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12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Ex5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Ex6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Ex7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Ex8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Ex9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Ex10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11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Ex12.xml" ContentType="application/vnd.ms-office.chartex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Ex13.xml" ContentType="application/vnd.ms-office.chartex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+xml"/>
  <Override PartName="/xl/charts/chartEx14.xml" ContentType="application/vnd.ms-office.chartex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charts/chartEx15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leja\Desktop\"/>
    </mc:Choice>
  </mc:AlternateContent>
  <xr:revisionPtr revIDLastSave="0" documentId="13_ncr:1_{9832E61F-93BB-4E4E-8CCC-6FBAB5C33CA2}" xr6:coauthVersionLast="45" xr6:coauthVersionMax="45" xr10:uidLastSave="{00000000-0000-0000-0000-000000000000}"/>
  <workbookProtection workbookAlgorithmName="SHA-512" workbookHashValue="bMIMTm8Uz2DmCX1qiuK1H6NoFtgJkHEhWqal7EO/S8qEoIPZvr0Pk10icc1ccAI7YNDi1h2kk3v2r2nRMa9SqA==" workbookSaltValue="2lnC0Ox/uuWqR9mq8UVyJw==" workbookSpinCount="100000" lockStructure="1"/>
  <bookViews>
    <workbookView xWindow="-118" yWindow="-118" windowWidth="28448" windowHeight="15502" tabRatio="789" xr2:uid="{154DB776-1232-4C04-BE3F-F558BF23897C}"/>
  </bookViews>
  <sheets>
    <sheet name="RESUMEN" sheetId="20" r:id="rId1"/>
    <sheet name="PROCESO FISCALIZACION Y LIQUIDA" sheetId="3" r:id="rId2"/>
    <sheet name=" PROCESO ADMINISTRACION DE LA C" sheetId="4" r:id="rId3"/>
    <sheet name=" PROCESO ASISTENCIA AL CLIENTE" sheetId="5" r:id="rId4"/>
    <sheet name="PROCESO COMERCIALIZACION" sheetId="6" r:id="rId5"/>
    <sheet name="PROCESO CONTROL INTERNO" sheetId="7" r:id="rId6"/>
    <sheet name=" PROCESO GESTION HUMANA" sheetId="8" r:id="rId7"/>
    <sheet name=" PROCESO GESTION JURIDICA" sheetId="9" r:id="rId8"/>
    <sheet name="PROCESO GESTION MASIVA" sheetId="10" r:id="rId9"/>
    <sheet name="PROCESO INTELIGENCIA CORPORATIV" sheetId="11" r:id="rId10"/>
    <sheet name="PROCESO INVESTIGACION DISCIPLIN" sheetId="13" r:id="rId11"/>
    <sheet name="PROCESO OPERACIÓN ADUANERA" sheetId="14" r:id="rId12"/>
    <sheet name="PROCESO GESTION RECAUDACION" sheetId="15" r:id="rId13"/>
    <sheet name=" PROCESO RECURSOS FINANCIEROS" sheetId="16" r:id="rId14"/>
    <sheet name="PROCESO RECURSOS FISICOS" sheetId="17" r:id="rId15"/>
    <sheet name="PROCESO SERVICIOS INFORMATICOS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1.__CÓDIGO_DIRECCIÓN_SECCIONAL">#REF!</definedName>
    <definedName name="_xlchart.v1.0" hidden="1">'PROCESO FISCALIZACION Y LIQUIDA'!$F$133:$F$144</definedName>
    <definedName name="_xlchart.v1.1" hidden="1">'PROCESO FISCALIZACION Y LIQUIDA'!$G$132</definedName>
    <definedName name="_xlchart.v1.10" hidden="1">'PROCESO COMERCIALIZACION'!$G$47</definedName>
    <definedName name="_xlchart.v1.11" hidden="1">'PROCESO COMERCIALIZACION'!$G$48:$G$65</definedName>
    <definedName name="_xlchart.v1.12" hidden="1">'PROCESO CONTROL INTERNO'!$F$68:$F$72</definedName>
    <definedName name="_xlchart.v1.13" hidden="1">'PROCESO CONTROL INTERNO'!$G$67</definedName>
    <definedName name="_xlchart.v1.14" hidden="1">'PROCESO CONTROL INTERNO'!$G$68:$G$72</definedName>
    <definedName name="_xlchart.v1.15" hidden="1">' PROCESO GESTION HUMANA'!$F$117:$F$126</definedName>
    <definedName name="_xlchart.v1.16" hidden="1">' PROCESO GESTION HUMANA'!$G$116</definedName>
    <definedName name="_xlchart.v1.17" hidden="1">' PROCESO GESTION HUMANA'!$G$117:$G$126</definedName>
    <definedName name="_xlchart.v1.18" hidden="1">' PROCESO GESTION JURIDICA'!$F$172:$F$185</definedName>
    <definedName name="_xlchart.v1.19" hidden="1">' PROCESO GESTION JURIDICA'!$G$171</definedName>
    <definedName name="_xlchart.v1.2" hidden="1">'PROCESO FISCALIZACION Y LIQUIDA'!$G$133:$G$144</definedName>
    <definedName name="_xlchart.v1.20" hidden="1">' PROCESO GESTION JURIDICA'!$G$172:$G$185</definedName>
    <definedName name="_xlchart.v1.21" hidden="1">'PROCESO GESTION MASIVA'!$F$95:$F$101</definedName>
    <definedName name="_xlchart.v1.22" hidden="1">'PROCESO GESTION MASIVA'!$G$94</definedName>
    <definedName name="_xlchart.v1.23" hidden="1">'PROCESO GESTION MASIVA'!$G$95:$G$101</definedName>
    <definedName name="_xlchart.v1.24" hidden="1">'PROCESO INTELIGENCIA CORPORATIV'!$F$83:$F$87</definedName>
    <definedName name="_xlchart.v1.25" hidden="1">'PROCESO INTELIGENCIA CORPORATIV'!$G$82</definedName>
    <definedName name="_xlchart.v1.26" hidden="1">'PROCESO INTELIGENCIA CORPORATIV'!$G$83:$G$87</definedName>
    <definedName name="_xlchart.v1.27" hidden="1">'PROCESO INVESTIGACION DISCIPLIN'!$F$83:$F$87</definedName>
    <definedName name="_xlchart.v1.28" hidden="1">'PROCESO INVESTIGACION DISCIPLIN'!$G$82</definedName>
    <definedName name="_xlchart.v1.29" hidden="1">'PROCESO INVESTIGACION DISCIPLIN'!$G$83:$G$87</definedName>
    <definedName name="_xlchart.v1.3" hidden="1">' PROCESO ADMINISTRACION DE LA C'!$F$86:$F$91</definedName>
    <definedName name="_xlchart.v1.30" hidden="1">'PROCESO OPERACIÓN ADUANERA'!$F$164:$F$177</definedName>
    <definedName name="_xlchart.v1.31" hidden="1">'PROCESO OPERACIÓN ADUANERA'!$G$163</definedName>
    <definedName name="_xlchart.v1.32" hidden="1">'PROCESO OPERACIÓN ADUANERA'!$G$164:$G$177</definedName>
    <definedName name="_xlchart.v1.33" hidden="1">'PROCESO GESTION RECAUDACION'!$F$186:$F$202</definedName>
    <definedName name="_xlchart.v1.34" hidden="1">'PROCESO GESTION RECAUDACION'!$G$185</definedName>
    <definedName name="_xlchart.v1.35" hidden="1">'PROCESO GESTION RECAUDACION'!$G$186:$G$202</definedName>
    <definedName name="_xlchart.v1.36" hidden="1">' PROCESO RECURSOS FINANCIEROS'!$F$115:$F$123</definedName>
    <definedName name="_xlchart.v1.37" hidden="1">' PROCESO RECURSOS FINANCIEROS'!$G$114</definedName>
    <definedName name="_xlchart.v1.38" hidden="1">' PROCESO RECURSOS FINANCIEROS'!$G$115:$G$123</definedName>
    <definedName name="_xlchart.v1.39" hidden="1">'PROCESO RECURSOS FISICOS'!$F$185:$F$202</definedName>
    <definedName name="_xlchart.v1.4" hidden="1">' PROCESO ADMINISTRACION DE LA C'!$G$85</definedName>
    <definedName name="_xlchart.v1.40" hidden="1">'PROCESO RECURSOS FISICOS'!$G$184</definedName>
    <definedName name="_xlchart.v1.41" hidden="1">'PROCESO RECURSOS FISICOS'!$G$185:$G$202</definedName>
    <definedName name="_xlchart.v1.42" hidden="1">'PROCESO SERVICIOS INFORMATICOS'!$F$59:$F$62</definedName>
    <definedName name="_xlchart.v1.43" hidden="1">'PROCESO SERVICIOS INFORMATICOS'!$G$58</definedName>
    <definedName name="_xlchart.v1.44" hidden="1">'PROCESO SERVICIOS INFORMATICOS'!$G$59:$G$62</definedName>
    <definedName name="_xlchart.v1.5" hidden="1">' PROCESO ADMINISTRACION DE LA C'!$G$86:$G$91</definedName>
    <definedName name="_xlchart.v1.6" hidden="1">' PROCESO ASISTENCIA AL CLIENTE'!$F$117:$F$126</definedName>
    <definedName name="_xlchart.v1.7" hidden="1">' PROCESO ASISTENCIA AL CLIENTE'!$G$116</definedName>
    <definedName name="_xlchart.v1.8" hidden="1">' PROCESO ASISTENCIA AL CLIENTE'!$G$117:$G$126</definedName>
    <definedName name="_xlchart.v1.9" hidden="1">'PROCESO COMERCIALIZACION'!$F$48:$F$65</definedName>
    <definedName name="Aprendizaje">#REF!</definedName>
    <definedName name="dian1">#REF!</definedName>
    <definedName name="Dian10">#REF!</definedName>
    <definedName name="Dian11">#REF!</definedName>
    <definedName name="Dian12">#REF!</definedName>
    <definedName name="Dian13">#REF!</definedName>
    <definedName name="Dian14">#REF!</definedName>
    <definedName name="Dian15">#REF!</definedName>
    <definedName name="Dian16">#REF!</definedName>
    <definedName name="Dian17">#REF!</definedName>
    <definedName name="Dian18">#REF!</definedName>
    <definedName name="Dian19">#REF!</definedName>
    <definedName name="dian2">#REF!</definedName>
    <definedName name="Dian20">#REF!</definedName>
    <definedName name="Dian21">#REF!</definedName>
    <definedName name="Dian22">#REF!</definedName>
    <definedName name="Dian23">#REF!</definedName>
    <definedName name="Dian24">#REF!</definedName>
    <definedName name="Dian25">#REF!</definedName>
    <definedName name="Dian26">#REF!</definedName>
    <definedName name="Dian27">#REF!</definedName>
    <definedName name="Dian28">#REF!</definedName>
    <definedName name="Dian29">#REF!</definedName>
    <definedName name="dian3">#REF!</definedName>
    <definedName name="Dian30">#REF!</definedName>
    <definedName name="Dian31">#REF!</definedName>
    <definedName name="Dian32">#REF!</definedName>
    <definedName name="Dian33">#REF!</definedName>
    <definedName name="Dian34">#REF!</definedName>
    <definedName name="Dian35">#REF!</definedName>
    <definedName name="Dian36">#REF!</definedName>
    <definedName name="Dian37">#REF!</definedName>
    <definedName name="Dian38">#REF!</definedName>
    <definedName name="Dian39">#REF!</definedName>
    <definedName name="Dian4">#REF!</definedName>
    <definedName name="Dian40">#REF!</definedName>
    <definedName name="Dian41">#REF!</definedName>
    <definedName name="Dian42">#REF!</definedName>
    <definedName name="Dian43">#REF!</definedName>
    <definedName name="Dian44">#REF!</definedName>
    <definedName name="Dian45">#REF!</definedName>
    <definedName name="Dian46">#REF!</definedName>
    <definedName name="Dian47">#REF!</definedName>
    <definedName name="Dian48">#REF!</definedName>
    <definedName name="Dian49">#REF!</definedName>
    <definedName name="Dian5">#REF!</definedName>
    <definedName name="Dian50">#REF!</definedName>
    <definedName name="Dian51">#REF!</definedName>
    <definedName name="Dian52">#REF!</definedName>
    <definedName name="Dian53">#REF!</definedName>
    <definedName name="Dian54">#REF!</definedName>
    <definedName name="Dian55">#REF!</definedName>
    <definedName name="Dian56">#REF!</definedName>
    <definedName name="Dian57">#REF!</definedName>
    <definedName name="Dian58">#REF!</definedName>
    <definedName name="Dian59">#REF!</definedName>
    <definedName name="Dian6">#REF!</definedName>
    <definedName name="Dian60">#REF!</definedName>
    <definedName name="Dian7">#REF!</definedName>
    <definedName name="Dian8">#REF!</definedName>
    <definedName name="Dian9">#REF!</definedName>
    <definedName name="Dirección_Seccional_de_Impuestos_y_Aduanas_de_Armenia">#REF!</definedName>
    <definedName name="Financiera">#REF!</definedName>
    <definedName name="Grupos">#REF!</definedName>
    <definedName name="LugarReporte">#REF!</definedName>
    <definedName name="NumeroColumna">7</definedName>
    <definedName name="NumeroFila">3</definedName>
    <definedName name="Proces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3" l="1"/>
  <c r="H8" i="3"/>
  <c r="C9" i="3"/>
  <c r="H9" i="3"/>
  <c r="L10" i="3"/>
  <c r="L19" i="3"/>
  <c r="C135" i="3"/>
  <c r="L29" i="3"/>
  <c r="L38" i="3"/>
  <c r="L49" i="3"/>
  <c r="C138" i="3"/>
  <c r="L58" i="3"/>
  <c r="D139" i="3" s="1"/>
  <c r="G138" i="3" s="1"/>
  <c r="C139" i="3"/>
  <c r="L68" i="3"/>
  <c r="L77" i="3"/>
  <c r="L88" i="3"/>
  <c r="L97" i="3"/>
  <c r="C143" i="3"/>
  <c r="L107" i="3"/>
  <c r="L116" i="3"/>
  <c r="C118" i="3"/>
  <c r="E118" i="3"/>
  <c r="G118" i="3"/>
  <c r="C119" i="3"/>
  <c r="E119" i="3"/>
  <c r="C120" i="3"/>
  <c r="C124" i="3"/>
  <c r="H124" i="3"/>
  <c r="C125" i="3"/>
  <c r="H125" i="3"/>
  <c r="G133" i="3"/>
  <c r="B134" i="3"/>
  <c r="F133" i="3" s="1"/>
  <c r="C134" i="3"/>
  <c r="D134" i="3"/>
  <c r="B135" i="3"/>
  <c r="F134" i="3" s="1"/>
  <c r="D135" i="3"/>
  <c r="G134" i="3" s="1"/>
  <c r="G135" i="3"/>
  <c r="B136" i="3"/>
  <c r="F135" i="3" s="1"/>
  <c r="C136" i="3"/>
  <c r="D136" i="3"/>
  <c r="B137" i="3"/>
  <c r="F136" i="3" s="1"/>
  <c r="C137" i="3"/>
  <c r="D137" i="3"/>
  <c r="G136" i="3" s="1"/>
  <c r="B138" i="3"/>
  <c r="F137" i="3" s="1"/>
  <c r="D138" i="3"/>
  <c r="G137" i="3" s="1"/>
  <c r="B139" i="3"/>
  <c r="F138" i="3" s="1"/>
  <c r="B140" i="3"/>
  <c r="F139" i="3" s="1"/>
  <c r="C140" i="3"/>
  <c r="D140" i="3"/>
  <c r="G139" i="3" s="1"/>
  <c r="B141" i="3"/>
  <c r="F140" i="3" s="1"/>
  <c r="C141" i="3"/>
  <c r="D141" i="3"/>
  <c r="G140" i="3" s="1"/>
  <c r="F141" i="3"/>
  <c r="G141" i="3"/>
  <c r="B142" i="3"/>
  <c r="C142" i="3"/>
  <c r="D142" i="3"/>
  <c r="B143" i="3"/>
  <c r="F142" i="3" s="1"/>
  <c r="D143" i="3"/>
  <c r="G142" i="3" s="1"/>
  <c r="G143" i="3"/>
  <c r="B144" i="3"/>
  <c r="F143" i="3" s="1"/>
  <c r="C144" i="3"/>
  <c r="D144" i="3"/>
  <c r="B145" i="3"/>
  <c r="F144" i="3" s="1"/>
  <c r="C145" i="3"/>
  <c r="D145" i="3"/>
  <c r="G144" i="3" s="1"/>
  <c r="G83" i="18" l="1"/>
  <c r="F83" i="18"/>
  <c r="G82" i="18"/>
  <c r="F82" i="18"/>
  <c r="G81" i="18"/>
  <c r="F81" i="18"/>
  <c r="G80" i="18"/>
  <c r="F80" i="18"/>
  <c r="G79" i="18"/>
  <c r="F79" i="18"/>
  <c r="G78" i="18"/>
  <c r="F78" i="18"/>
  <c r="G77" i="18"/>
  <c r="F77" i="18"/>
  <c r="D77" i="18"/>
  <c r="C77" i="18"/>
  <c r="B77" i="18"/>
  <c r="G76" i="18"/>
  <c r="F76" i="18"/>
  <c r="D76" i="18"/>
  <c r="G75" i="18" s="1"/>
  <c r="C76" i="18"/>
  <c r="B76" i="18"/>
  <c r="F75" i="18" s="1"/>
  <c r="D75" i="18"/>
  <c r="G74" i="18" s="1"/>
  <c r="C75" i="18"/>
  <c r="B75" i="18"/>
  <c r="F74" i="18" s="1"/>
  <c r="D74" i="18"/>
  <c r="G73" i="18" s="1"/>
  <c r="C74" i="18"/>
  <c r="B74" i="18"/>
  <c r="F73" i="18" s="1"/>
  <c r="D73" i="18"/>
  <c r="G72" i="18" s="1"/>
  <c r="C73" i="18"/>
  <c r="B73" i="18"/>
  <c r="F72" i="18"/>
  <c r="D72" i="18"/>
  <c r="G71" i="18" s="1"/>
  <c r="C72" i="18"/>
  <c r="B72" i="18"/>
  <c r="F71" i="18" s="1"/>
  <c r="D71" i="18"/>
  <c r="G70" i="18" s="1"/>
  <c r="C71" i="18"/>
  <c r="B71" i="18"/>
  <c r="F70" i="18" s="1"/>
  <c r="D70" i="18"/>
  <c r="G69" i="18" s="1"/>
  <c r="C70" i="18"/>
  <c r="B70" i="18"/>
  <c r="F69" i="18" s="1"/>
  <c r="D69" i="18"/>
  <c r="G68" i="18" s="1"/>
  <c r="C69" i="18"/>
  <c r="B69" i="18"/>
  <c r="F68" i="18" s="1"/>
  <c r="D68" i="18"/>
  <c r="G67" i="18" s="1"/>
  <c r="C68" i="18"/>
  <c r="B68" i="18"/>
  <c r="F67" i="18"/>
  <c r="D67" i="18"/>
  <c r="G66" i="18" s="1"/>
  <c r="C67" i="18"/>
  <c r="B67" i="18"/>
  <c r="F66" i="18"/>
  <c r="D66" i="18"/>
  <c r="C66" i="18"/>
  <c r="B66" i="18"/>
  <c r="F65" i="18" s="1"/>
  <c r="G65" i="18"/>
  <c r="D65" i="18"/>
  <c r="C65" i="18"/>
  <c r="B65" i="18"/>
  <c r="G64" i="18"/>
  <c r="F64" i="18"/>
  <c r="D64" i="18"/>
  <c r="G63" i="18" s="1"/>
  <c r="C64" i="18"/>
  <c r="B64" i="18"/>
  <c r="F63" i="18" s="1"/>
  <c r="B63" i="18"/>
  <c r="F62" i="18" s="1"/>
  <c r="B62" i="18"/>
  <c r="F61" i="18" s="1"/>
  <c r="B61" i="18"/>
  <c r="F60" i="18" s="1"/>
  <c r="B60" i="18"/>
  <c r="F59" i="18" s="1"/>
  <c r="H47" i="18"/>
  <c r="C47" i="18"/>
  <c r="H46" i="18"/>
  <c r="C46" i="18"/>
  <c r="C42" i="18"/>
  <c r="E41" i="18"/>
  <c r="C41" i="18"/>
  <c r="G40" i="18"/>
  <c r="E40" i="18"/>
  <c r="C40" i="18"/>
  <c r="C63" i="18"/>
  <c r="L38" i="18"/>
  <c r="D63" i="18" s="1"/>
  <c r="G62" i="18" s="1"/>
  <c r="C62" i="18"/>
  <c r="L29" i="18"/>
  <c r="D62" i="18" s="1"/>
  <c r="G61" i="18" s="1"/>
  <c r="C61" i="18"/>
  <c r="L19" i="18"/>
  <c r="D61" i="18" s="1"/>
  <c r="G60" i="18" s="1"/>
  <c r="C60" i="18"/>
  <c r="L10" i="18"/>
  <c r="D60" i="18" s="1"/>
  <c r="G59" i="18" s="1"/>
  <c r="H9" i="18"/>
  <c r="C9" i="18"/>
  <c r="H8" i="18"/>
  <c r="C8" i="18"/>
  <c r="G209" i="17" l="1"/>
  <c r="F209" i="17"/>
  <c r="G208" i="17"/>
  <c r="F208" i="17"/>
  <c r="G207" i="17"/>
  <c r="F207" i="17"/>
  <c r="G206" i="17"/>
  <c r="F206" i="17"/>
  <c r="G205" i="17"/>
  <c r="F205" i="17"/>
  <c r="G204" i="17"/>
  <c r="F204" i="17"/>
  <c r="G203" i="17"/>
  <c r="F203" i="17"/>
  <c r="D203" i="17"/>
  <c r="C203" i="17"/>
  <c r="B203" i="17"/>
  <c r="F202" i="17"/>
  <c r="B202" i="17"/>
  <c r="F201" i="17" s="1"/>
  <c r="B201" i="17"/>
  <c r="F200" i="17" s="1"/>
  <c r="B200" i="17"/>
  <c r="F199" i="17" s="1"/>
  <c r="B199" i="17"/>
  <c r="F198" i="17" s="1"/>
  <c r="B198" i="17"/>
  <c r="F197" i="17" s="1"/>
  <c r="B197" i="17"/>
  <c r="F196" i="17" s="1"/>
  <c r="B196" i="17"/>
  <c r="F195" i="17"/>
  <c r="B195" i="17"/>
  <c r="F194" i="17" s="1"/>
  <c r="B194" i="17"/>
  <c r="F193" i="17" s="1"/>
  <c r="B193" i="17"/>
  <c r="F192" i="17" s="1"/>
  <c r="B192" i="17"/>
  <c r="F191" i="17" s="1"/>
  <c r="B191" i="17"/>
  <c r="F190" i="17" s="1"/>
  <c r="B190" i="17"/>
  <c r="F189" i="17" s="1"/>
  <c r="B189" i="17"/>
  <c r="F188" i="17" s="1"/>
  <c r="B188" i="17"/>
  <c r="F187" i="17" s="1"/>
  <c r="B187" i="17"/>
  <c r="F186" i="17" s="1"/>
  <c r="B186" i="17"/>
  <c r="F185" i="17" s="1"/>
  <c r="L173" i="17"/>
  <c r="G202" i="17" s="1"/>
  <c r="C202" i="17"/>
  <c r="L166" i="17"/>
  <c r="D202" i="17" s="1"/>
  <c r="G201" i="17" s="1"/>
  <c r="C201" i="17"/>
  <c r="L155" i="17"/>
  <c r="D201" i="17" s="1"/>
  <c r="G200" i="17" s="1"/>
  <c r="C200" i="17"/>
  <c r="L146" i="17"/>
  <c r="D200" i="17" s="1"/>
  <c r="G199" i="17" s="1"/>
  <c r="C199" i="17"/>
  <c r="L136" i="17"/>
  <c r="D199" i="17" s="1"/>
  <c r="G198" i="17" s="1"/>
  <c r="C198" i="17"/>
  <c r="L127" i="17"/>
  <c r="D198" i="17" s="1"/>
  <c r="G197" i="17" s="1"/>
  <c r="C197" i="17"/>
  <c r="L116" i="17"/>
  <c r="D197" i="17" s="1"/>
  <c r="G196" i="17" s="1"/>
  <c r="C196" i="17"/>
  <c r="L107" i="17"/>
  <c r="D196" i="17" s="1"/>
  <c r="G195" i="17" s="1"/>
  <c r="C195" i="17"/>
  <c r="L97" i="17"/>
  <c r="D195" i="17" s="1"/>
  <c r="G194" i="17" s="1"/>
  <c r="C194" i="17"/>
  <c r="L88" i="17"/>
  <c r="D194" i="17" s="1"/>
  <c r="G193" i="17" s="1"/>
  <c r="C193" i="17"/>
  <c r="L77" i="17"/>
  <c r="D193" i="17" s="1"/>
  <c r="G192" i="17" s="1"/>
  <c r="C192" i="17"/>
  <c r="L68" i="17"/>
  <c r="D192" i="17" s="1"/>
  <c r="G191" i="17" s="1"/>
  <c r="C191" i="17"/>
  <c r="L58" i="17"/>
  <c r="D191" i="17" s="1"/>
  <c r="G190" i="17" s="1"/>
  <c r="C190" i="17"/>
  <c r="L49" i="17"/>
  <c r="D190" i="17" s="1"/>
  <c r="G189" i="17" s="1"/>
  <c r="C189" i="17"/>
  <c r="L38" i="17"/>
  <c r="D189" i="17" s="1"/>
  <c r="G188" i="17" s="1"/>
  <c r="C188" i="17"/>
  <c r="L29" i="17"/>
  <c r="D188" i="17" s="1"/>
  <c r="G187" i="17" s="1"/>
  <c r="C187" i="17"/>
  <c r="L19" i="17"/>
  <c r="D187" i="17" s="1"/>
  <c r="G186" i="17" s="1"/>
  <c r="C186" i="17"/>
  <c r="L10" i="17"/>
  <c r="D186" i="17" s="1"/>
  <c r="G185" i="17" s="1"/>
  <c r="H9" i="17"/>
  <c r="C9" i="17"/>
  <c r="H8" i="17"/>
  <c r="C8" i="17"/>
  <c r="G139" i="16" l="1"/>
  <c r="F139" i="16"/>
  <c r="G138" i="16"/>
  <c r="F138" i="16"/>
  <c r="G137" i="16"/>
  <c r="F137" i="16"/>
  <c r="G136" i="16"/>
  <c r="F136" i="16"/>
  <c r="G135" i="16"/>
  <c r="F135" i="16"/>
  <c r="G134" i="16"/>
  <c r="F134" i="16"/>
  <c r="G133" i="16"/>
  <c r="F133" i="16"/>
  <c r="D133" i="16"/>
  <c r="G132" i="16" s="1"/>
  <c r="C133" i="16"/>
  <c r="B133" i="16"/>
  <c r="F132" i="16"/>
  <c r="D132" i="16"/>
  <c r="C132" i="16"/>
  <c r="B132" i="16"/>
  <c r="G131" i="16"/>
  <c r="F131" i="16"/>
  <c r="D131" i="16"/>
  <c r="G130" i="16" s="1"/>
  <c r="C131" i="16"/>
  <c r="B131" i="16"/>
  <c r="F130" i="16" s="1"/>
  <c r="D130" i="16"/>
  <c r="C130" i="16"/>
  <c r="B130" i="16"/>
  <c r="L88" i="16"/>
  <c r="L77" i="16"/>
  <c r="L68" i="16"/>
  <c r="L58" i="16"/>
  <c r="L49" i="16"/>
  <c r="L38" i="16"/>
  <c r="L29" i="16"/>
  <c r="L19" i="16"/>
  <c r="L10" i="16"/>
  <c r="H9" i="16"/>
  <c r="C9" i="16"/>
  <c r="H8" i="16"/>
  <c r="C8" i="16"/>
  <c r="G210" i="15" l="1"/>
  <c r="F210" i="15"/>
  <c r="G209" i="15"/>
  <c r="F209" i="15"/>
  <c r="G208" i="15"/>
  <c r="F208" i="15"/>
  <c r="G207" i="15"/>
  <c r="F207" i="15"/>
  <c r="G206" i="15"/>
  <c r="F206" i="15"/>
  <c r="G205" i="15"/>
  <c r="F205" i="15"/>
  <c r="G204" i="15"/>
  <c r="F204" i="15"/>
  <c r="D204" i="15"/>
  <c r="G203" i="15" s="1"/>
  <c r="C204" i="15"/>
  <c r="B204" i="15"/>
  <c r="F203" i="15"/>
  <c r="B203" i="15"/>
  <c r="F202" i="15" s="1"/>
  <c r="B202" i="15"/>
  <c r="F201" i="15" s="1"/>
  <c r="B201" i="15"/>
  <c r="F200" i="15" s="1"/>
  <c r="B200" i="15"/>
  <c r="F199" i="15" s="1"/>
  <c r="B199" i="15"/>
  <c r="F198" i="15" s="1"/>
  <c r="B198" i="15"/>
  <c r="F197" i="15" s="1"/>
  <c r="B197" i="15"/>
  <c r="F196" i="15" s="1"/>
  <c r="B196" i="15"/>
  <c r="F195" i="15" s="1"/>
  <c r="B195" i="15"/>
  <c r="F194" i="15" s="1"/>
  <c r="B194" i="15"/>
  <c r="F193" i="15" s="1"/>
  <c r="B193" i="15"/>
  <c r="F192" i="15" s="1"/>
  <c r="B192" i="15"/>
  <c r="F191" i="15" s="1"/>
  <c r="B191" i="15"/>
  <c r="F190" i="15"/>
  <c r="B190" i="15"/>
  <c r="F189" i="15" s="1"/>
  <c r="B189" i="15"/>
  <c r="F188" i="15" s="1"/>
  <c r="B188" i="15"/>
  <c r="F187" i="15" s="1"/>
  <c r="B187" i="15"/>
  <c r="F186" i="15" s="1"/>
  <c r="H175" i="15"/>
  <c r="C175" i="15"/>
  <c r="H174" i="15"/>
  <c r="C174" i="15"/>
  <c r="C170" i="15"/>
  <c r="E169" i="15"/>
  <c r="C169" i="15"/>
  <c r="G168" i="15"/>
  <c r="E168" i="15"/>
  <c r="C168" i="15"/>
  <c r="C203" i="15"/>
  <c r="L166" i="15"/>
  <c r="D203" i="15" s="1"/>
  <c r="G202" i="15" s="1"/>
  <c r="C202" i="15"/>
  <c r="L155" i="15"/>
  <c r="D202" i="15" s="1"/>
  <c r="G201" i="15" s="1"/>
  <c r="C201" i="15"/>
  <c r="L146" i="15"/>
  <c r="D201" i="15" s="1"/>
  <c r="G200" i="15" s="1"/>
  <c r="C200" i="15"/>
  <c r="L136" i="15"/>
  <c r="D200" i="15" s="1"/>
  <c r="G199" i="15" s="1"/>
  <c r="C199" i="15"/>
  <c r="L127" i="15"/>
  <c r="D199" i="15" s="1"/>
  <c r="G198" i="15" s="1"/>
  <c r="C198" i="15"/>
  <c r="L116" i="15"/>
  <c r="D198" i="15" s="1"/>
  <c r="G197" i="15" s="1"/>
  <c r="C197" i="15"/>
  <c r="L107" i="15"/>
  <c r="D197" i="15" s="1"/>
  <c r="G196" i="15" s="1"/>
  <c r="C196" i="15"/>
  <c r="L97" i="15"/>
  <c r="D196" i="15" s="1"/>
  <c r="G195" i="15" s="1"/>
  <c r="C195" i="15"/>
  <c r="L88" i="15"/>
  <c r="D195" i="15" s="1"/>
  <c r="G194" i="15" s="1"/>
  <c r="C194" i="15"/>
  <c r="L77" i="15"/>
  <c r="D194" i="15" s="1"/>
  <c r="G193" i="15" s="1"/>
  <c r="C193" i="15"/>
  <c r="L68" i="15"/>
  <c r="D193" i="15" s="1"/>
  <c r="G192" i="15" s="1"/>
  <c r="C192" i="15"/>
  <c r="L58" i="15"/>
  <c r="D192" i="15" s="1"/>
  <c r="G191" i="15" s="1"/>
  <c r="C191" i="15"/>
  <c r="L49" i="15"/>
  <c r="D191" i="15" s="1"/>
  <c r="G190" i="15" s="1"/>
  <c r="C190" i="15"/>
  <c r="L38" i="15"/>
  <c r="D190" i="15" s="1"/>
  <c r="G189" i="15" s="1"/>
  <c r="C189" i="15"/>
  <c r="L29" i="15"/>
  <c r="D189" i="15" s="1"/>
  <c r="G188" i="15" s="1"/>
  <c r="C188" i="15"/>
  <c r="L19" i="15"/>
  <c r="D188" i="15" s="1"/>
  <c r="G187" i="15" s="1"/>
  <c r="C187" i="15"/>
  <c r="L10" i="15"/>
  <c r="D187" i="15" s="1"/>
  <c r="G186" i="15" s="1"/>
  <c r="H9" i="15"/>
  <c r="C9" i="15"/>
  <c r="H8" i="15"/>
  <c r="C8" i="15"/>
  <c r="G188" i="14" l="1"/>
  <c r="F188" i="14"/>
  <c r="G187" i="14"/>
  <c r="F187" i="14"/>
  <c r="G186" i="14"/>
  <c r="F186" i="14"/>
  <c r="G185" i="14"/>
  <c r="F185" i="14"/>
  <c r="G184" i="14"/>
  <c r="F184" i="14"/>
  <c r="G183" i="14"/>
  <c r="F183" i="14"/>
  <c r="G182" i="14"/>
  <c r="F182" i="14"/>
  <c r="D182" i="14"/>
  <c r="G181" i="14" s="1"/>
  <c r="C182" i="14"/>
  <c r="B182" i="14"/>
  <c r="F181" i="14" s="1"/>
  <c r="D181" i="14"/>
  <c r="G180" i="14" s="1"/>
  <c r="C181" i="14"/>
  <c r="B181" i="14"/>
  <c r="F180" i="14" s="1"/>
  <c r="D180" i="14"/>
  <c r="G179" i="14" s="1"/>
  <c r="C180" i="14"/>
  <c r="B180" i="14"/>
  <c r="F179" i="14"/>
  <c r="D179" i="14"/>
  <c r="G178" i="14" s="1"/>
  <c r="C179" i="14"/>
  <c r="B179" i="14"/>
  <c r="F178" i="14" s="1"/>
  <c r="B178" i="14"/>
  <c r="F177" i="14" s="1"/>
  <c r="B177" i="14"/>
  <c r="F176" i="14" s="1"/>
  <c r="B176" i="14"/>
  <c r="C178" i="14"/>
  <c r="L136" i="14"/>
  <c r="D178" i="14" s="1"/>
  <c r="G177" i="14" s="1"/>
  <c r="C177" i="14"/>
  <c r="L127" i="14"/>
  <c r="D177" i="14" s="1"/>
  <c r="G176" i="14" s="1"/>
  <c r="C176" i="14"/>
  <c r="L116" i="14"/>
  <c r="D176" i="14" s="1"/>
  <c r="L107" i="14"/>
  <c r="L97" i="14"/>
  <c r="L88" i="14"/>
  <c r="L77" i="14"/>
  <c r="L68" i="14"/>
  <c r="L58" i="14"/>
  <c r="L49" i="14"/>
  <c r="L38" i="14"/>
  <c r="L29" i="14"/>
  <c r="L19" i="14"/>
  <c r="L10" i="14"/>
  <c r="H9" i="14"/>
  <c r="C9" i="14"/>
  <c r="H8" i="14"/>
  <c r="C8" i="14"/>
  <c r="G107" i="13" l="1"/>
  <c r="F107" i="13"/>
  <c r="G106" i="13"/>
  <c r="F106" i="13"/>
  <c r="G105" i="13"/>
  <c r="F105" i="13"/>
  <c r="G104" i="13"/>
  <c r="F104" i="13"/>
  <c r="G103" i="13"/>
  <c r="F103" i="13"/>
  <c r="G102" i="13"/>
  <c r="F102" i="13"/>
  <c r="G101" i="13"/>
  <c r="F101" i="13"/>
  <c r="D101" i="13"/>
  <c r="G100" i="13" s="1"/>
  <c r="C101" i="13"/>
  <c r="B101" i="13"/>
  <c r="F100" i="13" s="1"/>
  <c r="D100" i="13"/>
  <c r="G99" i="13" s="1"/>
  <c r="C100" i="13"/>
  <c r="B100" i="13"/>
  <c r="F99" i="13"/>
  <c r="D99" i="13"/>
  <c r="C99" i="13"/>
  <c r="B99" i="13"/>
  <c r="G98" i="13"/>
  <c r="F98" i="13"/>
  <c r="D98" i="13"/>
  <c r="G97" i="13" s="1"/>
  <c r="C98" i="13"/>
  <c r="B98" i="13"/>
  <c r="F97" i="13" s="1"/>
  <c r="D97" i="13"/>
  <c r="C97" i="13"/>
  <c r="B97" i="13"/>
  <c r="G96" i="13"/>
  <c r="F96" i="13"/>
  <c r="D96" i="13"/>
  <c r="G95" i="13" s="1"/>
  <c r="C96" i="13"/>
  <c r="B96" i="13"/>
  <c r="F95" i="13" s="1"/>
  <c r="D95" i="13"/>
  <c r="C95" i="13"/>
  <c r="B95" i="13"/>
  <c r="F94" i="13" s="1"/>
  <c r="G94" i="13"/>
  <c r="D94" i="13"/>
  <c r="C94" i="13"/>
  <c r="B94" i="13"/>
  <c r="G93" i="13"/>
  <c r="F93" i="13"/>
  <c r="D93" i="13"/>
  <c r="G92" i="13" s="1"/>
  <c r="C93" i="13"/>
  <c r="B93" i="13"/>
  <c r="F92" i="13" s="1"/>
  <c r="D92" i="13"/>
  <c r="C92" i="13"/>
  <c r="B92" i="13"/>
  <c r="G91" i="13"/>
  <c r="F91" i="13"/>
  <c r="D91" i="13"/>
  <c r="G90" i="13" s="1"/>
  <c r="C91" i="13"/>
  <c r="B91" i="13"/>
  <c r="F90" i="13" s="1"/>
  <c r="D90" i="13"/>
  <c r="G89" i="13" s="1"/>
  <c r="C90" i="13"/>
  <c r="B90" i="13"/>
  <c r="F89" i="13" s="1"/>
  <c r="D89" i="13"/>
  <c r="G88" i="13" s="1"/>
  <c r="C89" i="13"/>
  <c r="B89" i="13"/>
  <c r="F88" i="13"/>
  <c r="B88" i="13"/>
  <c r="F87" i="13" s="1"/>
  <c r="B87" i="13"/>
  <c r="F86" i="13" s="1"/>
  <c r="B86" i="13"/>
  <c r="F85" i="13" s="1"/>
  <c r="B85" i="13"/>
  <c r="F84" i="13" s="1"/>
  <c r="B84" i="13"/>
  <c r="F83" i="13" s="1"/>
  <c r="H72" i="13"/>
  <c r="C72" i="13"/>
  <c r="H71" i="13"/>
  <c r="C71" i="13"/>
  <c r="C67" i="13"/>
  <c r="E66" i="13"/>
  <c r="C66" i="13"/>
  <c r="G65" i="13"/>
  <c r="E65" i="13"/>
  <c r="C65" i="13"/>
  <c r="H64" i="13"/>
  <c r="C64" i="13"/>
  <c r="H63" i="13"/>
  <c r="C63" i="13"/>
  <c r="C60" i="13"/>
  <c r="E59" i="13"/>
  <c r="C59" i="13"/>
  <c r="G58" i="13"/>
  <c r="E58" i="13"/>
  <c r="C58" i="13"/>
  <c r="H57" i="13"/>
  <c r="C57" i="13"/>
  <c r="H56" i="13"/>
  <c r="C56" i="13"/>
  <c r="C53" i="13"/>
  <c r="E52" i="13"/>
  <c r="C52" i="13"/>
  <c r="G51" i="13"/>
  <c r="E51" i="13"/>
  <c r="C51" i="13"/>
  <c r="C88" i="13"/>
  <c r="L49" i="13"/>
  <c r="D88" i="13" s="1"/>
  <c r="G87" i="13" s="1"/>
  <c r="C87" i="13"/>
  <c r="L38" i="13"/>
  <c r="D87" i="13" s="1"/>
  <c r="G86" i="13" s="1"/>
  <c r="C86" i="13"/>
  <c r="L29" i="13"/>
  <c r="D86" i="13" s="1"/>
  <c r="G85" i="13" s="1"/>
  <c r="C85" i="13"/>
  <c r="L19" i="13"/>
  <c r="D85" i="13" s="1"/>
  <c r="G84" i="13" s="1"/>
  <c r="C84" i="13"/>
  <c r="L10" i="13"/>
  <c r="D84" i="13" s="1"/>
  <c r="G83" i="13" s="1"/>
  <c r="H9" i="13"/>
  <c r="C9" i="13"/>
  <c r="H8" i="13"/>
  <c r="C8" i="13"/>
  <c r="G107" i="11" l="1"/>
  <c r="F107" i="11"/>
  <c r="G106" i="11"/>
  <c r="F106" i="11"/>
  <c r="G105" i="11"/>
  <c r="F105" i="11"/>
  <c r="G104" i="11"/>
  <c r="F104" i="11"/>
  <c r="G103" i="11"/>
  <c r="F103" i="11"/>
  <c r="G102" i="11"/>
  <c r="F102" i="11"/>
  <c r="L49" i="11"/>
  <c r="L38" i="11"/>
  <c r="L29" i="11"/>
  <c r="L19" i="11"/>
  <c r="L10" i="11"/>
  <c r="H9" i="11"/>
  <c r="C9" i="11"/>
  <c r="H8" i="11"/>
  <c r="C8" i="11"/>
  <c r="G119" i="10" l="1"/>
  <c r="F119" i="10"/>
  <c r="G118" i="10"/>
  <c r="F118" i="10"/>
  <c r="G117" i="10"/>
  <c r="F117" i="10"/>
  <c r="G116" i="10"/>
  <c r="F116" i="10"/>
  <c r="G115" i="10"/>
  <c r="F115" i="10"/>
  <c r="G114" i="10"/>
  <c r="F114" i="10"/>
  <c r="G113" i="10"/>
  <c r="F113" i="10"/>
  <c r="D113" i="10"/>
  <c r="G112" i="10" s="1"/>
  <c r="C113" i="10"/>
  <c r="B113" i="10"/>
  <c r="F112" i="10" s="1"/>
  <c r="D112" i="10"/>
  <c r="G111" i="10" s="1"/>
  <c r="C112" i="10"/>
  <c r="B112" i="10"/>
  <c r="F111" i="10" s="1"/>
  <c r="D111" i="10"/>
  <c r="G110" i="10" s="1"/>
  <c r="C111" i="10"/>
  <c r="B111" i="10"/>
  <c r="F110" i="10"/>
  <c r="D110" i="10"/>
  <c r="G109" i="10" s="1"/>
  <c r="C110" i="10"/>
  <c r="B110" i="10"/>
  <c r="F109" i="10" s="1"/>
  <c r="D109" i="10"/>
  <c r="G108" i="10" s="1"/>
  <c r="C109" i="10"/>
  <c r="B109" i="10"/>
  <c r="F108" i="10" s="1"/>
  <c r="D108" i="10"/>
  <c r="G107" i="10" s="1"/>
  <c r="C108" i="10"/>
  <c r="B108" i="10"/>
  <c r="F107" i="10" s="1"/>
  <c r="D107" i="10"/>
  <c r="G106" i="10" s="1"/>
  <c r="C107" i="10"/>
  <c r="B107" i="10"/>
  <c r="F106" i="10" s="1"/>
  <c r="D106" i="10"/>
  <c r="G105" i="10" s="1"/>
  <c r="C106" i="10"/>
  <c r="B106" i="10"/>
  <c r="F105" i="10"/>
  <c r="D105" i="10"/>
  <c r="G104" i="10" s="1"/>
  <c r="C105" i="10"/>
  <c r="B105" i="10"/>
  <c r="F104" i="10" s="1"/>
  <c r="D104" i="10"/>
  <c r="C104" i="10"/>
  <c r="B104" i="10"/>
  <c r="L68" i="10"/>
  <c r="L58" i="10"/>
  <c r="L49" i="10"/>
  <c r="L38" i="10"/>
  <c r="L29" i="10"/>
  <c r="L19" i="10"/>
  <c r="L10" i="10"/>
  <c r="H9" i="10"/>
  <c r="C9" i="10"/>
  <c r="H8" i="10"/>
  <c r="C8" i="10"/>
  <c r="G196" i="9" l="1"/>
  <c r="F196" i="9"/>
  <c r="G195" i="9"/>
  <c r="F195" i="9"/>
  <c r="G194" i="9"/>
  <c r="F194" i="9"/>
  <c r="G193" i="9"/>
  <c r="F193" i="9"/>
  <c r="G192" i="9"/>
  <c r="F192" i="9"/>
  <c r="G191" i="9"/>
  <c r="F191" i="9"/>
  <c r="G190" i="9"/>
  <c r="F190" i="9"/>
  <c r="D190" i="9"/>
  <c r="G187" i="9" s="1"/>
  <c r="C190" i="9"/>
  <c r="B190" i="9"/>
  <c r="G189" i="9"/>
  <c r="F189" i="9"/>
  <c r="D189" i="9"/>
  <c r="G186" i="9" s="1"/>
  <c r="C189" i="9"/>
  <c r="B189" i="9"/>
  <c r="F186" i="9" s="1"/>
  <c r="G188" i="9"/>
  <c r="F188" i="9"/>
  <c r="B188" i="9"/>
  <c r="F187" i="9"/>
  <c r="B187" i="9"/>
  <c r="F184" i="9" s="1"/>
  <c r="B186" i="9"/>
  <c r="F183" i="9" s="1"/>
  <c r="F185" i="9"/>
  <c r="B185" i="9"/>
  <c r="F182" i="9" s="1"/>
  <c r="B184" i="9"/>
  <c r="F181" i="9" s="1"/>
  <c r="B183" i="9"/>
  <c r="F180" i="9" s="1"/>
  <c r="B182" i="9"/>
  <c r="F179" i="9" s="1"/>
  <c r="B181" i="9"/>
  <c r="F178" i="9" s="1"/>
  <c r="B180" i="9"/>
  <c r="B179" i="9"/>
  <c r="F176" i="9" s="1"/>
  <c r="B178" i="9"/>
  <c r="F175" i="9" s="1"/>
  <c r="F177" i="9"/>
  <c r="B177" i="9"/>
  <c r="F174" i="9" s="1"/>
  <c r="B176" i="9"/>
  <c r="F173" i="9" s="1"/>
  <c r="B175" i="9"/>
  <c r="D174" i="9"/>
  <c r="C174" i="9"/>
  <c r="B174" i="9"/>
  <c r="D173" i="9"/>
  <c r="C173" i="9"/>
  <c r="B173" i="9"/>
  <c r="F172" i="9"/>
  <c r="C188" i="9"/>
  <c r="L151" i="9"/>
  <c r="D188" i="9" s="1"/>
  <c r="G185" i="9" s="1"/>
  <c r="C187" i="9"/>
  <c r="L142" i="9"/>
  <c r="D187" i="9" s="1"/>
  <c r="G184" i="9" s="1"/>
  <c r="C186" i="9"/>
  <c r="L132" i="9"/>
  <c r="D186" i="9" s="1"/>
  <c r="G183" i="9" s="1"/>
  <c r="C185" i="9"/>
  <c r="L123" i="9"/>
  <c r="D185" i="9" s="1"/>
  <c r="G182" i="9" s="1"/>
  <c r="C184" i="9"/>
  <c r="L112" i="9"/>
  <c r="D184" i="9" s="1"/>
  <c r="G181" i="9" s="1"/>
  <c r="C183" i="9"/>
  <c r="L103" i="9"/>
  <c r="D183" i="9" s="1"/>
  <c r="G180" i="9" s="1"/>
  <c r="C182" i="9"/>
  <c r="L93" i="9"/>
  <c r="D182" i="9" s="1"/>
  <c r="G179" i="9" s="1"/>
  <c r="C181" i="9"/>
  <c r="L84" i="9"/>
  <c r="D181" i="9" s="1"/>
  <c r="G178" i="9" s="1"/>
  <c r="C180" i="9"/>
  <c r="L73" i="9"/>
  <c r="D180" i="9" s="1"/>
  <c r="G177" i="9" s="1"/>
  <c r="C179" i="9"/>
  <c r="L64" i="9"/>
  <c r="D179" i="9" s="1"/>
  <c r="G176" i="9" s="1"/>
  <c r="C178" i="9"/>
  <c r="L54" i="9"/>
  <c r="D178" i="9" s="1"/>
  <c r="G175" i="9" s="1"/>
  <c r="C177" i="9"/>
  <c r="L45" i="9"/>
  <c r="D177" i="9" s="1"/>
  <c r="G174" i="9" s="1"/>
  <c r="C176" i="9"/>
  <c r="L34" i="9"/>
  <c r="D176" i="9" s="1"/>
  <c r="G173" i="9" s="1"/>
  <c r="C175" i="9"/>
  <c r="L25" i="9"/>
  <c r="D175" i="9" s="1"/>
  <c r="G172" i="9" s="1"/>
  <c r="H24" i="9"/>
  <c r="C24" i="9"/>
  <c r="H23" i="9"/>
  <c r="C23" i="9"/>
  <c r="C19" i="9"/>
  <c r="E18" i="9"/>
  <c r="C18" i="9"/>
  <c r="G17" i="9"/>
  <c r="E17" i="9"/>
  <c r="C17" i="9"/>
  <c r="H16" i="9"/>
  <c r="C16" i="9"/>
  <c r="H15" i="9"/>
  <c r="C15" i="9"/>
  <c r="C12" i="9"/>
  <c r="E11" i="9"/>
  <c r="C11" i="9"/>
  <c r="G10" i="9"/>
  <c r="E10" i="9"/>
  <c r="C10" i="9"/>
  <c r="H9" i="9"/>
  <c r="C9" i="9"/>
  <c r="H8" i="9"/>
  <c r="C8" i="9"/>
  <c r="G141" i="8" l="1"/>
  <c r="F141" i="8"/>
  <c r="G140" i="8"/>
  <c r="F140" i="8"/>
  <c r="G139" i="8"/>
  <c r="F139" i="8"/>
  <c r="G138" i="8"/>
  <c r="F138" i="8"/>
  <c r="G137" i="8"/>
  <c r="F137" i="8"/>
  <c r="G136" i="8"/>
  <c r="F136" i="8"/>
  <c r="G135" i="8"/>
  <c r="F135" i="8"/>
  <c r="D135" i="8"/>
  <c r="G134" i="8" s="1"/>
  <c r="C135" i="8"/>
  <c r="B135" i="8"/>
  <c r="F134" i="8" s="1"/>
  <c r="D134" i="8"/>
  <c r="G133" i="8" s="1"/>
  <c r="C134" i="8"/>
  <c r="B134" i="8"/>
  <c r="F133" i="8" s="1"/>
  <c r="D133" i="8"/>
  <c r="G132" i="8" s="1"/>
  <c r="C133" i="8"/>
  <c r="B133" i="8"/>
  <c r="F132" i="8"/>
  <c r="D132" i="8"/>
  <c r="G131" i="8" s="1"/>
  <c r="C132" i="8"/>
  <c r="B132" i="8"/>
  <c r="F131" i="8" s="1"/>
  <c r="D131" i="8"/>
  <c r="G130" i="8" s="1"/>
  <c r="C131" i="8"/>
  <c r="B131" i="8"/>
  <c r="F130" i="8"/>
  <c r="D130" i="8"/>
  <c r="G129" i="8" s="1"/>
  <c r="C130" i="8"/>
  <c r="B130" i="8"/>
  <c r="F129" i="8" s="1"/>
  <c r="D129" i="8"/>
  <c r="G128" i="8" s="1"/>
  <c r="C129" i="8"/>
  <c r="B129" i="8"/>
  <c r="F128" i="8" s="1"/>
  <c r="D128" i="8"/>
  <c r="G127" i="8" s="1"/>
  <c r="C128" i="8"/>
  <c r="B128" i="8"/>
  <c r="F127" i="8"/>
  <c r="B127" i="8"/>
  <c r="F126" i="8" s="1"/>
  <c r="B126" i="8"/>
  <c r="F125" i="8" s="1"/>
  <c r="B125" i="8"/>
  <c r="F124" i="8" s="1"/>
  <c r="B124" i="8"/>
  <c r="F123" i="8" s="1"/>
  <c r="B123" i="8"/>
  <c r="F122" i="8" s="1"/>
  <c r="B122" i="8"/>
  <c r="F121" i="8" s="1"/>
  <c r="B121" i="8"/>
  <c r="F120" i="8" s="1"/>
  <c r="B120" i="8"/>
  <c r="F119" i="8" s="1"/>
  <c r="B119" i="8"/>
  <c r="F118" i="8" s="1"/>
  <c r="B118" i="8"/>
  <c r="F117" i="8" s="1"/>
  <c r="C127" i="8"/>
  <c r="L97" i="8"/>
  <c r="D127" i="8" s="1"/>
  <c r="G126" i="8" s="1"/>
  <c r="C126" i="8"/>
  <c r="L88" i="8"/>
  <c r="D126" i="8" s="1"/>
  <c r="G125" i="8" s="1"/>
  <c r="C125" i="8"/>
  <c r="L77" i="8"/>
  <c r="D125" i="8" s="1"/>
  <c r="G124" i="8" s="1"/>
  <c r="C124" i="8"/>
  <c r="L68" i="8"/>
  <c r="D124" i="8" s="1"/>
  <c r="G123" i="8" s="1"/>
  <c r="C123" i="8"/>
  <c r="L58" i="8"/>
  <c r="D123" i="8" s="1"/>
  <c r="G122" i="8" s="1"/>
  <c r="C122" i="8"/>
  <c r="L49" i="8"/>
  <c r="D122" i="8" s="1"/>
  <c r="G121" i="8" s="1"/>
  <c r="C121" i="8"/>
  <c r="L38" i="8"/>
  <c r="D121" i="8" s="1"/>
  <c r="G120" i="8" s="1"/>
  <c r="C120" i="8"/>
  <c r="L29" i="8"/>
  <c r="D120" i="8" s="1"/>
  <c r="G119" i="8" s="1"/>
  <c r="C119" i="8"/>
  <c r="L19" i="8"/>
  <c r="D119" i="8" s="1"/>
  <c r="G118" i="8" s="1"/>
  <c r="C118" i="8"/>
  <c r="L10" i="8"/>
  <c r="D118" i="8" s="1"/>
  <c r="G117" i="8" s="1"/>
  <c r="H9" i="8"/>
  <c r="C9" i="8"/>
  <c r="H8" i="8"/>
  <c r="C8" i="8"/>
  <c r="G92" i="7" l="1"/>
  <c r="F92" i="7"/>
  <c r="G91" i="7"/>
  <c r="F91" i="7"/>
  <c r="G90" i="7"/>
  <c r="F90" i="7"/>
  <c r="G89" i="7"/>
  <c r="F89" i="7"/>
  <c r="G88" i="7"/>
  <c r="F88" i="7"/>
  <c r="G87" i="7"/>
  <c r="F87" i="7"/>
  <c r="G86" i="7"/>
  <c r="F86" i="7"/>
  <c r="D86" i="7"/>
  <c r="G85" i="7" s="1"/>
  <c r="C86" i="7"/>
  <c r="B86" i="7"/>
  <c r="F85" i="7"/>
  <c r="D85" i="7"/>
  <c r="C85" i="7"/>
  <c r="B85" i="7"/>
  <c r="G84" i="7"/>
  <c r="F84" i="7"/>
  <c r="D84" i="7"/>
  <c r="G83" i="7" s="1"/>
  <c r="C84" i="7"/>
  <c r="B84" i="7"/>
  <c r="F83" i="7" s="1"/>
  <c r="D83" i="7"/>
  <c r="G82" i="7" s="1"/>
  <c r="C83" i="7"/>
  <c r="B83" i="7"/>
  <c r="F82" i="7" s="1"/>
  <c r="D82" i="7"/>
  <c r="G81" i="7" s="1"/>
  <c r="C82" i="7"/>
  <c r="B82" i="7"/>
  <c r="F81" i="7"/>
  <c r="D81" i="7"/>
  <c r="G80" i="7" s="1"/>
  <c r="C81" i="7"/>
  <c r="B81" i="7"/>
  <c r="F80" i="7" s="1"/>
  <c r="D80" i="7"/>
  <c r="G79" i="7" s="1"/>
  <c r="C80" i="7"/>
  <c r="B80" i="7"/>
  <c r="F79" i="7" s="1"/>
  <c r="D79" i="7"/>
  <c r="G78" i="7" s="1"/>
  <c r="C79" i="7"/>
  <c r="B79" i="7"/>
  <c r="F78" i="7"/>
  <c r="D78" i="7"/>
  <c r="G77" i="7" s="1"/>
  <c r="C78" i="7"/>
  <c r="B78" i="7"/>
  <c r="F77" i="7"/>
  <c r="D77" i="7"/>
  <c r="C77" i="7"/>
  <c r="B77" i="7"/>
  <c r="G76" i="7"/>
  <c r="F76" i="7"/>
  <c r="D76" i="7"/>
  <c r="G75" i="7" s="1"/>
  <c r="C76" i="7"/>
  <c r="B76" i="7"/>
  <c r="F75" i="7" s="1"/>
  <c r="D75" i="7"/>
  <c r="G74" i="7" s="1"/>
  <c r="C75" i="7"/>
  <c r="B75" i="7"/>
  <c r="F74" i="7" s="1"/>
  <c r="D74" i="7"/>
  <c r="G73" i="7" s="1"/>
  <c r="C74" i="7"/>
  <c r="B74" i="7"/>
  <c r="F73" i="7"/>
  <c r="B73" i="7"/>
  <c r="F72" i="7"/>
  <c r="B72" i="7"/>
  <c r="F71" i="7" s="1"/>
  <c r="B71" i="7"/>
  <c r="F70" i="7" s="1"/>
  <c r="B70" i="7"/>
  <c r="F69" i="7" s="1"/>
  <c r="B69" i="7"/>
  <c r="F68" i="7" s="1"/>
  <c r="H57" i="7"/>
  <c r="C57" i="7"/>
  <c r="H56" i="7"/>
  <c r="C56" i="7"/>
  <c r="C53" i="7"/>
  <c r="E52" i="7"/>
  <c r="C52" i="7"/>
  <c r="G51" i="7"/>
  <c r="E51" i="7"/>
  <c r="C51" i="7"/>
  <c r="C73" i="7"/>
  <c r="L49" i="7"/>
  <c r="D73" i="7" s="1"/>
  <c r="G72" i="7" s="1"/>
  <c r="C72" i="7"/>
  <c r="L38" i="7"/>
  <c r="D72" i="7" s="1"/>
  <c r="G71" i="7" s="1"/>
  <c r="C71" i="7"/>
  <c r="L29" i="7"/>
  <c r="D71" i="7" s="1"/>
  <c r="G70" i="7" s="1"/>
  <c r="C70" i="7"/>
  <c r="L19" i="7"/>
  <c r="D70" i="7" s="1"/>
  <c r="G69" i="7" s="1"/>
  <c r="C69" i="7"/>
  <c r="L10" i="7"/>
  <c r="D69" i="7" s="1"/>
  <c r="G68" i="7" s="1"/>
  <c r="H9" i="7"/>
  <c r="C9" i="7"/>
  <c r="H8" i="7"/>
  <c r="C8" i="7"/>
  <c r="G72" i="6" l="1"/>
  <c r="F72" i="6"/>
  <c r="G71" i="6"/>
  <c r="F71" i="6"/>
  <c r="G70" i="6"/>
  <c r="F70" i="6"/>
  <c r="G69" i="6"/>
  <c r="F69" i="6"/>
  <c r="G68" i="6"/>
  <c r="F68" i="6"/>
  <c r="G67" i="6"/>
  <c r="F67" i="6"/>
  <c r="G66" i="6"/>
  <c r="F66" i="6"/>
  <c r="D66" i="6"/>
  <c r="G65" i="6" s="1"/>
  <c r="C66" i="6"/>
  <c r="B66" i="6"/>
  <c r="F65" i="6"/>
  <c r="D65" i="6"/>
  <c r="C65" i="6"/>
  <c r="B65" i="6"/>
  <c r="G64" i="6"/>
  <c r="F64" i="6"/>
  <c r="D64" i="6"/>
  <c r="G63" i="6" s="1"/>
  <c r="C64" i="6"/>
  <c r="B64" i="6"/>
  <c r="F63" i="6" s="1"/>
  <c r="D63" i="6"/>
  <c r="G62" i="6" s="1"/>
  <c r="C63" i="6"/>
  <c r="B63" i="6"/>
  <c r="F62" i="6" s="1"/>
  <c r="D62" i="6"/>
  <c r="G61" i="6" s="1"/>
  <c r="C62" i="6"/>
  <c r="B62" i="6"/>
  <c r="F61" i="6"/>
  <c r="D61" i="6"/>
  <c r="G60" i="6" s="1"/>
  <c r="C61" i="6"/>
  <c r="B61" i="6"/>
  <c r="F60" i="6"/>
  <c r="D60" i="6"/>
  <c r="C60" i="6"/>
  <c r="B60" i="6"/>
  <c r="F59" i="6" s="1"/>
  <c r="G59" i="6"/>
  <c r="D59" i="6"/>
  <c r="C59" i="6"/>
  <c r="B59" i="6"/>
  <c r="G58" i="6"/>
  <c r="F58" i="6"/>
  <c r="D58" i="6"/>
  <c r="G57" i="6" s="1"/>
  <c r="C58" i="6"/>
  <c r="B58" i="6"/>
  <c r="F57" i="6" s="1"/>
  <c r="D57" i="6"/>
  <c r="G56" i="6" s="1"/>
  <c r="C57" i="6"/>
  <c r="B57" i="6"/>
  <c r="F56" i="6"/>
  <c r="D56" i="6"/>
  <c r="C56" i="6"/>
  <c r="B56" i="6"/>
  <c r="G55" i="6"/>
  <c r="F55" i="6"/>
  <c r="D55" i="6"/>
  <c r="G54" i="6" s="1"/>
  <c r="C55" i="6"/>
  <c r="B55" i="6"/>
  <c r="F54" i="6" s="1"/>
  <c r="D54" i="6"/>
  <c r="C54" i="6"/>
  <c r="B54" i="6"/>
  <c r="G53" i="6"/>
  <c r="F53" i="6"/>
  <c r="D53" i="6"/>
  <c r="G52" i="6" s="1"/>
  <c r="C53" i="6"/>
  <c r="B53" i="6"/>
  <c r="F52" i="6" s="1"/>
  <c r="D52" i="6"/>
  <c r="G51" i="6" s="1"/>
  <c r="C52" i="6"/>
  <c r="B52" i="6"/>
  <c r="F51" i="6" s="1"/>
  <c r="B51" i="6"/>
  <c r="F50" i="6" s="1"/>
  <c r="B50" i="6"/>
  <c r="F49" i="6" s="1"/>
  <c r="B49" i="6"/>
  <c r="F48" i="6" s="1"/>
  <c r="H37" i="6"/>
  <c r="C37" i="6"/>
  <c r="H36" i="6"/>
  <c r="C36" i="6"/>
  <c r="C33" i="6"/>
  <c r="E32" i="6"/>
  <c r="C32" i="6"/>
  <c r="G31" i="6"/>
  <c r="E31" i="6"/>
  <c r="C31" i="6"/>
  <c r="C51" i="6"/>
  <c r="L29" i="6"/>
  <c r="D51" i="6" s="1"/>
  <c r="G50" i="6" s="1"/>
  <c r="C50" i="6"/>
  <c r="L19" i="6"/>
  <c r="D50" i="6" s="1"/>
  <c r="G49" i="6" s="1"/>
  <c r="C49" i="6"/>
  <c r="L10" i="6"/>
  <c r="D49" i="6" s="1"/>
  <c r="G48" i="6" s="1"/>
  <c r="H9" i="6"/>
  <c r="C9" i="6"/>
  <c r="H8" i="6"/>
  <c r="C8" i="6"/>
  <c r="G141" i="5" l="1"/>
  <c r="F141" i="5"/>
  <c r="G140" i="5"/>
  <c r="F140" i="5"/>
  <c r="G139" i="5"/>
  <c r="F139" i="5"/>
  <c r="G138" i="5"/>
  <c r="F138" i="5"/>
  <c r="G137" i="5"/>
  <c r="F137" i="5"/>
  <c r="G136" i="5"/>
  <c r="F136" i="5"/>
  <c r="G135" i="5"/>
  <c r="F135" i="5"/>
  <c r="D135" i="5"/>
  <c r="G134" i="5" s="1"/>
  <c r="C135" i="5"/>
  <c r="B135" i="5"/>
  <c r="F134" i="5" s="1"/>
  <c r="D134" i="5"/>
  <c r="G133" i="5" s="1"/>
  <c r="C134" i="5"/>
  <c r="B134" i="5"/>
  <c r="F133" i="5" s="1"/>
  <c r="D133" i="5"/>
  <c r="G132" i="5" s="1"/>
  <c r="C133" i="5"/>
  <c r="B133" i="5"/>
  <c r="F132" i="5" s="1"/>
  <c r="D132" i="5"/>
  <c r="G131" i="5" s="1"/>
  <c r="C132" i="5"/>
  <c r="B132" i="5"/>
  <c r="F131" i="5" s="1"/>
  <c r="D131" i="5"/>
  <c r="G130" i="5" s="1"/>
  <c r="C131" i="5"/>
  <c r="B131" i="5"/>
  <c r="F130" i="5"/>
  <c r="D130" i="5"/>
  <c r="G129" i="5" s="1"/>
  <c r="C130" i="5"/>
  <c r="B130" i="5"/>
  <c r="F129" i="5" s="1"/>
  <c r="D129" i="5"/>
  <c r="G128" i="5" s="1"/>
  <c r="C129" i="5"/>
  <c r="B129" i="5"/>
  <c r="F128" i="5" s="1"/>
  <c r="D128" i="5"/>
  <c r="G127" i="5" s="1"/>
  <c r="C128" i="5"/>
  <c r="B128" i="5"/>
  <c r="F127" i="5" s="1"/>
  <c r="B127" i="5"/>
  <c r="F126" i="5" s="1"/>
  <c r="B126" i="5"/>
  <c r="F125" i="5" s="1"/>
  <c r="B125" i="5"/>
  <c r="F124" i="5" s="1"/>
  <c r="B124" i="5"/>
  <c r="F123" i="5" s="1"/>
  <c r="B123" i="5"/>
  <c r="F122" i="5" s="1"/>
  <c r="B122" i="5"/>
  <c r="F121" i="5" s="1"/>
  <c r="B121" i="5"/>
  <c r="F120" i="5" s="1"/>
  <c r="B120" i="5"/>
  <c r="F119" i="5" s="1"/>
  <c r="B119" i="5"/>
  <c r="F118" i="5" s="1"/>
  <c r="B118" i="5"/>
  <c r="F117" i="5" s="1"/>
  <c r="H106" i="5"/>
  <c r="C106" i="5"/>
  <c r="H105" i="5"/>
  <c r="C105" i="5"/>
  <c r="C101" i="5"/>
  <c r="E100" i="5"/>
  <c r="C100" i="5"/>
  <c r="G99" i="5"/>
  <c r="E99" i="5"/>
  <c r="C99" i="5"/>
  <c r="C127" i="5"/>
  <c r="L97" i="5"/>
  <c r="D127" i="5" s="1"/>
  <c r="G126" i="5" s="1"/>
  <c r="C126" i="5"/>
  <c r="L88" i="5"/>
  <c r="D126" i="5" s="1"/>
  <c r="G125" i="5" s="1"/>
  <c r="C125" i="5"/>
  <c r="L77" i="5"/>
  <c r="D125" i="5" s="1"/>
  <c r="G124" i="5" s="1"/>
  <c r="C124" i="5"/>
  <c r="L68" i="5"/>
  <c r="D124" i="5" s="1"/>
  <c r="G123" i="5" s="1"/>
  <c r="C123" i="5"/>
  <c r="L58" i="5"/>
  <c r="D123" i="5" s="1"/>
  <c r="G122" i="5" s="1"/>
  <c r="C122" i="5"/>
  <c r="L49" i="5"/>
  <c r="D122" i="5" s="1"/>
  <c r="G121" i="5" s="1"/>
  <c r="C121" i="5"/>
  <c r="L38" i="5"/>
  <c r="D121" i="5" s="1"/>
  <c r="G120" i="5" s="1"/>
  <c r="C120" i="5"/>
  <c r="L29" i="5"/>
  <c r="D120" i="5" s="1"/>
  <c r="G119" i="5" s="1"/>
  <c r="C119" i="5"/>
  <c r="L19" i="5"/>
  <c r="D119" i="5" s="1"/>
  <c r="G118" i="5" s="1"/>
  <c r="C118" i="5"/>
  <c r="L10" i="5"/>
  <c r="D118" i="5" s="1"/>
  <c r="G117" i="5" s="1"/>
  <c r="H9" i="5"/>
  <c r="C9" i="5"/>
  <c r="H8" i="5"/>
  <c r="C8" i="5"/>
  <c r="G110" i="4" l="1"/>
  <c r="F110" i="4"/>
  <c r="G109" i="4"/>
  <c r="F109" i="4"/>
  <c r="G108" i="4"/>
  <c r="F108" i="4"/>
  <c r="G107" i="4"/>
  <c r="F107" i="4"/>
  <c r="G106" i="4"/>
  <c r="F106" i="4"/>
  <c r="G105" i="4"/>
  <c r="F105" i="4"/>
  <c r="G104" i="4"/>
  <c r="F104" i="4"/>
  <c r="D104" i="4"/>
  <c r="G103" i="4" s="1"/>
  <c r="C104" i="4"/>
  <c r="B104" i="4"/>
  <c r="F103" i="4"/>
  <c r="D103" i="4"/>
  <c r="G102" i="4" s="1"/>
  <c r="C103" i="4"/>
  <c r="B103" i="4"/>
  <c r="F102" i="4" s="1"/>
  <c r="D102" i="4"/>
  <c r="G101" i="4" s="1"/>
  <c r="C102" i="4"/>
  <c r="B102" i="4"/>
  <c r="F101" i="4" s="1"/>
  <c r="D101" i="4"/>
  <c r="G100" i="4" s="1"/>
  <c r="C101" i="4"/>
  <c r="B101" i="4"/>
  <c r="F100" i="4" s="1"/>
  <c r="D100" i="4"/>
  <c r="G99" i="4" s="1"/>
  <c r="C100" i="4"/>
  <c r="B100" i="4"/>
  <c r="F99" i="4" s="1"/>
  <c r="D99" i="4"/>
  <c r="G98" i="4" s="1"/>
  <c r="C99" i="4"/>
  <c r="B99" i="4"/>
  <c r="F98" i="4" s="1"/>
  <c r="D98" i="4"/>
  <c r="G97" i="4" s="1"/>
  <c r="C98" i="4"/>
  <c r="B98" i="4"/>
  <c r="F97" i="4" s="1"/>
  <c r="D97" i="4"/>
  <c r="G96" i="4" s="1"/>
  <c r="C97" i="4"/>
  <c r="B97" i="4"/>
  <c r="F96" i="4"/>
  <c r="D96" i="4"/>
  <c r="G95" i="4" s="1"/>
  <c r="C96" i="4"/>
  <c r="B96" i="4"/>
  <c r="F95" i="4"/>
  <c r="D95" i="4"/>
  <c r="G94" i="4" s="1"/>
  <c r="C95" i="4"/>
  <c r="B95" i="4"/>
  <c r="F94" i="4" s="1"/>
  <c r="D94" i="4"/>
  <c r="G93" i="4" s="1"/>
  <c r="C94" i="4"/>
  <c r="B94" i="4"/>
  <c r="F93" i="4" s="1"/>
  <c r="D93" i="4"/>
  <c r="G92" i="4" s="1"/>
  <c r="C93" i="4"/>
  <c r="B93" i="4"/>
  <c r="F92" i="4" s="1"/>
  <c r="B92" i="4"/>
  <c r="F91" i="4" s="1"/>
  <c r="B91" i="4"/>
  <c r="F90" i="4" s="1"/>
  <c r="B90" i="4"/>
  <c r="F89" i="4" s="1"/>
  <c r="B89" i="4"/>
  <c r="C92" i="4"/>
  <c r="L58" i="4"/>
  <c r="D92" i="4" s="1"/>
  <c r="G91" i="4" s="1"/>
  <c r="C91" i="4"/>
  <c r="L49" i="4"/>
  <c r="D91" i="4" s="1"/>
  <c r="G90" i="4" s="1"/>
  <c r="C90" i="4"/>
  <c r="L38" i="4"/>
  <c r="D90" i="4" s="1"/>
  <c r="G89" i="4" s="1"/>
  <c r="C89" i="4"/>
  <c r="L29" i="4"/>
  <c r="D89" i="4" s="1"/>
  <c r="L19" i="4"/>
  <c r="L10" i="4"/>
  <c r="H9" i="4"/>
  <c r="C9" i="4"/>
  <c r="H8" i="4"/>
  <c r="C8" i="4"/>
</calcChain>
</file>

<file path=xl/sharedStrings.xml><?xml version="1.0" encoding="utf-8"?>
<sst xmlns="http://schemas.openxmlformats.org/spreadsheetml/2006/main" count="3496" uniqueCount="333">
  <si>
    <t xml:space="preserve"> </t>
  </si>
  <si>
    <t xml:space="preserve">  SEGUIMIENTO CONSOLIDADO A INDICADORES DE GESTIÓN POR  -  PROCESO</t>
  </si>
  <si>
    <t>Coordinación de Planeación y Evaluación</t>
  </si>
  <si>
    <t>Proceso</t>
  </si>
  <si>
    <t>Código</t>
  </si>
  <si>
    <t>SubProceso</t>
  </si>
  <si>
    <t>Procedimiento</t>
  </si>
  <si>
    <t xml:space="preserve">Cumplimiento </t>
  </si>
  <si>
    <t>CUMPLIMIENTO POR INDICADOR - PROCESO FISCALIZACION Y LIQUIDACION</t>
  </si>
  <si>
    <t>Codigo Ind.</t>
  </si>
  <si>
    <t>Nombre</t>
  </si>
  <si>
    <t>Periodicidad</t>
  </si>
  <si>
    <t>Meta</t>
  </si>
  <si>
    <t>Linea Base</t>
  </si>
  <si>
    <t>Tendencia</t>
  </si>
  <si>
    <t>Unidad Medida</t>
  </si>
  <si>
    <t>Fórmula</t>
  </si>
  <si>
    <t>Codigo Indicador</t>
  </si>
  <si>
    <t>Cumplimiento</t>
  </si>
  <si>
    <t>CUMPLIMIENTO POR INDICADOR - PROCESO ADMINISTRACION DE LA CARTERA</t>
  </si>
  <si>
    <t>CUMPLIMIENTO POR INDICADOR - PROCESO ASISTENCIA AL CLIENTE</t>
  </si>
  <si>
    <t>CUMPLIMIENTO POR INDICADOR - PROCESO COMERCIALIZACION</t>
  </si>
  <si>
    <t>CUMPLIMIENTO POR INDICADOR - PROCESO CONTROL INTERNO</t>
  </si>
  <si>
    <t>CUMPLIMIENTO POR INDICADOR - PROCESO GESTION HUMANA</t>
  </si>
  <si>
    <t>CUMPLIMIENTO POR INDICADOR - PROCESO GESTION JURIDICA</t>
  </si>
  <si>
    <t>CUMPLIMIENTO POR INDICADOR - PROCESO GESTION MASIVA</t>
  </si>
  <si>
    <t>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&lt;</t>
  </si>
  <si>
    <t>CUMPLIMIENTO POR INDICADOR - PROCESO INTELIGENCIA CORPORATIVA</t>
  </si>
  <si>
    <t xml:space="preserve">                                                                            </t>
  </si>
  <si>
    <t>CUMPLIMIENTO POR INDICADOR - PROCESO INVESTIGACION DISCIPLINARIA</t>
  </si>
  <si>
    <t>CUMPLIMIENTO POR INDICADOR - PROCESO OPERACIÓN ADUANERA</t>
  </si>
  <si>
    <t>CUMPLIMIENTO POR INDICADOR - PROCESO GESTION RECAUDACION</t>
  </si>
  <si>
    <t>CUMPLIMIENTO POR INDICADOR - PROCESO RECURSOS FINANCIEROS</t>
  </si>
  <si>
    <t>CUMPLIMIENTO POR INDICADOR - PROCESO RECURSOS FISICOS</t>
  </si>
  <si>
    <t>CUMPLIMIENTO POR INDICADOR - PROCESO SERVICIOS INFORMATICOS</t>
  </si>
  <si>
    <t>Subdirección de Gestión de Análisis Operacional</t>
  </si>
  <si>
    <t>Meses : Enero - Septiembre</t>
  </si>
  <si>
    <t>Año: 2020</t>
  </si>
  <si>
    <t>Reporte de Indicadores Operacionales</t>
  </si>
  <si>
    <t>PROCESO FISCALIZACION Y LIQUIDACION</t>
  </si>
  <si>
    <t>PROCESO ADMINISTRACION DE LA CARTERA</t>
  </si>
  <si>
    <t>PROCESO ASISTENCIA AL CLIENTE</t>
  </si>
  <si>
    <t>PROCESO COMERCIALIZACION</t>
  </si>
  <si>
    <t>PROCESO CONTROL INTERNO</t>
  </si>
  <si>
    <t>PROCESO GESTION HUMANA</t>
  </si>
  <si>
    <t>PROCESO GESTION JURIDICA</t>
  </si>
  <si>
    <t>PROCESO GESTION MASIVA</t>
  </si>
  <si>
    <t>PROCESO INTELIGENCIA CORPORATIVA</t>
  </si>
  <si>
    <t>PROCESO OPERACIÓN ADUANERA</t>
  </si>
  <si>
    <t>PROCESO RECURSOS FINANCIEROS</t>
  </si>
  <si>
    <t>PROCESO SERVICIOS INFORMATICOS</t>
  </si>
  <si>
    <t>PROCESO RECURSOS FISICOS</t>
  </si>
  <si>
    <t>PROCESO GESTION RECAUDACION</t>
  </si>
  <si>
    <t>PROCESO INVESTIGACION DISCIPLINARIA</t>
  </si>
  <si>
    <t>( Indicadores de Proceso y Procedimiento)</t>
  </si>
  <si>
    <t>Fecha Publicación: 28/10/2020</t>
  </si>
  <si>
    <t xml:space="preserve">                 PROCESOS</t>
  </si>
  <si>
    <t>Dirección de Gestión Organizacional</t>
  </si>
  <si>
    <t>VOLVER AL RESUMEN</t>
  </si>
  <si>
    <t>Proceso: Fiscalización y Liquidación</t>
  </si>
  <si>
    <t>Subproceso: Control Tributario</t>
  </si>
  <si>
    <t>Resultado de las Investigaciones en Fiscalización Tributaria e Internacional</t>
  </si>
  <si>
    <t>Trimestre</t>
  </si>
  <si>
    <t>Constante</t>
  </si>
  <si>
    <t>Porcentaje</t>
  </si>
  <si>
    <t>(Variable 1/ Variable 2)* 100</t>
  </si>
  <si>
    <t>Resultado de las Investigaciones en Liquidación Tributaria e Internacional</t>
  </si>
  <si>
    <t>Gestión de las investigaciones en Fiscalización Tributaria e Internacional</t>
  </si>
  <si>
    <t>(Variable 1/ (Variable 2 + Variable 3))*100</t>
  </si>
  <si>
    <t>Gestión de las investigaciones en Liquidación Tributaria e Internacional</t>
  </si>
  <si>
    <t>Subproceso: Control Cambiario</t>
  </si>
  <si>
    <t>Resultado de las Investigaciones en Fiscalización Cambiaria</t>
  </si>
  <si>
    <t>Ascendente</t>
  </si>
  <si>
    <t>Resultado de las investigaciones en Liquidación Cambiaria.</t>
  </si>
  <si>
    <t>Gestión de las investigaciones en Fiscalización Cambiaria</t>
  </si>
  <si>
    <t>Gestión de las investigaciones en Liquidación Cambiaria</t>
  </si>
  <si>
    <t>Proceso: Fiscalización y Liquidación No Aplica Subproceso.</t>
  </si>
  <si>
    <t>Gestión de los reportes en control y prevención de lavado de activos</t>
  </si>
  <si>
    <t>Subproceso: Control Aduanero</t>
  </si>
  <si>
    <t>Efectividad en la aprehensión de mercancías</t>
  </si>
  <si>
    <t>((Variable 1 + Variable 2 )- Variable 3 )/ Variable 4</t>
  </si>
  <si>
    <t>Porcentaje de devolución de mercancías aprehendidas</t>
  </si>
  <si>
    <t>Mes</t>
  </si>
  <si>
    <t>Descendente</t>
  </si>
  <si>
    <t>Porcentaje de gestión de los procedimientos sancionatorios y liquidaciones oficiales aduaneras (Corrección y Revisión).</t>
  </si>
  <si>
    <t>Procedimiento: Avalúo de Bienes</t>
  </si>
  <si>
    <t>Avaluo de Bienes Inmuebles</t>
  </si>
  <si>
    <t>Cuatrimestre</t>
  </si>
  <si>
    <t>Proceso: Administración de Cartera</t>
  </si>
  <si>
    <t>Subproceso: Cobro en Sede Administrativa</t>
  </si>
  <si>
    <t>Procedimiento: Liquidación del Crédito y las Costas</t>
  </si>
  <si>
    <t>Remate de Bienes Inmuebles</t>
  </si>
  <si>
    <t>Procedimiento: Entrega de bienes secuestrados</t>
  </si>
  <si>
    <t>Secuestro de Bienes  Inmuebles</t>
  </si>
  <si>
    <t>Procedimiento: Gestión y  Administración de Depósitos Judiciales</t>
  </si>
  <si>
    <t>Gestión de títulos de depósito judicial</t>
  </si>
  <si>
    <t>(Variable1/Variable2)*100</t>
  </si>
  <si>
    <t>Procedimiento: Cobro Coactivo -  Ejecución de Bienes del deudor</t>
  </si>
  <si>
    <t>Gestión de bienes Inmuebles Embargados</t>
  </si>
  <si>
    <t>Bimestre</t>
  </si>
  <si>
    <t>Procedimiento: Normalización de Saldos para la Obligación Financiera</t>
  </si>
  <si>
    <t>Obligaciones Normalizadas</t>
  </si>
  <si>
    <t>((Variable1+Variable2)/Variable3)*100</t>
  </si>
  <si>
    <t>Procedimiento: Atención en Canales</t>
  </si>
  <si>
    <t>Calidad en la atención y acompañamiento al cliente a través del canal telefónico</t>
  </si>
  <si>
    <t>((Variable 1+ Variable 2) / Variable 3)*100</t>
  </si>
  <si>
    <t>Proceso: Asistencia al cliente</t>
  </si>
  <si>
    <t>Subproceso: Asistencia al cliente. No Aplica Subproceso.</t>
  </si>
  <si>
    <t>Presencia institucional DIAN</t>
  </si>
  <si>
    <t>Procedimiento: Peticiones, quejas, sugerencias, reclamos, felicitaciones y denuncias</t>
  </si>
  <si>
    <t>Oportunidad en la respuesta de las peticiones, quejas, sugerencias, reclamos, felicitaciones y denuncias, tramitadas por el SIE de QRS.</t>
  </si>
  <si>
    <t>Seguimiento a  las peticiones, quejas, sugerencias, reclamos, felicitaciones y denuncias vencidas; interpuestas por el SIE de PQSR y Denuncias.</t>
  </si>
  <si>
    <t>(1-(Variable 1 / Variable 2))*100</t>
  </si>
  <si>
    <t>Evaluar la calidad de la Respuesta emitida a las peticiones, quejas, sugerencias, reclamos, felicitaciones y denuncias por el SIE de PQSR y Denuncias.</t>
  </si>
  <si>
    <t>Acciones de mejora propuestas por las áreas con base en los temas más frecuentes detectados a  través del SIE de PQSR y denuncias de la DIAN</t>
  </si>
  <si>
    <t>Semestre</t>
  </si>
  <si>
    <t xml:space="preserve">Cumplimiento ANS Canal Presencial </t>
  </si>
  <si>
    <t xml:space="preserve">Cumplimiento ANS Canal Telefónico </t>
  </si>
  <si>
    <t>Procedimiento: Planeación y seguimiento del modelo de cultura de la contribución</t>
  </si>
  <si>
    <t>Número de ciudadanos impactados con las estrategias de cultura de la contribución</t>
  </si>
  <si>
    <t>Proceso: Asistencia al Cliente</t>
  </si>
  <si>
    <t>Percepción general de la calidad del servicio DIAN</t>
  </si>
  <si>
    <t>Proceso: Comercialización</t>
  </si>
  <si>
    <t>Comportamiento del gasto de los recursos disponibles para la operación logística</t>
  </si>
  <si>
    <t>Proceso: Comercialización. No aplica Subproceso</t>
  </si>
  <si>
    <t>Disposición de las mercancias ADA, bajo las diferentes modalidades de disposición excepto traslado,existentes en inventarios a Diciembre 31 de la vigencia anterior.</t>
  </si>
  <si>
    <t>Control de proyectos de donación de mercancías</t>
  </si>
  <si>
    <t>Procedimiento: Auditoria Interna.</t>
  </si>
  <si>
    <t>Porcentaje de cumplimiento en la entrega de informes a entidades de control</t>
  </si>
  <si>
    <t>Proceso: Control Interno</t>
  </si>
  <si>
    <t>Proceso: Control Interno. No Aplica Subproceso.</t>
  </si>
  <si>
    <t>Procedimiento: Administración de la actividad de Auditoria Interna</t>
  </si>
  <si>
    <t>Eficacia en la ejecución del Procedimiento de Administración de la Actividad de Auditoría Interna</t>
  </si>
  <si>
    <t>Porcentaje de cumplimiento de las auditorías internas</t>
  </si>
  <si>
    <t>Proceso: Control Interno.</t>
  </si>
  <si>
    <t>Cumplimiento del Plan Anual de Auditoría</t>
  </si>
  <si>
    <t>Tiempo promedio de duración de las auditorías</t>
  </si>
  <si>
    <t>Procedimiento: Afiliaciones y/o Traslados al Sistema de Seguridad Social y Cajas de Compensación</t>
  </si>
  <si>
    <t>Cobertura en Seguridad Social integral a los servidores públicos de la entidad.</t>
  </si>
  <si>
    <t>Proceso: Gestión Humana</t>
  </si>
  <si>
    <t>Proceso: Gestión Humana No Aplica Subproceso.</t>
  </si>
  <si>
    <t>Calidad en la liquidación de la nómina</t>
  </si>
  <si>
    <t>Ejecución del plan de bienestar</t>
  </si>
  <si>
    <t>Gestión de incapacidades</t>
  </si>
  <si>
    <t>Gestión de novedades que afectan la nómina</t>
  </si>
  <si>
    <t>Gestión del clima laboral</t>
  </si>
  <si>
    <t>Gestión del desarrollo</t>
  </si>
  <si>
    <t>Gestión del rendimiento</t>
  </si>
  <si>
    <t>Año</t>
  </si>
  <si>
    <t>Gestión Historia Laboral</t>
  </si>
  <si>
    <t>Gestión solicitudes de información historia laboral</t>
  </si>
  <si>
    <t>Proceso: Gestión Jurídica No Aplica</t>
  </si>
  <si>
    <t>Decisiones del Comité de Conciliación y Defensa Judicial relacionadas con los estudios de acciones de repetición.</t>
  </si>
  <si>
    <t>Proceso: Gestión Jurídica</t>
  </si>
  <si>
    <t>Atención de Tutelas</t>
  </si>
  <si>
    <t>Fallos de tutela a favor de la DIAN</t>
  </si>
  <si>
    <t>Procesos terminados con fallo a favor de la DIAN</t>
  </si>
  <si>
    <t>Oportunidad en las decisiones adoptadas por el Comité de Conciliación y Defensa Judicial</t>
  </si>
  <si>
    <t>Estudios sobre la procedencia de denuncia</t>
  </si>
  <si>
    <t>Incidentes de Reparación Integral Presentados</t>
  </si>
  <si>
    <t>Oportunidad en los actos administrativos proferidos en Sede Administrativa en materia Tributaria.</t>
  </si>
  <si>
    <t>Conceptos efectivamente reconsiderados por la Dian.</t>
  </si>
  <si>
    <t>Oportunidad en la respuesta de los Conceptos</t>
  </si>
  <si>
    <t>Comentarios a proyectos de normativa</t>
  </si>
  <si>
    <t>Fallos en sede Administrativa a favor de la DIAN.</t>
  </si>
  <si>
    <t>Oportunidad en los actos administrativos proferidos en Sede Administrativa en materia Aduanero y Cambiario.</t>
  </si>
  <si>
    <t>Mantener actualizado el RUPGJ</t>
  </si>
  <si>
    <t>Procedimiento: Actualizaciones del Rut sujetas a verificación</t>
  </si>
  <si>
    <t>Oportunidad en la Decisión a Solicitudes Actualización RUT sujetas a verificación concepto 5</t>
  </si>
  <si>
    <t>Proceso: Gestión Masiva</t>
  </si>
  <si>
    <t>Subproceso: Registro, Habilitación, Autorización Usuarios TAC</t>
  </si>
  <si>
    <t>Procedimiento: Control al mantenimiento de requisitos a Operadores de Comercio Exterior y Obligados Aduaneros</t>
  </si>
  <si>
    <t>Cumplimiento y mantenimiento de los requisitos  con los cuales se obtuvo el registro aduanero</t>
  </si>
  <si>
    <t>Subproceso: Modificaciones del Registro</t>
  </si>
  <si>
    <t>Procedimiento: Actualización RUT</t>
  </si>
  <si>
    <t>Consistencia en la información del RUT de inscritos y actualizados para Persona Jurídica.</t>
  </si>
  <si>
    <t>Consistencia de la información del RUT de inscritos y actualizados Persona Natural.</t>
  </si>
  <si>
    <t>Oportunidad en la Decisión a Solicitudes Actualización RUT sujetas a verificación concepto 21 y 22</t>
  </si>
  <si>
    <t>Calidad de las Solicitudes de Actualización del RUT sujetas a verificación concepto 21, 22 y 5</t>
  </si>
  <si>
    <t>((Variable1/Variable2)*90+(Variable3/Variable4)*10)</t>
  </si>
  <si>
    <t>Procedimiento: Autorización de la Calidad de autorretenedores y/o Agentes de Retención del IVA</t>
  </si>
  <si>
    <t xml:space="preserve">Oportunidad en el trámite de solicitudes de autoretenedores </t>
  </si>
  <si>
    <t>Días</t>
  </si>
  <si>
    <t>Variable1/Variable2</t>
  </si>
  <si>
    <t>Procedimiento: Comunicación Interna</t>
  </si>
  <si>
    <t>Atención de solicitudes de las áreas de la entidad que generen productos y/o acciones de comunicación</t>
  </si>
  <si>
    <t>Proceso: Inteligencia Corporativa</t>
  </si>
  <si>
    <t>Subproceso: Comunicaciones</t>
  </si>
  <si>
    <t>Procedimiento: Comunicación  Externa</t>
  </si>
  <si>
    <t>Ejecutar campañas de divulgación en los medios de comunicación externos.</t>
  </si>
  <si>
    <t>Valor del ahorro en inversión para campañas informativas o de divulgación a través de acciones de free press</t>
  </si>
  <si>
    <t>Millones de Pesos</t>
  </si>
  <si>
    <t>Variable 1</t>
  </si>
  <si>
    <t>Impacto de la gestión de la DIAN en los medios de comunicación</t>
  </si>
  <si>
    <t>Cantidad</t>
  </si>
  <si>
    <t xml:space="preserve">Percepción de los canales internos de comunicación </t>
  </si>
  <si>
    <t>Procedimiento: Investigación Disciplinaria</t>
  </si>
  <si>
    <t>Oportunidad en la calificación de la actuación disciplinaria</t>
  </si>
  <si>
    <t>Proceso: Investigación disciplinaria</t>
  </si>
  <si>
    <t>Proceso: Investigación Disciplinaria</t>
  </si>
  <si>
    <t>Eficiencia en la expedición de providencias</t>
  </si>
  <si>
    <t>Variable 1/ Variable 2</t>
  </si>
  <si>
    <t>Porcentaje de fallos proferidos sin nulidad por segunda instancia</t>
  </si>
  <si>
    <t>Anticipación en la toma de decisiones en los procesos disciplinarios</t>
  </si>
  <si>
    <t>Eficacia de las notificaciones y/o comunicaciones en las decisiones disciplinarias</t>
  </si>
  <si>
    <t>Procedimiento: Control y cancelación de garantías</t>
  </si>
  <si>
    <t>Eficacia en la declaratoria de cumplimiento de las garantías específicas, operaciones específicas, amparadas con garantía global y operaciones exentas de constituir garantías</t>
  </si>
  <si>
    <t>Proceso: Operación Aduanera</t>
  </si>
  <si>
    <t>Subproceso: Ingreso de Mercancías</t>
  </si>
  <si>
    <t>Procedimiento: Autorizaciones para tramites manuales de importación</t>
  </si>
  <si>
    <t>Eficacia en la atención de Declaraciones de importación de trámite manual</t>
  </si>
  <si>
    <t>(Variable 1/(Variable 2+ Variable 3))*100</t>
  </si>
  <si>
    <t>Subproceso: Apoyo  a la Operación Aduanera</t>
  </si>
  <si>
    <t>Procedimiento: Expedición de Pronunciamiento Técnico</t>
  </si>
  <si>
    <t>Eficacia en el estudio y elaboración de  proyectos de normas de convenios internacionales aduaneros</t>
  </si>
  <si>
    <t>Procedimiento: Verificación de Tráfico Postal y Envios Urgentes</t>
  </si>
  <si>
    <t>Efectividad en el reconocimiento de carga de tráfico postal y envios urgentes.</t>
  </si>
  <si>
    <t>Subproceso: Tránsitos aduaneros</t>
  </si>
  <si>
    <t>Procedimiento: Finalización de Tránsito Aduanero Nacional</t>
  </si>
  <si>
    <t>Eficacia en la finalización de los tránsitos aduaneros autorizados</t>
  </si>
  <si>
    <t>Procedimiento: Reconocimiento de Carga</t>
  </si>
  <si>
    <t>Efectividad en las inmovilizaciones efectuadas en carga.</t>
  </si>
  <si>
    <t>Procedimiento: Actualización Arancel</t>
  </si>
  <si>
    <t>Eficacia en la  expedición de las Resoluciones de clasificación arancelaria.</t>
  </si>
  <si>
    <t>Procedimiento: Análisis Físico Químico de Muestras</t>
  </si>
  <si>
    <t>Eficacia en la atención de solicitudes de análisis merceológicos de mercancía.</t>
  </si>
  <si>
    <t>Procedimiento: Nacionalización  de Mercancías</t>
  </si>
  <si>
    <t>Efectividad en las suspensiones efectuadas por el aforador por erronea liquidación de los Derechos e Impuestos a la Importación</t>
  </si>
  <si>
    <t>Subproceso: Salida de mercancías</t>
  </si>
  <si>
    <t>Procedimiento: Exportaciones</t>
  </si>
  <si>
    <t>Efectividad en las verificaciones de joyas, oro, esmeraldas y demas piedras preciosas preciosos en exportación.</t>
  </si>
  <si>
    <t>Subproceso: Zona Franca</t>
  </si>
  <si>
    <t>Procedimiento: Control aleatorio de  ingresos y salidas  de Zona Franca</t>
  </si>
  <si>
    <t>Efectividad en los controles ejercidos cuando existe Formulario de Movimiento de Mercancías de Salida Autorizado por el Usuario Operador con destino al TAN</t>
  </si>
  <si>
    <t>Procedimiento: Estudio de Precios de Referencia</t>
  </si>
  <si>
    <t xml:space="preserve">Actualización de precios de referencia para productos importados. </t>
  </si>
  <si>
    <t>Efiencia en la inspección aduanera en importaciones</t>
  </si>
  <si>
    <t>((Variable 1+ Variable 2) / (Variable 3 + Variable 4))*100</t>
  </si>
  <si>
    <t>Eficacia en la atención oportuna de consultas realizadas por usuarios internos y externos (SISCOS)</t>
  </si>
  <si>
    <t>Procedimiento: Cierre Contable</t>
  </si>
  <si>
    <t>Número de días de mora en el cierre contable (MUISCA)</t>
  </si>
  <si>
    <t>(Variable 1 - Variable 2 )</t>
  </si>
  <si>
    <t>Proceso: Recaudación</t>
  </si>
  <si>
    <t xml:space="preserve">	Subproceso: Información de Recaudo</t>
  </si>
  <si>
    <t>Procedimiento: Sanciones a Entidades Autorizadas para Recaudar</t>
  </si>
  <si>
    <t>Proceso sancionatorio contra EAR</t>
  </si>
  <si>
    <t>Procedimiento: Cálculo del Índice de consignación</t>
  </si>
  <si>
    <t>Comunicación Indice de Consignación</t>
  </si>
  <si>
    <t>Conciliación del Recaudo</t>
  </si>
  <si>
    <t>Procedimiento: Informe contable que deben rendir las direcciones seccionales</t>
  </si>
  <si>
    <t>Porcentaje de Terceros Conciliados</t>
  </si>
  <si>
    <t>Procedimiento: Corrección de inconsistencias  de Declaraciones y-o Recibos de Pago</t>
  </si>
  <si>
    <t>Gestión Saldos con errores de Procesamiento mediante el uso del Rol de Reprocesos del SIE de Obligación Financiera</t>
  </si>
  <si>
    <t>Procedimiento: Auditoría a Entidades Autorizadas para Recaudar</t>
  </si>
  <si>
    <t>Cumplimiento del Programa Anual de Auditorías a las Entidades Autorizadas para Recaudar</t>
  </si>
  <si>
    <t>Capacitaciones sobre el proceso de recaudo a las Entidades Autorizadas para Recaudar</t>
  </si>
  <si>
    <t>Documentos corregidos</t>
  </si>
  <si>
    <t>Informe contable mensual remitido con calidad</t>
  </si>
  <si>
    <t>((Variable1+Variable2+Variable3)/Variable4)</t>
  </si>
  <si>
    <t>Procedimiento: Registro contable de Rentas por Cobrar, Acreedores, Anticipos y Deudores.</t>
  </si>
  <si>
    <t>Porcentaje de saldos contables depurados</t>
  </si>
  <si>
    <t>Porcentaje del número de registros contables de operaciones manuales y de actos administrativos tributarios en firme proferidos por el área de Liquidación contabilizados</t>
  </si>
  <si>
    <t>(Variable1/(Variable2+Variable3))*100</t>
  </si>
  <si>
    <t>Subproceso: Devolución y/o Compensación</t>
  </si>
  <si>
    <t>Subproceso: Devolución y/o compensación</t>
  </si>
  <si>
    <t>Solicitudes  de Devolución y/o Compensación gestionadas, hasta proferir el acto administrativo terminal dentro del término legal.</t>
  </si>
  <si>
    <t>Promedio de días utilizados en resolver las solicitudes de devolución y/o compensación</t>
  </si>
  <si>
    <t>Actos finales de Devoluciones y/o compensación debidamente proferidos</t>
  </si>
  <si>
    <t>Capacitación en gestión del Riesgo del Subproceso de devoluciones y/o Compensaciones.</t>
  </si>
  <si>
    <t>Gestión del SIE de Devoluciones optimizada</t>
  </si>
  <si>
    <t>Procedimiento: Reconocimiento de Hechos Económicos que No Generan Pago</t>
  </si>
  <si>
    <t>Reconocimiento de las operaciones contables</t>
  </si>
  <si>
    <t>Proceso: Recursos Financieros</t>
  </si>
  <si>
    <t>Subproceso: Gestión Contable</t>
  </si>
  <si>
    <t>Procedimiento: Generación de Conciliaciones Bancarias y Cruces de Información</t>
  </si>
  <si>
    <t>Conciliaciones Contables</t>
  </si>
  <si>
    <t>Subproceso: Gestión de Tesorería</t>
  </si>
  <si>
    <t>Procedimiento: Administración Programa Anual Mensualizado de Caja PAC</t>
  </si>
  <si>
    <t>EjecuciÓn PAC gastos de personal</t>
  </si>
  <si>
    <t>(Variable 1 / (Variable 2 + Variable 3 - Variable 4))* 100</t>
  </si>
  <si>
    <t>Ejecución PAC gastos generales</t>
  </si>
  <si>
    <t>Ejecución PAC inversión</t>
  </si>
  <si>
    <t>Ejecución PAC transferencias</t>
  </si>
  <si>
    <t>Cantidad de hallazgos de responsabilidad de la Subdirección Financiera.</t>
  </si>
  <si>
    <t>((Variable 1 - Variable 2)/ Variable 2)*100</t>
  </si>
  <si>
    <t>Nivel de ejecución presupuestal de la entidad</t>
  </si>
  <si>
    <t>Eficiencia en la realización de pagos</t>
  </si>
  <si>
    <t>Procedimiento: Conceptualización y Entrega de Bienes Inmuebles Recibidos en Dación en Pago</t>
  </si>
  <si>
    <t>Concepto bienes inmuebles recibidos en dación en pago</t>
  </si>
  <si>
    <t>Proceso: Recursos Físicos</t>
  </si>
  <si>
    <t>Subproceso: Gestión Documental</t>
  </si>
  <si>
    <t>Procedimiento: Administración del Archivo Central</t>
  </si>
  <si>
    <t>Control a eliminación de documentos</t>
  </si>
  <si>
    <t>Subproceso: Administración de Bienes</t>
  </si>
  <si>
    <t>Procedimiento: Programa de Mantenimiento Parque Automotor</t>
  </si>
  <si>
    <t>Mantenimiento del Parque Automotor</t>
  </si>
  <si>
    <t>Procedimiento: Levantamiento Físico de Inventario de Bienes Muebles</t>
  </si>
  <si>
    <t>Oportunidad entrega cuenta mensual de Almacén e Inventarios</t>
  </si>
  <si>
    <t>Subproceso: Adquisición de Bienes y Servicios</t>
  </si>
  <si>
    <t>Procedimiento: Contratación Directa</t>
  </si>
  <si>
    <t>Eficiencia en la elaboración de  documentos en la etapa precontractual</t>
  </si>
  <si>
    <t>Inventario anual actualizado</t>
  </si>
  <si>
    <t>Procedimiento: Notificación, Comunicación y/o Publicación</t>
  </si>
  <si>
    <t>Oportunidad en el trámite de Notificación, comunicación y/o publicación</t>
  </si>
  <si>
    <t>Procedimiento: Comunicaciones Oficiales de Entrada</t>
  </si>
  <si>
    <t>Eficacia en la gestión de las comunicaciones oficiales de entrada</t>
  </si>
  <si>
    <t>Procedimiento: Comunicaciones Oficiales de Salida</t>
  </si>
  <si>
    <t>Trámite oportuno de las comunicaciones oficiales de salida</t>
  </si>
  <si>
    <t>Procedimiento: Administración y prestación del Servicios de Transporte</t>
  </si>
  <si>
    <t>Servicios de Transporte</t>
  </si>
  <si>
    <t>Procedimiento: Reclamación ante un siniestro</t>
  </si>
  <si>
    <t>Afectación de pólizas</t>
  </si>
  <si>
    <t>Procedimiento: Intervención y Mantenimiento de Bienes Inmuebles</t>
  </si>
  <si>
    <t>Administración y control  del inventario  de bienes inmuebles propios de la Entidad.</t>
  </si>
  <si>
    <t>Cantidad de consultas y respuestas a los requerimientos de comunicaciones oficiales de entidades externas y dependencias de la Entidad.</t>
  </si>
  <si>
    <t>Oportunidad en la entrega de las comunicaciones oficiales de salida</t>
  </si>
  <si>
    <t>Transferencias Documentales de archivos de Gestión al Archivo Central que cumplen con los procedimiento, instructivo y formatos establecidos.</t>
  </si>
  <si>
    <t>Efectividad en la Gestión Documental</t>
  </si>
  <si>
    <t>(((Variable 1 / Variable 2) * 0.6) + ((Variable 3 / Variable 4) * 0.4)) * 100</t>
  </si>
  <si>
    <t>Administración de Bienes</t>
  </si>
  <si>
    <t>(Variable 1 * 0.25) + (Variable 2 * 0.30) + (Variable 3 * 0.15) + (Variable 4 * 0.30)</t>
  </si>
  <si>
    <t>Trámite, Perfeccionamiento y legalización de procesos contractuales</t>
  </si>
  <si>
    <t>Proceso: Servicios Informáticos</t>
  </si>
  <si>
    <t>Administración del presupuesto de TIC</t>
  </si>
  <si>
    <t>Proceso: Servicios informáticos</t>
  </si>
  <si>
    <t>Subproceso: Construcción de Sistemas de Información</t>
  </si>
  <si>
    <t>Nivel cumplimiento del cronograma de software</t>
  </si>
  <si>
    <t>Subproceso: Gestión de la Infraestructura Tecnológica</t>
  </si>
  <si>
    <t>Nivel de servicio Infraestructura Tecnologica</t>
  </si>
  <si>
    <t>((Variable 1 - Variable 2) / Variable 1)*100</t>
  </si>
  <si>
    <t>Subproceso: Soporte Tecnológico</t>
  </si>
  <si>
    <t>Cumplimiento en la atención a solicitudes</t>
  </si>
  <si>
    <t>Fuente: SIE Planeación con actualización al 28 de octubre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</si>
</sst>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Arial Narrow"/>
      <family val="2"/>
    </font>
    <font>
      <b/>
      <sz val="8"/>
      <color theme="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Segoe UI"/>
      <family val="2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B2D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62944"/>
        <bgColor indexed="64"/>
      </patternFill>
    </fill>
    <fill>
      <patternFill patternType="solid">
        <fgColor theme="8" tint="0.39997558519241921"/>
        <bgColor indexed="64"/>
      </patternFill>
    </fill>
  </fills>
  <borders count="62">
    <border>
      <left/>
      <right/>
      <top/>
      <bottom/>
      <diagonal/>
    </border>
    <border>
      <left style="medium">
        <color rgb="FF2B2D45"/>
      </left>
      <right style="thin">
        <color rgb="FF2B2D45"/>
      </right>
      <top style="medium">
        <color rgb="FF2B2D45"/>
      </top>
      <bottom style="thin">
        <color rgb="FF2B2D45"/>
      </bottom>
      <diagonal/>
    </border>
    <border>
      <left style="thin">
        <color rgb="FF2B2D45"/>
      </left>
      <right style="thin">
        <color rgb="FF2B2D45"/>
      </right>
      <top style="medium">
        <color rgb="FF2B2D45"/>
      </top>
      <bottom style="thin">
        <color rgb="FF2B2D45"/>
      </bottom>
      <diagonal/>
    </border>
    <border>
      <left style="thin">
        <color rgb="FF2B2D45"/>
      </left>
      <right style="medium">
        <color rgb="FF2B2D45"/>
      </right>
      <top style="medium">
        <color rgb="FF2B2D45"/>
      </top>
      <bottom style="thin">
        <color rgb="FF2B2D45"/>
      </bottom>
      <diagonal/>
    </border>
    <border>
      <left style="medium">
        <color rgb="FF2B2D45"/>
      </left>
      <right style="thin">
        <color rgb="FF2B2D45"/>
      </right>
      <top style="thin">
        <color rgb="FF2B2D45"/>
      </top>
      <bottom style="thin">
        <color rgb="FF2B2D45"/>
      </bottom>
      <diagonal/>
    </border>
    <border>
      <left style="thin">
        <color rgb="FF2B2D45"/>
      </left>
      <right style="thin">
        <color rgb="FF2B2D45"/>
      </right>
      <top style="thin">
        <color rgb="FF2B2D45"/>
      </top>
      <bottom style="thin">
        <color rgb="FF2B2D45"/>
      </bottom>
      <diagonal/>
    </border>
    <border>
      <left style="thin">
        <color rgb="FF2B2D45"/>
      </left>
      <right style="medium">
        <color rgb="FF2B2D45"/>
      </right>
      <top style="thin">
        <color rgb="FF2B2D45"/>
      </top>
      <bottom style="thin">
        <color rgb="FF2B2D45"/>
      </bottom>
      <diagonal/>
    </border>
    <border>
      <left style="medium">
        <color rgb="FF2B2D45"/>
      </left>
      <right style="thin">
        <color rgb="FF2B2D45"/>
      </right>
      <top style="thin">
        <color rgb="FF2B2D45"/>
      </top>
      <bottom style="medium">
        <color rgb="FF2B2D45"/>
      </bottom>
      <diagonal/>
    </border>
    <border>
      <left style="thin">
        <color rgb="FF2B2D45"/>
      </left>
      <right style="thin">
        <color rgb="FF2B2D45"/>
      </right>
      <top style="thin">
        <color rgb="FF2B2D45"/>
      </top>
      <bottom style="medium">
        <color rgb="FF2B2D45"/>
      </bottom>
      <diagonal/>
    </border>
    <border>
      <left style="thin">
        <color rgb="FF2B2D45"/>
      </left>
      <right style="medium">
        <color rgb="FF2B2D45"/>
      </right>
      <top style="thin">
        <color rgb="FF2B2D45"/>
      </top>
      <bottom style="medium">
        <color rgb="FF2B2D45"/>
      </bottom>
      <diagonal/>
    </border>
    <border>
      <left style="medium">
        <color indexed="64"/>
      </left>
      <right style="thin">
        <color rgb="FF2B2D45"/>
      </right>
      <top style="thin">
        <color rgb="FF2B2D45"/>
      </top>
      <bottom style="thin">
        <color rgb="FF2B2D45"/>
      </bottom>
      <diagonal/>
    </border>
    <border>
      <left style="thin">
        <color rgb="FF2B2D45"/>
      </left>
      <right style="medium">
        <color indexed="64"/>
      </right>
      <top style="thin">
        <color rgb="FF2B2D45"/>
      </top>
      <bottom style="thin">
        <color rgb="FF2B2D45"/>
      </bottom>
      <diagonal/>
    </border>
    <border>
      <left style="medium">
        <color indexed="64"/>
      </left>
      <right style="thin">
        <color rgb="FF2B2D45"/>
      </right>
      <top style="thin">
        <color rgb="FF2B2D45"/>
      </top>
      <bottom/>
      <diagonal/>
    </border>
    <border>
      <left style="thin">
        <color rgb="FF2B2D45"/>
      </left>
      <right style="thin">
        <color rgb="FF2B2D45"/>
      </right>
      <top style="thin">
        <color rgb="FF2B2D45"/>
      </top>
      <bottom/>
      <diagonal/>
    </border>
    <border>
      <left style="thin">
        <color rgb="FF2B2D45"/>
      </left>
      <right style="medium">
        <color indexed="64"/>
      </right>
      <top style="thin">
        <color rgb="FF2B2D45"/>
      </top>
      <bottom/>
      <diagonal/>
    </border>
    <border>
      <left style="medium">
        <color indexed="64"/>
      </left>
      <right style="thin">
        <color rgb="FF2B2D45"/>
      </right>
      <top style="medium">
        <color indexed="64"/>
      </top>
      <bottom style="thin">
        <color rgb="FF2B2D45"/>
      </bottom>
      <diagonal/>
    </border>
    <border>
      <left style="thin">
        <color rgb="FF2B2D45"/>
      </left>
      <right style="thin">
        <color rgb="FF2B2D45"/>
      </right>
      <top style="medium">
        <color indexed="64"/>
      </top>
      <bottom style="thin">
        <color rgb="FF2B2D45"/>
      </bottom>
      <diagonal/>
    </border>
    <border>
      <left style="thin">
        <color rgb="FF2B2D45"/>
      </left>
      <right style="medium">
        <color indexed="64"/>
      </right>
      <top style="medium">
        <color indexed="64"/>
      </top>
      <bottom style="thin">
        <color rgb="FF2B2D45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rgb="FF2B2D45"/>
      </left>
      <right/>
      <top style="thin">
        <color rgb="FF2B2D45"/>
      </top>
      <bottom style="thin">
        <color rgb="FF2B2D45"/>
      </bottom>
      <diagonal/>
    </border>
    <border>
      <left/>
      <right/>
      <top style="thin">
        <color rgb="FF2B2D45"/>
      </top>
      <bottom style="thin">
        <color rgb="FF2B2D45"/>
      </bottom>
      <diagonal/>
    </border>
    <border>
      <left/>
      <right style="thin">
        <color rgb="FF2B2D45"/>
      </right>
      <top style="thin">
        <color rgb="FF2B2D45"/>
      </top>
      <bottom style="thin">
        <color rgb="FF2B2D45"/>
      </bottom>
      <diagonal/>
    </border>
    <border>
      <left style="medium">
        <color indexed="64"/>
      </left>
      <right style="thin">
        <color rgb="FF2B2D45"/>
      </right>
      <top style="thin">
        <color rgb="FF2B2D45"/>
      </top>
      <bottom style="medium">
        <color indexed="64"/>
      </bottom>
      <diagonal/>
    </border>
    <border>
      <left style="thin">
        <color rgb="FF2B2D45"/>
      </left>
      <right style="thin">
        <color rgb="FF2B2D45"/>
      </right>
      <top style="thin">
        <color rgb="FF2B2D45"/>
      </top>
      <bottom style="medium">
        <color indexed="64"/>
      </bottom>
      <diagonal/>
    </border>
    <border>
      <left style="thin">
        <color rgb="FF2B2D45"/>
      </left>
      <right style="medium">
        <color indexed="64"/>
      </right>
      <top style="thin">
        <color rgb="FF2B2D45"/>
      </top>
      <bottom style="medium">
        <color indexed="64"/>
      </bottom>
      <diagonal/>
    </border>
    <border>
      <left style="medium">
        <color indexed="64"/>
      </left>
      <right style="thin">
        <color rgb="FF2B2D45"/>
      </right>
      <top/>
      <bottom style="thin">
        <color rgb="FF2B2D45"/>
      </bottom>
      <diagonal/>
    </border>
    <border>
      <left style="thin">
        <color rgb="FF2B2D45"/>
      </left>
      <right style="thin">
        <color rgb="FF2B2D45"/>
      </right>
      <top/>
      <bottom style="thin">
        <color rgb="FF2B2D45"/>
      </bottom>
      <diagonal/>
    </border>
    <border>
      <left style="thin">
        <color rgb="FF2B2D45"/>
      </left>
      <right style="medium">
        <color indexed="64"/>
      </right>
      <top/>
      <bottom style="thin">
        <color rgb="FF2B2D45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thin">
        <color rgb="FF2B2D45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2B2D45"/>
      </left>
      <right/>
      <top style="thin">
        <color rgb="FF2B2D45"/>
      </top>
      <bottom style="thin">
        <color rgb="FF2B2D45"/>
      </bottom>
      <diagonal/>
    </border>
    <border>
      <left style="thin">
        <color rgb="FF2B2D45"/>
      </left>
      <right/>
      <top style="thin">
        <color rgb="FF2B2D45"/>
      </top>
      <bottom style="medium">
        <color indexed="64"/>
      </bottom>
      <diagonal/>
    </border>
    <border>
      <left/>
      <right/>
      <top style="thin">
        <color rgb="FF2B2D45"/>
      </top>
      <bottom style="medium">
        <color indexed="64"/>
      </bottom>
      <diagonal/>
    </border>
    <border>
      <left/>
      <right style="medium">
        <color indexed="64"/>
      </right>
      <top style="thin">
        <color rgb="FF2B2D45"/>
      </top>
      <bottom style="medium">
        <color indexed="64"/>
      </bottom>
      <diagonal/>
    </border>
    <border>
      <left/>
      <right style="medium">
        <color indexed="64"/>
      </right>
      <top style="thin">
        <color rgb="FF2B2D45"/>
      </top>
      <bottom style="thin">
        <color rgb="FF2B2D45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n">
        <color rgb="FF2B2D45"/>
      </left>
      <right/>
      <top style="thin">
        <color rgb="FF2B2D45"/>
      </top>
      <bottom/>
      <diagonal/>
    </border>
    <border>
      <left/>
      <right style="thin">
        <color rgb="FF2B2D45"/>
      </right>
      <top style="thin">
        <color rgb="FF2B2D45"/>
      </top>
      <bottom/>
      <diagonal/>
    </border>
    <border>
      <left style="thin">
        <color rgb="FF2B2D45"/>
      </left>
      <right/>
      <top style="medium">
        <color indexed="64"/>
      </top>
      <bottom style="thin">
        <color rgb="FF2B2D45"/>
      </bottom>
      <diagonal/>
    </border>
    <border>
      <left/>
      <right/>
      <top style="medium">
        <color indexed="64"/>
      </top>
      <bottom style="thin">
        <color rgb="FF2B2D45"/>
      </bottom>
      <diagonal/>
    </border>
    <border>
      <left/>
      <right style="thin">
        <color rgb="FF2B2D45"/>
      </right>
      <top style="medium">
        <color indexed="64"/>
      </top>
      <bottom style="thin">
        <color rgb="FF2B2D45"/>
      </bottom>
      <diagonal/>
    </border>
    <border>
      <left/>
      <right style="thin">
        <color rgb="FF2B2D45"/>
      </right>
      <top style="thin">
        <color rgb="FF2B2D45"/>
      </top>
      <bottom style="medium">
        <color indexed="64"/>
      </bottom>
      <diagonal/>
    </border>
    <border>
      <left style="medium">
        <color rgb="FF2B2D45"/>
      </left>
      <right/>
      <top style="thin">
        <color rgb="FF2B2D45"/>
      </top>
      <bottom style="medium">
        <color rgb="FF2B2D45"/>
      </bottom>
      <diagonal/>
    </border>
    <border>
      <left/>
      <right/>
      <top style="thin">
        <color rgb="FF2B2D45"/>
      </top>
      <bottom style="medium">
        <color rgb="FF2B2D45"/>
      </bottom>
      <diagonal/>
    </border>
    <border>
      <left/>
      <right style="medium">
        <color rgb="FF2B2D45"/>
      </right>
      <top style="thin">
        <color rgb="FF2B2D45"/>
      </top>
      <bottom style="medium">
        <color rgb="FF2B2D45"/>
      </bottom>
      <diagonal/>
    </border>
    <border>
      <left/>
      <right style="medium">
        <color rgb="FF2B2D45"/>
      </right>
      <top style="thin">
        <color rgb="FF2B2D45"/>
      </top>
      <bottom style="thin">
        <color rgb="FF2B2D45"/>
      </bottom>
      <diagonal/>
    </border>
    <border>
      <left style="thin">
        <color rgb="FF2B2D45"/>
      </left>
      <right/>
      <top style="medium">
        <color rgb="FF2B2D45"/>
      </top>
      <bottom/>
      <diagonal/>
    </border>
    <border>
      <left/>
      <right/>
      <top style="medium">
        <color rgb="FF2B2D45"/>
      </top>
      <bottom/>
      <diagonal/>
    </border>
    <border>
      <left/>
      <right style="medium">
        <color rgb="FF2B2D45"/>
      </right>
      <top style="medium">
        <color rgb="FF2B2D45"/>
      </top>
      <bottom/>
      <diagonal/>
    </border>
    <border>
      <left style="thin">
        <color rgb="FF2B2D45"/>
      </left>
      <right/>
      <top/>
      <bottom/>
      <diagonal/>
    </border>
    <border>
      <left/>
      <right style="medium">
        <color rgb="FF2B2D45"/>
      </right>
      <top/>
      <bottom/>
      <diagonal/>
    </border>
    <border>
      <left style="thin">
        <color rgb="FF2B2D45"/>
      </left>
      <right/>
      <top/>
      <bottom style="thin">
        <color rgb="FF2B2D45"/>
      </bottom>
      <diagonal/>
    </border>
    <border>
      <left/>
      <right/>
      <top/>
      <bottom style="thin">
        <color rgb="FF2B2D45"/>
      </bottom>
      <diagonal/>
    </border>
    <border>
      <left/>
      <right style="medium">
        <color rgb="FF2B2D45"/>
      </right>
      <top/>
      <bottom style="thin">
        <color rgb="FF2B2D45"/>
      </bottom>
      <diagonal/>
    </border>
    <border>
      <left style="medium">
        <color rgb="FF2B2D45"/>
      </left>
      <right/>
      <top style="medium">
        <color rgb="FF2B2D45"/>
      </top>
      <bottom/>
      <diagonal/>
    </border>
    <border>
      <left/>
      <right style="thin">
        <color rgb="FF2B2D45"/>
      </right>
      <top style="medium">
        <color rgb="FF2B2D45"/>
      </top>
      <bottom/>
      <diagonal/>
    </border>
    <border>
      <left style="medium">
        <color rgb="FF2B2D45"/>
      </left>
      <right/>
      <top/>
      <bottom/>
      <diagonal/>
    </border>
    <border>
      <left/>
      <right style="thin">
        <color rgb="FF2B2D45"/>
      </right>
      <top/>
      <bottom/>
      <diagonal/>
    </border>
    <border>
      <left style="medium">
        <color rgb="FF2B2D45"/>
      </left>
      <right/>
      <top/>
      <bottom style="thin">
        <color rgb="FF2B2D45"/>
      </bottom>
      <diagonal/>
    </border>
    <border>
      <left/>
      <right style="thin">
        <color rgb="FF2B2D45"/>
      </right>
      <top/>
      <bottom style="thin">
        <color rgb="FF2B2D45"/>
      </bottom>
      <diagonal/>
    </border>
  </borders>
  <cellStyleXfs count="6">
    <xf numFmtId="0" fontId="0" fillId="0" borderId="0"/>
    <xf numFmtId="0" fontId="3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23" fillId="0" borderId="0" applyNumberFormat="0" applyFill="0" applyBorder="0" applyAlignment="0" applyProtection="0"/>
  </cellStyleXfs>
  <cellXfs count="180">
    <xf numFmtId="0" fontId="0" fillId="0" borderId="0" xfId="0"/>
    <xf numFmtId="0" fontId="4" fillId="2" borderId="0" xfId="1" applyFont="1" applyFill="1"/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3" fillId="2" borderId="0" xfId="1" applyFill="1"/>
    <xf numFmtId="0" fontId="7" fillId="2" borderId="0" xfId="1" applyFont="1" applyFill="1"/>
    <xf numFmtId="10" fontId="6" fillId="2" borderId="0" xfId="1" applyNumberFormat="1" applyFont="1" applyFill="1" applyAlignment="1">
      <alignment horizontal="center" vertical="center"/>
    </xf>
    <xf numFmtId="10" fontId="3" fillId="2" borderId="0" xfId="1" applyNumberFormat="1" applyFill="1"/>
    <xf numFmtId="0" fontId="3" fillId="0" borderId="0" xfId="1"/>
    <xf numFmtId="0" fontId="6" fillId="4" borderId="10" xfId="1" applyFont="1" applyFill="1" applyBorder="1" applyAlignment="1">
      <alignment horizontal="right" vertical="center"/>
    </xf>
    <xf numFmtId="0" fontId="6" fillId="4" borderId="5" xfId="1" applyFont="1" applyFill="1" applyBorder="1" applyAlignment="1">
      <alignment vertical="center"/>
    </xf>
    <xf numFmtId="0" fontId="5" fillId="4" borderId="11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right" vertical="center"/>
    </xf>
    <xf numFmtId="0" fontId="6" fillId="4" borderId="13" xfId="1" applyFont="1" applyFill="1" applyBorder="1" applyAlignment="1">
      <alignment vertical="center"/>
    </xf>
    <xf numFmtId="0" fontId="5" fillId="4" borderId="14" xfId="1" applyFont="1" applyFill="1" applyBorder="1" applyAlignment="1">
      <alignment horizontal="center" vertical="center"/>
    </xf>
    <xf numFmtId="10" fontId="2" fillId="6" borderId="18" xfId="2" applyNumberFormat="1" applyFont="1" applyFill="1" applyBorder="1" applyAlignment="1" applyProtection="1">
      <alignment horizontal="center" vertical="center"/>
    </xf>
    <xf numFmtId="0" fontId="6" fillId="4" borderId="22" xfId="1" applyFont="1" applyFill="1" applyBorder="1" applyAlignment="1">
      <alignment horizontal="right" vertical="center"/>
    </xf>
    <xf numFmtId="0" fontId="6" fillId="4" borderId="25" xfId="1" applyFont="1" applyFill="1" applyBorder="1" applyAlignment="1">
      <alignment horizontal="right" vertical="center"/>
    </xf>
    <xf numFmtId="0" fontId="5" fillId="4" borderId="26" xfId="1" applyFont="1" applyFill="1" applyBorder="1" applyAlignment="1">
      <alignment horizontal="center" vertical="center"/>
    </xf>
    <xf numFmtId="0" fontId="6" fillId="4" borderId="26" xfId="1" applyFont="1" applyFill="1" applyBorder="1" applyAlignment="1">
      <alignment vertical="center"/>
    </xf>
    <xf numFmtId="0" fontId="6" fillId="4" borderId="26" xfId="1" applyFont="1" applyFill="1" applyBorder="1" applyAlignment="1">
      <alignment horizontal="center" vertical="center"/>
    </xf>
    <xf numFmtId="0" fontId="6" fillId="4" borderId="27" xfId="1" applyFont="1" applyFill="1" applyBorder="1" applyAlignment="1">
      <alignment vertical="center"/>
    </xf>
    <xf numFmtId="0" fontId="5" fillId="4" borderId="5" xfId="1" applyFont="1" applyFill="1" applyBorder="1" applyAlignment="1">
      <alignment horizontal="center" vertical="center"/>
    </xf>
    <xf numFmtId="0" fontId="6" fillId="4" borderId="11" xfId="1" applyFont="1" applyFill="1" applyBorder="1" applyAlignment="1">
      <alignment vertical="center"/>
    </xf>
    <xf numFmtId="0" fontId="6" fillId="2" borderId="0" xfId="1" applyFont="1" applyFill="1" applyAlignment="1">
      <alignment horizontal="right" vertical="center"/>
    </xf>
    <xf numFmtId="0" fontId="6" fillId="2" borderId="0" xfId="1" applyFont="1" applyFill="1" applyAlignment="1">
      <alignment vertical="center"/>
    </xf>
    <xf numFmtId="10" fontId="2" fillId="6" borderId="28" xfId="2" applyNumberFormat="1" applyFont="1" applyFill="1" applyBorder="1" applyAlignment="1" applyProtection="1">
      <alignment horizontal="center" vertical="center"/>
    </xf>
    <xf numFmtId="0" fontId="7" fillId="4" borderId="5" xfId="1" applyFont="1" applyFill="1" applyBorder="1" applyAlignment="1">
      <alignment horizontal="center" vertical="center"/>
    </xf>
    <xf numFmtId="0" fontId="11" fillId="2" borderId="0" xfId="1" applyFont="1" applyFill="1"/>
    <xf numFmtId="0" fontId="12" fillId="2" borderId="0" xfId="1" applyFont="1" applyFill="1"/>
    <xf numFmtId="10" fontId="11" fillId="2" borderId="0" xfId="1" applyNumberFormat="1" applyFont="1" applyFill="1"/>
    <xf numFmtId="0" fontId="13" fillId="2" borderId="0" xfId="1" applyFont="1" applyFill="1"/>
    <xf numFmtId="0" fontId="13" fillId="2" borderId="0" xfId="1" applyFont="1" applyFill="1" applyAlignment="1">
      <alignment horizontal="right"/>
    </xf>
    <xf numFmtId="10" fontId="13" fillId="2" borderId="0" xfId="1" applyNumberFormat="1" applyFont="1" applyFill="1"/>
    <xf numFmtId="0" fontId="11" fillId="0" borderId="0" xfId="1" applyFont="1"/>
    <xf numFmtId="0" fontId="12" fillId="0" borderId="0" xfId="1" applyFont="1"/>
    <xf numFmtId="10" fontId="11" fillId="0" borderId="0" xfId="1" applyNumberFormat="1" applyFont="1"/>
    <xf numFmtId="0" fontId="7" fillId="0" borderId="0" xfId="1" applyFont="1"/>
    <xf numFmtId="10" fontId="3" fillId="0" borderId="0" xfId="1" applyNumberFormat="1"/>
    <xf numFmtId="0" fontId="14" fillId="2" borderId="0" xfId="1" applyFont="1" applyFill="1"/>
    <xf numFmtId="0" fontId="13" fillId="0" borderId="0" xfId="1" applyFont="1"/>
    <xf numFmtId="0" fontId="14" fillId="0" borderId="0" xfId="1" applyFont="1"/>
    <xf numFmtId="0" fontId="15" fillId="2" borderId="0" xfId="1" applyFont="1" applyFill="1"/>
    <xf numFmtId="0" fontId="16" fillId="2" borderId="0" xfId="1" applyFont="1" applyFill="1"/>
    <xf numFmtId="0" fontId="15" fillId="0" borderId="0" xfId="1" applyFont="1"/>
    <xf numFmtId="10" fontId="13" fillId="0" borderId="0" xfId="1" applyNumberFormat="1" applyFont="1"/>
    <xf numFmtId="0" fontId="4" fillId="4" borderId="10" xfId="1" applyFont="1" applyFill="1" applyBorder="1" applyAlignment="1">
      <alignment horizontal="right" vertical="center"/>
    </xf>
    <xf numFmtId="0" fontId="4" fillId="4" borderId="5" xfId="1" applyFont="1" applyFill="1" applyBorder="1" applyAlignment="1">
      <alignment vertical="center"/>
    </xf>
    <xf numFmtId="0" fontId="7" fillId="4" borderId="11" xfId="1" applyFont="1" applyFill="1" applyBorder="1" applyAlignment="1">
      <alignment horizontal="center" vertical="center"/>
    </xf>
    <xf numFmtId="0" fontId="4" fillId="4" borderId="12" xfId="1" applyFont="1" applyFill="1" applyBorder="1" applyAlignment="1">
      <alignment horizontal="right" vertical="center"/>
    </xf>
    <xf numFmtId="0" fontId="4" fillId="4" borderId="13" xfId="1" applyFont="1" applyFill="1" applyBorder="1" applyAlignment="1">
      <alignment vertical="center"/>
    </xf>
    <xf numFmtId="0" fontId="7" fillId="4" borderId="14" xfId="1" applyFont="1" applyFill="1" applyBorder="1" applyAlignment="1">
      <alignment horizontal="center" vertical="center"/>
    </xf>
    <xf numFmtId="0" fontId="4" fillId="4" borderId="15" xfId="1" applyFont="1" applyFill="1" applyBorder="1" applyAlignment="1">
      <alignment horizontal="right" vertical="center"/>
    </xf>
    <xf numFmtId="0" fontId="4" fillId="4" borderId="16" xfId="1" applyFont="1" applyFill="1" applyBorder="1" applyAlignment="1">
      <alignment vertical="center"/>
    </xf>
    <xf numFmtId="0" fontId="7" fillId="4" borderId="17" xfId="1" applyFont="1" applyFill="1" applyBorder="1" applyAlignment="1">
      <alignment horizontal="center" vertical="center"/>
    </xf>
    <xf numFmtId="0" fontId="4" fillId="4" borderId="22" xfId="1" applyFont="1" applyFill="1" applyBorder="1" applyAlignment="1">
      <alignment horizontal="right" vertical="center"/>
    </xf>
    <xf numFmtId="0" fontId="4" fillId="4" borderId="23" xfId="1" applyFont="1" applyFill="1" applyBorder="1" applyAlignment="1">
      <alignment vertical="center"/>
    </xf>
    <xf numFmtId="0" fontId="4" fillId="4" borderId="25" xfId="1" applyFont="1" applyFill="1" applyBorder="1" applyAlignment="1">
      <alignment horizontal="right" vertical="center"/>
    </xf>
    <xf numFmtId="0" fontId="7" fillId="4" borderId="26" xfId="1" applyFont="1" applyFill="1" applyBorder="1" applyAlignment="1">
      <alignment horizontal="center" vertical="center"/>
    </xf>
    <xf numFmtId="0" fontId="4" fillId="4" borderId="26" xfId="1" applyFont="1" applyFill="1" applyBorder="1" applyAlignment="1">
      <alignment vertical="center"/>
    </xf>
    <xf numFmtId="0" fontId="4" fillId="4" borderId="26" xfId="1" applyFont="1" applyFill="1" applyBorder="1" applyAlignment="1">
      <alignment horizontal="center" vertical="center"/>
    </xf>
    <xf numFmtId="0" fontId="4" fillId="4" borderId="27" xfId="1" applyFont="1" applyFill="1" applyBorder="1" applyAlignment="1">
      <alignment vertical="center"/>
    </xf>
    <xf numFmtId="0" fontId="4" fillId="4" borderId="11" xfId="1" applyFont="1" applyFill="1" applyBorder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7" fillId="4" borderId="5" xfId="1" applyFont="1" applyFill="1" applyBorder="1" applyAlignment="1">
      <alignment horizontal="center" vertical="center"/>
    </xf>
    <xf numFmtId="0" fontId="7" fillId="4" borderId="23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19" fillId="7" borderId="0" xfId="0" applyFont="1" applyFill="1"/>
    <xf numFmtId="0" fontId="20" fillId="7" borderId="0" xfId="0" applyFont="1" applyFill="1"/>
    <xf numFmtId="0" fontId="19" fillId="7" borderId="30" xfId="0" applyFont="1" applyFill="1" applyBorder="1"/>
    <xf numFmtId="0" fontId="22" fillId="7" borderId="0" xfId="0" applyFont="1" applyFill="1" applyAlignment="1">
      <alignment horizontal="center"/>
    </xf>
    <xf numFmtId="0" fontId="22" fillId="7" borderId="0" xfId="0" applyFont="1" applyFill="1"/>
    <xf numFmtId="0" fontId="20" fillId="7" borderId="0" xfId="0" applyFont="1" applyFill="1" applyAlignment="1">
      <alignment horizontal="center"/>
    </xf>
    <xf numFmtId="0" fontId="23" fillId="7" borderId="0" xfId="5" applyFill="1"/>
    <xf numFmtId="0" fontId="23" fillId="8" borderId="0" xfId="5" applyFill="1" applyAlignment="1">
      <alignment horizontal="center" vertical="center"/>
    </xf>
    <xf numFmtId="0" fontId="7" fillId="4" borderId="31" xfId="1" applyFont="1" applyFill="1" applyBorder="1" applyAlignment="1">
      <alignment horizontal="center" vertical="center"/>
    </xf>
    <xf numFmtId="0" fontId="7" fillId="4" borderId="20" xfId="1" applyFont="1" applyFill="1" applyBorder="1" applyAlignment="1">
      <alignment horizontal="center" vertical="center"/>
    </xf>
    <xf numFmtId="0" fontId="7" fillId="4" borderId="21" xfId="1" applyFont="1" applyFill="1" applyBorder="1" applyAlignment="1">
      <alignment horizontal="center" vertical="center"/>
    </xf>
    <xf numFmtId="0" fontId="8" fillId="0" borderId="56" xfId="1" applyFont="1" applyBorder="1" applyAlignment="1">
      <alignment horizontal="center"/>
    </xf>
    <xf numFmtId="0" fontId="8" fillId="0" borderId="57" xfId="1" applyFont="1" applyBorder="1" applyAlignment="1">
      <alignment horizontal="center"/>
    </xf>
    <xf numFmtId="0" fontId="8" fillId="0" borderId="58" xfId="1" applyFont="1" applyBorder="1" applyAlignment="1">
      <alignment horizontal="center"/>
    </xf>
    <xf numFmtId="0" fontId="8" fillId="0" borderId="59" xfId="1" applyFont="1" applyBorder="1" applyAlignment="1">
      <alignment horizontal="center"/>
    </xf>
    <xf numFmtId="0" fontId="8" fillId="0" borderId="60" xfId="1" applyFont="1" applyBorder="1" applyAlignment="1">
      <alignment horizontal="center"/>
    </xf>
    <xf numFmtId="0" fontId="8" fillId="0" borderId="61" xfId="1" applyFont="1" applyBorder="1" applyAlignment="1">
      <alignment horizontal="center"/>
    </xf>
    <xf numFmtId="0" fontId="7" fillId="0" borderId="48" xfId="1" applyFont="1" applyBorder="1" applyAlignment="1">
      <alignment horizontal="center" vertical="center" wrapText="1"/>
    </xf>
    <xf numFmtId="0" fontId="7" fillId="0" borderId="49" xfId="1" applyFont="1" applyBorder="1" applyAlignment="1">
      <alignment horizontal="center" vertical="center" wrapText="1"/>
    </xf>
    <xf numFmtId="0" fontId="7" fillId="0" borderId="50" xfId="1" applyFont="1" applyBorder="1" applyAlignment="1">
      <alignment horizontal="center" vertical="center" wrapText="1"/>
    </xf>
    <xf numFmtId="0" fontId="7" fillId="0" borderId="51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52" xfId="1" applyFont="1" applyBorder="1" applyAlignment="1">
      <alignment horizontal="center" vertical="center" wrapText="1"/>
    </xf>
    <xf numFmtId="0" fontId="7" fillId="0" borderId="53" xfId="1" applyFont="1" applyBorder="1" applyAlignment="1">
      <alignment horizontal="center" vertical="center" wrapText="1"/>
    </xf>
    <xf numFmtId="0" fontId="7" fillId="0" borderId="54" xfId="1" applyFont="1" applyBorder="1" applyAlignment="1">
      <alignment horizontal="center" vertical="center" wrapText="1"/>
    </xf>
    <xf numFmtId="0" fontId="7" fillId="0" borderId="55" xfId="1" applyFont="1" applyBorder="1" applyAlignment="1">
      <alignment horizontal="center" vertical="center" wrapText="1"/>
    </xf>
    <xf numFmtId="0" fontId="9" fillId="3" borderId="19" xfId="1" applyFont="1" applyFill="1" applyBorder="1" applyAlignment="1">
      <alignment horizontal="center" vertical="center"/>
    </xf>
    <xf numFmtId="0" fontId="9" fillId="3" borderId="20" xfId="1" applyFont="1" applyFill="1" applyBorder="1" applyAlignment="1">
      <alignment horizontal="center" vertical="center"/>
    </xf>
    <xf numFmtId="0" fontId="9" fillId="3" borderId="47" xfId="1" applyFont="1" applyFill="1" applyBorder="1" applyAlignment="1">
      <alignment horizontal="center" vertical="center"/>
    </xf>
    <xf numFmtId="0" fontId="4" fillId="4" borderId="44" xfId="1" applyFont="1" applyFill="1" applyBorder="1" applyAlignment="1">
      <alignment horizontal="left" vertical="center"/>
    </xf>
    <xf numFmtId="0" fontId="4" fillId="4" borderId="45" xfId="1" applyFont="1" applyFill="1" applyBorder="1" applyAlignment="1">
      <alignment horizontal="left" vertical="center"/>
    </xf>
    <xf numFmtId="0" fontId="4" fillId="4" borderId="46" xfId="1" applyFont="1" applyFill="1" applyBorder="1" applyAlignment="1">
      <alignment horizontal="left" vertical="center"/>
    </xf>
    <xf numFmtId="0" fontId="4" fillId="4" borderId="32" xfId="1" applyFont="1" applyFill="1" applyBorder="1" applyAlignment="1">
      <alignment horizontal="center" vertical="center"/>
    </xf>
    <xf numFmtId="0" fontId="4" fillId="4" borderId="33" xfId="1" applyFont="1" applyFill="1" applyBorder="1" applyAlignment="1">
      <alignment horizontal="center" vertical="center"/>
    </xf>
    <xf numFmtId="0" fontId="4" fillId="4" borderId="43" xfId="1" applyFont="1" applyFill="1" applyBorder="1" applyAlignment="1">
      <alignment horizontal="center" vertical="center"/>
    </xf>
    <xf numFmtId="0" fontId="7" fillId="4" borderId="40" xfId="1" applyFont="1" applyFill="1" applyBorder="1" applyAlignment="1">
      <alignment horizontal="center" vertical="center" wrapText="1"/>
    </xf>
    <xf numFmtId="0" fontId="7" fillId="4" borderId="41" xfId="1" applyFont="1" applyFill="1" applyBorder="1" applyAlignment="1">
      <alignment horizontal="center" vertical="center" wrapText="1"/>
    </xf>
    <xf numFmtId="0" fontId="7" fillId="4" borderId="42" xfId="1" applyFont="1" applyFill="1" applyBorder="1" applyAlignment="1">
      <alignment horizontal="center" vertical="center" wrapText="1"/>
    </xf>
    <xf numFmtId="0" fontId="14" fillId="5" borderId="36" xfId="1" applyFont="1" applyFill="1" applyBorder="1" applyAlignment="1">
      <alignment horizontal="center" vertical="center"/>
    </xf>
    <xf numFmtId="0" fontId="14" fillId="5" borderId="0" xfId="1" applyFont="1" applyFill="1" applyBorder="1" applyAlignment="1">
      <alignment horizontal="center" vertical="center"/>
    </xf>
    <xf numFmtId="0" fontId="14" fillId="5" borderId="37" xfId="1" applyFont="1" applyFill="1" applyBorder="1" applyAlignment="1">
      <alignment horizontal="center" vertical="center"/>
    </xf>
    <xf numFmtId="0" fontId="17" fillId="3" borderId="19" xfId="1" applyFont="1" applyFill="1" applyBorder="1" applyAlignment="1">
      <alignment horizontal="center" vertical="center"/>
    </xf>
    <xf numFmtId="0" fontId="17" fillId="3" borderId="20" xfId="1" applyFont="1" applyFill="1" applyBorder="1" applyAlignment="1">
      <alignment horizontal="center" vertical="center"/>
    </xf>
    <xf numFmtId="0" fontId="17" fillId="3" borderId="21" xfId="1" applyFont="1" applyFill="1" applyBorder="1" applyAlignment="1">
      <alignment horizontal="center" vertical="center"/>
    </xf>
    <xf numFmtId="0" fontId="7" fillId="4" borderId="32" xfId="1" applyFont="1" applyFill="1" applyBorder="1" applyAlignment="1">
      <alignment horizontal="left" vertical="center" wrapText="1"/>
    </xf>
    <xf numFmtId="0" fontId="7" fillId="4" borderId="33" xfId="1" applyFont="1" applyFill="1" applyBorder="1" applyAlignment="1">
      <alignment horizontal="left" vertical="center" wrapText="1"/>
    </xf>
    <xf numFmtId="0" fontId="7" fillId="4" borderId="34" xfId="1" applyFont="1" applyFill="1" applyBorder="1" applyAlignment="1">
      <alignment horizontal="left" vertical="center" wrapText="1"/>
    </xf>
    <xf numFmtId="0" fontId="7" fillId="4" borderId="32" xfId="1" applyFont="1" applyFill="1" applyBorder="1" applyAlignment="1">
      <alignment horizontal="center" vertical="center"/>
    </xf>
    <xf numFmtId="0" fontId="7" fillId="4" borderId="33" xfId="1" applyFont="1" applyFill="1" applyBorder="1" applyAlignment="1">
      <alignment horizontal="center" vertical="center"/>
    </xf>
    <xf numFmtId="0" fontId="7" fillId="4" borderId="34" xfId="1" applyFont="1" applyFill="1" applyBorder="1" applyAlignment="1">
      <alignment horizontal="center" vertical="center"/>
    </xf>
    <xf numFmtId="0" fontId="4" fillId="4" borderId="38" xfId="1" applyFont="1" applyFill="1" applyBorder="1" applyAlignment="1">
      <alignment horizontal="center" vertical="center"/>
    </xf>
    <xf numFmtId="0" fontId="4" fillId="4" borderId="29" xfId="1" applyFont="1" applyFill="1" applyBorder="1" applyAlignment="1">
      <alignment horizontal="center" vertical="center"/>
    </xf>
    <xf numFmtId="0" fontId="4" fillId="4" borderId="39" xfId="1" applyFont="1" applyFill="1" applyBorder="1" applyAlignment="1">
      <alignment horizontal="center" vertical="center"/>
    </xf>
    <xf numFmtId="0" fontId="6" fillId="4" borderId="38" xfId="1" applyFont="1" applyFill="1" applyBorder="1" applyAlignment="1">
      <alignment horizontal="center" vertical="center"/>
    </xf>
    <xf numFmtId="0" fontId="6" fillId="4" borderId="29" xfId="1" applyFont="1" applyFill="1" applyBorder="1" applyAlignment="1">
      <alignment horizontal="center" vertical="center"/>
    </xf>
    <xf numFmtId="0" fontId="6" fillId="4" borderId="39" xfId="1" applyFont="1" applyFill="1" applyBorder="1" applyAlignment="1">
      <alignment horizontal="center" vertical="center"/>
    </xf>
    <xf numFmtId="0" fontId="4" fillId="4" borderId="31" xfId="1" applyFont="1" applyFill="1" applyBorder="1" applyAlignment="1">
      <alignment horizontal="center" vertical="center"/>
    </xf>
    <xf numFmtId="0" fontId="4" fillId="4" borderId="20" xfId="1" applyFont="1" applyFill="1" applyBorder="1" applyAlignment="1">
      <alignment horizontal="center" vertical="center"/>
    </xf>
    <xf numFmtId="0" fontId="4" fillId="4" borderId="21" xfId="1" applyFont="1" applyFill="1" applyBorder="1" applyAlignment="1">
      <alignment horizontal="center" vertical="center"/>
    </xf>
    <xf numFmtId="0" fontId="7" fillId="4" borderId="31" xfId="1" applyFont="1" applyFill="1" applyBorder="1" applyAlignment="1">
      <alignment horizontal="center" vertical="center" wrapText="1"/>
    </xf>
    <xf numFmtId="0" fontId="7" fillId="4" borderId="20" xfId="1" applyFont="1" applyFill="1" applyBorder="1" applyAlignment="1">
      <alignment horizontal="center" vertical="center" wrapText="1"/>
    </xf>
    <xf numFmtId="0" fontId="7" fillId="4" borderId="21" xfId="1" applyFont="1" applyFill="1" applyBorder="1" applyAlignment="1">
      <alignment horizontal="center" vertical="center" wrapText="1"/>
    </xf>
    <xf numFmtId="0" fontId="7" fillId="4" borderId="31" xfId="1" applyFont="1" applyFill="1" applyBorder="1" applyAlignment="1">
      <alignment horizontal="left" vertical="center" wrapText="1"/>
    </xf>
    <xf numFmtId="0" fontId="7" fillId="4" borderId="20" xfId="1" applyFont="1" applyFill="1" applyBorder="1" applyAlignment="1">
      <alignment horizontal="left" vertical="center" wrapText="1"/>
    </xf>
    <xf numFmtId="0" fontId="7" fillId="4" borderId="35" xfId="1" applyFont="1" applyFill="1" applyBorder="1" applyAlignment="1">
      <alignment horizontal="left" vertical="center" wrapText="1"/>
    </xf>
    <xf numFmtId="0" fontId="5" fillId="4" borderId="32" xfId="1" applyFont="1" applyFill="1" applyBorder="1" applyAlignment="1">
      <alignment horizontal="center" vertical="center"/>
    </xf>
    <xf numFmtId="0" fontId="5" fillId="4" borderId="33" xfId="1" applyFont="1" applyFill="1" applyBorder="1" applyAlignment="1">
      <alignment horizontal="center" vertical="center"/>
    </xf>
    <xf numFmtId="0" fontId="5" fillId="4" borderId="34" xfId="1" applyFont="1" applyFill="1" applyBorder="1" applyAlignment="1">
      <alignment horizontal="center" vertical="center"/>
    </xf>
    <xf numFmtId="0" fontId="5" fillId="4" borderId="31" xfId="1" applyFont="1" applyFill="1" applyBorder="1" applyAlignment="1">
      <alignment horizontal="center" vertical="center"/>
    </xf>
    <xf numFmtId="0" fontId="5" fillId="4" borderId="20" xfId="1" applyFont="1" applyFill="1" applyBorder="1" applyAlignment="1">
      <alignment horizontal="center" vertical="center"/>
    </xf>
    <xf numFmtId="0" fontId="5" fillId="4" borderId="21" xfId="1" applyFont="1" applyFill="1" applyBorder="1" applyAlignment="1">
      <alignment horizontal="center" vertical="center"/>
    </xf>
    <xf numFmtId="0" fontId="4" fillId="4" borderId="13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4" fillId="4" borderId="7" xfId="1" applyFont="1" applyFill="1" applyBorder="1" applyAlignment="1">
      <alignment horizontal="left" vertical="center"/>
    </xf>
    <xf numFmtId="0" fontId="4" fillId="4" borderId="8" xfId="1" applyFont="1" applyFill="1" applyBorder="1" applyAlignment="1">
      <alignment horizontal="left" vertical="center"/>
    </xf>
    <xf numFmtId="0" fontId="4" fillId="4" borderId="9" xfId="1" applyFont="1" applyFill="1" applyBorder="1" applyAlignment="1">
      <alignment horizontal="left" vertical="center"/>
    </xf>
    <xf numFmtId="0" fontId="7" fillId="4" borderId="5" xfId="1" applyFont="1" applyFill="1" applyBorder="1" applyAlignment="1">
      <alignment horizontal="center" vertical="center"/>
    </xf>
    <xf numFmtId="0" fontId="14" fillId="5" borderId="0" xfId="1" applyFont="1" applyFill="1" applyAlignment="1">
      <alignment horizontal="center" vertical="center"/>
    </xf>
    <xf numFmtId="0" fontId="6" fillId="4" borderId="31" xfId="1" applyFont="1" applyFill="1" applyBorder="1" applyAlignment="1">
      <alignment horizontal="center" vertical="center"/>
    </xf>
    <xf numFmtId="0" fontId="6" fillId="4" borderId="20" xfId="1" applyFont="1" applyFill="1" applyBorder="1" applyAlignment="1">
      <alignment horizontal="center" vertical="center"/>
    </xf>
    <xf numFmtId="0" fontId="6" fillId="4" borderId="21" xfId="1" applyFont="1" applyFill="1" applyBorder="1" applyAlignment="1">
      <alignment horizontal="center" vertical="center"/>
    </xf>
    <xf numFmtId="0" fontId="6" fillId="4" borderId="13" xfId="1" applyFont="1" applyFill="1" applyBorder="1" applyAlignment="1">
      <alignment horizontal="center" vertical="center"/>
    </xf>
    <xf numFmtId="0" fontId="5" fillId="4" borderId="23" xfId="1" applyFont="1" applyFill="1" applyBorder="1" applyAlignment="1">
      <alignment horizontal="center" vertical="center"/>
    </xf>
    <xf numFmtId="0" fontId="5" fillId="4" borderId="24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18" fillId="3" borderId="19" xfId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18" fillId="3" borderId="21" xfId="1" applyFont="1" applyFill="1" applyBorder="1" applyAlignment="1">
      <alignment horizontal="center" vertical="center"/>
    </xf>
    <xf numFmtId="0" fontId="17" fillId="3" borderId="29" xfId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/>
    </xf>
    <xf numFmtId="0" fontId="7" fillId="4" borderId="23" xfId="1" applyFont="1" applyFill="1" applyBorder="1" applyAlignment="1">
      <alignment horizontal="center" vertical="center"/>
    </xf>
    <xf numFmtId="0" fontId="7" fillId="4" borderId="24" xfId="1" applyFont="1" applyFill="1" applyBorder="1" applyAlignment="1">
      <alignment horizontal="center" vertical="center"/>
    </xf>
    <xf numFmtId="0" fontId="9" fillId="3" borderId="21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14" fillId="3" borderId="19" xfId="1" applyFont="1" applyFill="1" applyBorder="1" applyAlignment="1">
      <alignment horizontal="center" vertical="center"/>
    </xf>
    <xf numFmtId="0" fontId="14" fillId="3" borderId="20" xfId="1" applyFont="1" applyFill="1" applyBorder="1" applyAlignment="1">
      <alignment horizontal="center" vertical="center"/>
    </xf>
    <xf numFmtId="0" fontId="14" fillId="3" borderId="21" xfId="1" applyFont="1" applyFill="1" applyBorder="1" applyAlignment="1">
      <alignment horizontal="center" vertical="center"/>
    </xf>
  </cellXfs>
  <cellStyles count="6">
    <cellStyle name="Hipervínculo" xfId="5" builtinId="8"/>
    <cellStyle name="Hipervínculo 2" xfId="3" xr:uid="{08051739-7DC3-4B5E-BACD-8B58A08B2EA7}"/>
    <cellStyle name="Normal" xfId="0" builtinId="0"/>
    <cellStyle name="Normal 2" xfId="1" xr:uid="{186F98B7-9311-431D-B416-0FD3B60E25AD}"/>
    <cellStyle name="Normal 2 2" xfId="4" xr:uid="{3F44A76D-70D2-4523-824A-38CA4E0D9EB3}"/>
    <cellStyle name="Porcentaje 4" xfId="2" xr:uid="{8B53B9DF-A306-4225-9253-A85C932C0946}"/>
  </cellStyles>
  <dxfs count="695"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21" Type="http://schemas.openxmlformats.org/officeDocument/2006/relationships/externalLink" Target="externalLinks/externalLink5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Ex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Ex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</cx:chartData>
  <cx:chart>
    <cx:title pos="t" align="ctr" overlay="0">
      <cx:tx>
        <cx:txData>
          <cx:v>Cumplimiento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en-US" sz="1400" b="0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</a:rPr>
            <a:t>Cumplimiento</a:t>
          </a:r>
        </a:p>
      </cx:txPr>
    </cx:title>
    <cx:plotArea>
      <cx:plotAreaRegion>
        <cx:series layoutId="clusteredColumn" uniqueId="{18390532-C72D-46EB-814C-AE215FD75A84}" formatIdx="0">
          <cx:tx>
            <cx:txData>
              <cx:f>_xlchart.v1.1</cx:f>
              <cx:v>Cumplimiento</cx:v>
            </cx:txData>
          </cx:tx>
          <cx:dataLabels pos="outEnd">
            <cx:spPr>
              <a:effectLst/>
            </cx:spPr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 baseline="0">
                    <a:effectLst>
                      <a:outerShdw blurRad="50800" dist="38100" dir="2700000" sx="98000" sy="98000" algn="tl" rotWithShape="0">
                        <a:schemeClr val="bg1">
                          <a:alpha val="40000"/>
                        </a:schemeClr>
                      </a:outerShdw>
                    </a:effectLst>
                  </a:defRPr>
                </a:pPr>
                <a:endParaRPr lang="es-ES" sz="1000" b="0" i="0" u="none" strike="noStrike" kern="1200" baseline="0">
                  <a:solidFill>
                    <a:sysClr val="windowText" lastClr="000000">
                      <a:lumMod val="75000"/>
                      <a:lumOff val="25000"/>
                    </a:sysClr>
                  </a:solidFill>
                  <a:effectLst>
                    <a:outerShdw blurRad="50800" dist="38100" dir="2700000" sx="98000" sy="98000" algn="tl" rotWithShape="0">
                      <a:schemeClr val="bg1">
                        <a:alpha val="40000"/>
                      </a:schemeClr>
                    </a:outerShdw>
                  </a:effectLst>
                  <a:latin typeface="Calibri" panose="020F0502020204030204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aggregation/>
          </cx:layoutPr>
          <cx:axisId val="0"/>
        </cx:series>
        <cx:series layoutId="paretoLine" ownerIdx="0" uniqueId="{87BBC3ED-BB46-4ED9-B993-A495CEF2802F}" formatIdx="1">
          <cx:axisId val="1"/>
        </cx:series>
      </cx:plotAreaRegion>
      <cx:axis id="0">
        <cx:valScaling/>
        <cx:majorGridlines/>
        <cx:tickLabels/>
      </cx:axis>
      <cx:axis id="1">
        <cx:valScaling max="1" min="0"/>
        <cx:units unit="percentage"/>
        <cx:tickLabels/>
      </cx:axis>
      <cx:axis id="2">
        <cx:catScaling gapWidth="0.330000013"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</cx:f>
      </cx:strDim>
      <cx:numDim type="val">
        <cx:f>_xlchart.v1.5</cx:f>
      </cx:numDim>
    </cx:data>
  </cx:chartData>
  <cx:chart>
    <cx:title pos="t" align="ctr" overlay="0">
      <cx:tx>
        <cx:txData>
          <cx:v>Cumplimiento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en-US" sz="1400" b="0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</a:rPr>
            <a:t>Cumplimiento</a:t>
          </a:r>
        </a:p>
      </cx:txPr>
    </cx:title>
    <cx:plotArea>
      <cx:plotAreaRegion>
        <cx:series layoutId="clusteredColumn" uniqueId="{18390532-C72D-46EB-814C-AE215FD75A84}" formatIdx="0">
          <cx:tx>
            <cx:txData>
              <cx:f>_xlchart.v1.4</cx:f>
              <cx:v>Cumplimiento</cx:v>
            </cx:txData>
          </cx:tx>
          <cx:dataLabels pos="outEnd">
            <cx:spPr>
              <a:effectLst/>
            </cx:spPr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 baseline="0">
                    <a:effectLst>
                      <a:outerShdw blurRad="50800" dist="38100" dir="2700000" sx="98000" sy="98000" algn="tl" rotWithShape="0">
                        <a:schemeClr val="bg1">
                          <a:alpha val="40000"/>
                        </a:schemeClr>
                      </a:outerShdw>
                    </a:effectLst>
                  </a:defRPr>
                </a:pPr>
                <a:endParaRPr lang="es-ES" sz="1000" b="0" i="0" u="none" strike="noStrike" kern="1200" baseline="0">
                  <a:solidFill>
                    <a:sysClr val="windowText" lastClr="000000">
                      <a:lumMod val="75000"/>
                      <a:lumOff val="25000"/>
                    </a:sysClr>
                  </a:solidFill>
                  <a:effectLst>
                    <a:outerShdw blurRad="50800" dist="38100" dir="2700000" sx="98000" sy="98000" algn="tl" rotWithShape="0">
                      <a:schemeClr val="bg1">
                        <a:alpha val="40000"/>
                      </a:schemeClr>
                    </a:outerShdw>
                  </a:effectLst>
                  <a:latin typeface="Calibri" panose="020F0502020204030204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aggregation/>
          </cx:layoutPr>
          <cx:axisId val="0"/>
        </cx:series>
        <cx:series layoutId="paretoLine" ownerIdx="0" uniqueId="{87BBC3ED-BB46-4ED9-B993-A495CEF2802F}" formatIdx="1">
          <cx:axisId val="1"/>
        </cx:series>
      </cx:plotAreaRegion>
      <cx:axis id="0">
        <cx:valScaling/>
        <cx:majorGridlines/>
        <cx:tickLabels/>
      </cx:axis>
      <cx:axis id="1">
        <cx:valScaling max="1" min="0"/>
        <cx:units unit="percentage"/>
        <cx:tickLabels/>
      </cx:axis>
      <cx:axis id="2">
        <cx:catScaling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val">
        <cx:f>_xlchart.v1.8</cx:f>
      </cx:numDim>
    </cx:data>
  </cx:chartData>
  <cx:chart>
    <cx:title pos="t" align="ctr" overlay="0">
      <cx:tx>
        <cx:txData>
          <cx:v>Cumplimiento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en-US" sz="1400" b="0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</a:rPr>
            <a:t>Cumplimiento</a:t>
          </a:r>
        </a:p>
      </cx:txPr>
    </cx:title>
    <cx:plotArea>
      <cx:plotAreaRegion>
        <cx:series layoutId="clusteredColumn" uniqueId="{18390532-C72D-46EB-814C-AE215FD75A84}" formatIdx="0">
          <cx:tx>
            <cx:txData>
              <cx:f>_xlchart.v1.7</cx:f>
              <cx:v>Cumplimiento</cx:v>
            </cx:txData>
          </cx:tx>
          <cx:dataLabels pos="outEnd">
            <cx:spPr>
              <a:effectLst/>
            </cx:spPr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 baseline="0">
                    <a:effectLst>
                      <a:outerShdw blurRad="50800" dist="38100" dir="2700000" sx="98000" sy="98000" algn="tl" rotWithShape="0">
                        <a:schemeClr val="bg1">
                          <a:alpha val="40000"/>
                        </a:schemeClr>
                      </a:outerShdw>
                    </a:effectLst>
                  </a:defRPr>
                </a:pPr>
                <a:endParaRPr lang="es-ES" sz="1000" b="0" i="0" u="none" strike="noStrike" kern="1200" baseline="0">
                  <a:solidFill>
                    <a:sysClr val="windowText" lastClr="000000">
                      <a:lumMod val="75000"/>
                      <a:lumOff val="25000"/>
                    </a:sysClr>
                  </a:solidFill>
                  <a:effectLst>
                    <a:outerShdw blurRad="50800" dist="38100" dir="2700000" sx="98000" sy="98000" algn="tl" rotWithShape="0">
                      <a:schemeClr val="bg1">
                        <a:alpha val="40000"/>
                      </a:schemeClr>
                    </a:outerShdw>
                  </a:effectLst>
                  <a:latin typeface="Calibri" panose="020F0502020204030204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aggregation/>
          </cx:layoutPr>
          <cx:axisId val="0"/>
        </cx:series>
        <cx:series layoutId="paretoLine" ownerIdx="0" uniqueId="{87BBC3ED-BB46-4ED9-B993-A495CEF2802F}" formatIdx="1">
          <cx:axisId val="1"/>
        </cx:series>
      </cx:plotAreaRegion>
      <cx:axis id="0">
        <cx:valScaling/>
        <cx:majorGridlines/>
        <cx:tickLabels/>
      </cx:axis>
      <cx:axis id="1">
        <cx:valScaling max="1" min="0"/>
        <cx:units unit="percentage"/>
        <cx:tickLabels/>
      </cx:axis>
      <cx:axis id="2">
        <cx:catScaling/>
        <cx:tickLabels/>
      </cx:axis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_xlchart.v1.9</cx:f>
      </cx:strDim>
      <cx:numDim type="val">
        <cx:f>_xlchart.v1.11</cx:f>
      </cx:numDim>
    </cx:data>
  </cx:chartData>
  <cx:chart>
    <cx:title pos="t" align="ctr" overlay="0">
      <cx:tx>
        <cx:txData>
          <cx:v>Cumplimiento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en-US" sz="1400" b="0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</a:rPr>
            <a:t>Cumplimiento</a:t>
          </a:r>
        </a:p>
      </cx:txPr>
    </cx:title>
    <cx:plotArea>
      <cx:plotAreaRegion>
        <cx:series layoutId="clusteredColumn" uniqueId="{18390532-C72D-46EB-814C-AE215FD75A84}" formatIdx="0">
          <cx:tx>
            <cx:txData>
              <cx:f>_xlchart.v1.10</cx:f>
              <cx:v>Cumplimiento</cx:v>
            </cx:txData>
          </cx:tx>
          <cx:dataLabels pos="outEnd">
            <cx:spPr>
              <a:effectLst/>
            </cx:spPr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 baseline="0">
                    <a:effectLst>
                      <a:outerShdw blurRad="50800" dist="38100" dir="2700000" sx="98000" sy="98000" algn="tl" rotWithShape="0">
                        <a:schemeClr val="bg1">
                          <a:alpha val="40000"/>
                        </a:schemeClr>
                      </a:outerShdw>
                    </a:effectLst>
                  </a:defRPr>
                </a:pPr>
                <a:endParaRPr lang="es-ES" sz="1000" b="0" i="0" u="none" strike="noStrike" kern="1200" baseline="0">
                  <a:solidFill>
                    <a:sysClr val="windowText" lastClr="000000">
                      <a:lumMod val="75000"/>
                      <a:lumOff val="25000"/>
                    </a:sysClr>
                  </a:solidFill>
                  <a:effectLst>
                    <a:outerShdw blurRad="50800" dist="38100" dir="2700000" sx="98000" sy="98000" algn="tl" rotWithShape="0">
                      <a:schemeClr val="bg1">
                        <a:alpha val="40000"/>
                      </a:schemeClr>
                    </a:outerShdw>
                  </a:effectLst>
                  <a:latin typeface="Calibri" panose="020F0502020204030204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aggregation/>
          </cx:layoutPr>
          <cx:axisId val="0"/>
        </cx:series>
        <cx:series layoutId="paretoLine" ownerIdx="0" uniqueId="{87BBC3ED-BB46-4ED9-B993-A495CEF2802F}" formatIdx="1">
          <cx:axisId val="1"/>
        </cx:series>
      </cx:plotAreaRegion>
      <cx:axis id="0">
        <cx:valScaling/>
        <cx:majorGridlines/>
        <cx:tickLabels/>
      </cx:axis>
      <cx:axis id="1">
        <cx:valScaling max="1" min="0"/>
        <cx:units unit="percentage"/>
        <cx:tickLabels/>
      </cx:axis>
      <cx:axis id="2">
        <cx:catScaling/>
        <cx:tickLabels/>
      </cx:axis>
    </cx:plotArea>
  </cx:chart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_xlchart.v1.12</cx:f>
      </cx:strDim>
      <cx:numDim type="val">
        <cx:f>_xlchart.v1.14</cx:f>
      </cx:numDim>
    </cx:data>
  </cx:chartData>
  <cx:chart>
    <cx:title pos="t" align="ctr" overlay="0">
      <cx:tx>
        <cx:txData>
          <cx:v>Cumplimiento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en-US" sz="1400" b="0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</a:rPr>
            <a:t>Cumplimiento</a:t>
          </a:r>
        </a:p>
      </cx:txPr>
    </cx:title>
    <cx:plotArea>
      <cx:plotAreaRegion>
        <cx:series layoutId="clusteredColumn" uniqueId="{18390532-C72D-46EB-814C-AE215FD75A84}" formatIdx="0">
          <cx:tx>
            <cx:txData>
              <cx:f>_xlchart.v1.13</cx:f>
              <cx:v>Cumplimiento</cx:v>
            </cx:txData>
          </cx:tx>
          <cx:dataLabels pos="outEnd">
            <cx:spPr>
              <a:effectLst/>
            </cx:spPr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 baseline="0">
                    <a:effectLst>
                      <a:outerShdw blurRad="50800" dist="38100" dir="2700000" sx="98000" sy="98000" algn="tl" rotWithShape="0">
                        <a:schemeClr val="bg1">
                          <a:alpha val="40000"/>
                        </a:schemeClr>
                      </a:outerShdw>
                    </a:effectLst>
                  </a:defRPr>
                </a:pPr>
                <a:endParaRPr lang="es-ES" sz="1000" b="0" i="0" u="none" strike="noStrike" kern="1200" baseline="0">
                  <a:solidFill>
                    <a:sysClr val="windowText" lastClr="000000">
                      <a:lumMod val="75000"/>
                      <a:lumOff val="25000"/>
                    </a:sysClr>
                  </a:solidFill>
                  <a:effectLst>
                    <a:outerShdw blurRad="50800" dist="38100" dir="2700000" sx="98000" sy="98000" algn="tl" rotWithShape="0">
                      <a:schemeClr val="bg1">
                        <a:alpha val="40000"/>
                      </a:schemeClr>
                    </a:outerShdw>
                  </a:effectLst>
                  <a:latin typeface="Calibri" panose="020F0502020204030204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aggregation/>
          </cx:layoutPr>
          <cx:axisId val="0"/>
        </cx:series>
        <cx:series layoutId="paretoLine" ownerIdx="0" uniqueId="{87BBC3ED-BB46-4ED9-B993-A495CEF2802F}" formatIdx="1">
          <cx:axisId val="1"/>
        </cx:series>
      </cx:plotAreaRegion>
      <cx:axis id="0">
        <cx:valScaling/>
        <cx:majorGridlines/>
        <cx:tickLabels/>
      </cx:axis>
      <cx:axis id="1">
        <cx:valScaling max="1" min="0"/>
        <cx:units unit="percentage"/>
        <cx:tickLabels/>
      </cx:axis>
      <cx:axis id="2">
        <cx:catScaling/>
        <cx:tickLabels/>
      </cx:axis>
    </cx:plotArea>
  </cx:chart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_xlchart.v1.15</cx:f>
      </cx:strDim>
      <cx:numDim type="val">
        <cx:f>_xlchart.v1.17</cx:f>
      </cx:numDim>
    </cx:data>
  </cx:chartData>
  <cx:chart>
    <cx:title pos="t" align="ctr" overlay="0">
      <cx:tx>
        <cx:txData>
          <cx:v>Cumplimiento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en-US" sz="1400" b="0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</a:rPr>
            <a:t>Cumplimiento</a:t>
          </a:r>
        </a:p>
      </cx:txPr>
    </cx:title>
    <cx:plotArea>
      <cx:plotAreaRegion>
        <cx:series layoutId="clusteredColumn" uniqueId="{18390532-C72D-46EB-814C-AE215FD75A84}" formatIdx="0">
          <cx:tx>
            <cx:txData>
              <cx:f>_xlchart.v1.16</cx:f>
              <cx:v>Cumplimiento</cx:v>
            </cx:txData>
          </cx:tx>
          <cx:dataLabels pos="outEnd">
            <cx:spPr>
              <a:effectLst/>
            </cx:spPr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 baseline="0">
                    <a:effectLst>
                      <a:outerShdw blurRad="50800" dist="38100" dir="2700000" sx="98000" sy="98000" algn="tl" rotWithShape="0">
                        <a:schemeClr val="bg1">
                          <a:alpha val="40000"/>
                        </a:schemeClr>
                      </a:outerShdw>
                    </a:effectLst>
                  </a:defRPr>
                </a:pPr>
                <a:endParaRPr lang="es-ES" sz="1000" b="0" i="0" u="none" strike="noStrike" kern="1200" baseline="0">
                  <a:solidFill>
                    <a:sysClr val="windowText" lastClr="000000">
                      <a:lumMod val="75000"/>
                      <a:lumOff val="25000"/>
                    </a:sysClr>
                  </a:solidFill>
                  <a:effectLst>
                    <a:outerShdw blurRad="50800" dist="38100" dir="2700000" sx="98000" sy="98000" algn="tl" rotWithShape="0">
                      <a:schemeClr val="bg1">
                        <a:alpha val="40000"/>
                      </a:schemeClr>
                    </a:outerShdw>
                  </a:effectLst>
                  <a:latin typeface="Calibri" panose="020F0502020204030204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aggregation/>
          </cx:layoutPr>
          <cx:axisId val="0"/>
        </cx:series>
        <cx:series layoutId="paretoLine" ownerIdx="0" uniqueId="{87BBC3ED-BB46-4ED9-B993-A495CEF2802F}" formatIdx="1">
          <cx:axisId val="1"/>
        </cx:series>
      </cx:plotAreaRegion>
      <cx:axis id="0">
        <cx:valScaling/>
        <cx:majorGridlines/>
        <cx:tickLabels/>
      </cx:axis>
      <cx:axis id="1">
        <cx:valScaling max="1" min="0"/>
        <cx:units unit="percentage"/>
        <cx:tickLabels/>
      </cx:axis>
      <cx:axis id="2">
        <cx:catScaling/>
        <cx:tickLabels/>
      </cx:axis>
    </cx:plotArea>
  </cx:chart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_xlchart.v1.18</cx:f>
      </cx:strDim>
      <cx:numDim type="val">
        <cx:f>_xlchart.v1.20</cx:f>
      </cx:numDim>
    </cx:data>
  </cx:chartData>
  <cx:chart>
    <cx:title pos="t" align="ctr" overlay="0">
      <cx:tx>
        <cx:txData>
          <cx:v>Cumplimiento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en-US" sz="1400" b="0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</a:rPr>
            <a:t>Cumplimiento</a:t>
          </a:r>
        </a:p>
      </cx:txPr>
    </cx:title>
    <cx:plotArea>
      <cx:plotAreaRegion>
        <cx:series layoutId="clusteredColumn" uniqueId="{18390532-C72D-46EB-814C-AE215FD75A84}" formatIdx="0">
          <cx:tx>
            <cx:txData>
              <cx:f>_xlchart.v1.19</cx:f>
              <cx:v>Cumplimiento</cx:v>
            </cx:txData>
          </cx:tx>
          <cx:dataLabels pos="outEnd">
            <cx:spPr>
              <a:effectLst/>
            </cx:spPr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 baseline="0">
                    <a:effectLst>
                      <a:outerShdw blurRad="50800" dist="38100" dir="2700000" sx="98000" sy="98000" algn="tl" rotWithShape="0">
                        <a:schemeClr val="bg1">
                          <a:alpha val="40000"/>
                        </a:schemeClr>
                      </a:outerShdw>
                    </a:effectLst>
                  </a:defRPr>
                </a:pPr>
                <a:endParaRPr lang="es-ES" sz="1000" b="0" i="0" u="none" strike="noStrike" kern="1200" baseline="0">
                  <a:solidFill>
                    <a:sysClr val="windowText" lastClr="000000">
                      <a:lumMod val="75000"/>
                      <a:lumOff val="25000"/>
                    </a:sysClr>
                  </a:solidFill>
                  <a:effectLst>
                    <a:outerShdw blurRad="50800" dist="38100" dir="2700000" sx="98000" sy="98000" algn="tl" rotWithShape="0">
                      <a:schemeClr val="bg1">
                        <a:alpha val="40000"/>
                      </a:schemeClr>
                    </a:outerShdw>
                  </a:effectLst>
                  <a:latin typeface="Calibri" panose="020F0502020204030204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aggregation/>
          </cx:layoutPr>
          <cx:axisId val="0"/>
        </cx:series>
        <cx:series layoutId="paretoLine" ownerIdx="0" uniqueId="{87BBC3ED-BB46-4ED9-B993-A495CEF2802F}" formatIdx="1">
          <cx:axisId val="1"/>
        </cx:series>
      </cx:plotAreaRegion>
      <cx:axis id="0">
        <cx:valScaling/>
        <cx:majorGridlines/>
        <cx:tickLabels/>
      </cx:axis>
      <cx:axis id="1">
        <cx:valScaling max="1" min="0"/>
        <cx:units unit="percentage"/>
        <cx:tickLabels/>
      </cx:axis>
      <cx:axis id="2">
        <cx:catScaling/>
        <cx:tickLabels/>
      </cx:axis>
    </cx:plotArea>
  </cx:chart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_xlchart.v1.21</cx:f>
      </cx:strDim>
      <cx:numDim type="val">
        <cx:f>_xlchart.v1.23</cx:f>
      </cx:numDim>
    </cx:data>
  </cx:chartData>
  <cx:chart>
    <cx:title pos="t" align="ctr" overlay="0">
      <cx:tx>
        <cx:txData>
          <cx:v>Cumplimiento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en-US" sz="1400" b="0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</a:rPr>
            <a:t>Cumplimiento</a:t>
          </a:r>
        </a:p>
      </cx:txPr>
    </cx:title>
    <cx:plotArea>
      <cx:plotAreaRegion>
        <cx:series layoutId="clusteredColumn" uniqueId="{18390532-C72D-46EB-814C-AE215FD75A84}" formatIdx="0">
          <cx:tx>
            <cx:txData>
              <cx:f>_xlchart.v1.22</cx:f>
              <cx:v>Cumplimiento</cx:v>
            </cx:txData>
          </cx:tx>
          <cx:dataLabels pos="outEnd">
            <cx:spPr>
              <a:effectLst/>
            </cx:spPr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 baseline="0">
                    <a:effectLst>
                      <a:outerShdw blurRad="50800" dist="38100" dir="2700000" sx="98000" sy="98000" algn="tl" rotWithShape="0">
                        <a:schemeClr val="bg1">
                          <a:alpha val="40000"/>
                        </a:schemeClr>
                      </a:outerShdw>
                    </a:effectLst>
                  </a:defRPr>
                </a:pPr>
                <a:endParaRPr lang="es-ES" sz="1000" b="0" i="0" u="none" strike="noStrike" kern="1200" baseline="0">
                  <a:solidFill>
                    <a:sysClr val="windowText" lastClr="000000">
                      <a:lumMod val="75000"/>
                      <a:lumOff val="25000"/>
                    </a:sysClr>
                  </a:solidFill>
                  <a:effectLst>
                    <a:outerShdw blurRad="50800" dist="38100" dir="2700000" sx="98000" sy="98000" algn="tl" rotWithShape="0">
                      <a:schemeClr val="bg1">
                        <a:alpha val="40000"/>
                      </a:schemeClr>
                    </a:outerShdw>
                  </a:effectLst>
                  <a:latin typeface="Calibri" panose="020F0502020204030204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aggregation/>
          </cx:layoutPr>
          <cx:axisId val="0"/>
        </cx:series>
        <cx:series layoutId="paretoLine" ownerIdx="0" uniqueId="{87BBC3ED-BB46-4ED9-B993-A495CEF2802F}" formatIdx="1">
          <cx:axisId val="1"/>
        </cx:series>
      </cx:plotAreaRegion>
      <cx:axis id="0">
        <cx:valScaling/>
        <cx:majorGridlines/>
        <cx:tickLabels/>
      </cx:axis>
      <cx:axis id="1">
        <cx:valScaling max="1" min="0"/>
        <cx:units unit="percentage"/>
        <cx:tickLabels/>
      </cx:axis>
      <cx:axis id="2">
        <cx:catScaling/>
        <cx:tickLabels/>
      </cx:axis>
    </cx:plotArea>
  </cx:chart>
</cx:chartSpace>
</file>

<file path=xl/charts/chartEx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_xlchart.v1.24</cx:f>
      </cx:strDim>
      <cx:numDim type="val">
        <cx:f>_xlchart.v1.26</cx:f>
      </cx:numDim>
    </cx:data>
  </cx:chartData>
  <cx:chart>
    <cx:title pos="t" align="ctr" overlay="0">
      <cx:tx>
        <cx:txData>
          <cx:v>Cumplimiento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r>
            <a:rPr kumimoji="0" lang="en-US" sz="1400" b="0" i="0" u="none" strike="noStrike" kern="120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Calibri" panose="020F0502020204030204"/>
            </a:rPr>
            <a:t>Cumplimiento</a:t>
          </a:r>
        </a:p>
      </cx:txPr>
    </cx:title>
    <cx:plotArea>
      <cx:plotAreaRegion>
        <cx:series layoutId="clusteredColumn" uniqueId="{18390532-C72D-46EB-814C-AE215FD75A84}" formatIdx="0">
          <cx:tx>
            <cx:txData>
              <cx:f>_xlchart.v1.25</cx:f>
              <cx:v>Cumplimiento</cx:v>
            </cx:txData>
          </cx:tx>
          <cx:dataLabels pos="outEnd">
            <cx:spPr>
              <a:effectLst/>
            </cx:spPr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 baseline="0">
                    <a:solidFill>
                      <a:schemeClr val="tx1"/>
                    </a:solidFill>
                    <a:effectLst>
                      <a:outerShdw blurRad="50800" dist="38100" dir="2700000" sx="98000" sy="98000" algn="tl" rotWithShape="0">
                        <a:schemeClr val="bg1">
                          <a:alpha val="40000"/>
                        </a:schemeClr>
                      </a:outerShdw>
                    </a:effectLst>
                  </a:defRPr>
                </a:pPr>
                <a:endParaRPr lang="es-ES" sz="1000" b="0" i="0" u="none" strike="noStrike" kern="1200" baseline="0">
                  <a:solidFill>
                    <a:schemeClr val="tx1"/>
                  </a:solidFill>
                  <a:effectLst>
                    <a:outerShdw blurRad="50800" dist="38100" dir="2700000" sx="98000" sy="98000" algn="tl" rotWithShape="0">
                      <a:schemeClr val="bg1">
                        <a:alpha val="40000"/>
                      </a:schemeClr>
                    </a:outerShdw>
                  </a:effectLst>
                  <a:latin typeface="Calibri" panose="020F0502020204030204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aggregation/>
          </cx:layoutPr>
          <cx:axisId val="0"/>
        </cx:series>
        <cx:series layoutId="paretoLine" ownerIdx="0" uniqueId="{87BBC3ED-BB46-4ED9-B993-A495CEF2802F}" formatIdx="1">
          <cx:axisId val="1"/>
        </cx:series>
      </cx:plotAreaRegion>
      <cx:axis id="0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CO">
              <a:solidFill>
                <a:schemeClr val="tx1"/>
              </a:solidFill>
            </a:endParaRPr>
          </a:p>
        </cx:txPr>
      </cx:axis>
      <cx:axis id="1">
        <cx:valScaling max="1" min="0"/>
        <cx:units unit="percentage"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CO">
              <a:solidFill>
                <a:schemeClr val="tx1"/>
              </a:solidFill>
            </a:endParaRPr>
          </a:p>
        </cx:txPr>
      </cx:axis>
      <cx:axis id="2">
        <cx:catScaling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CO">
              <a:solidFill>
                <a:schemeClr val="tx1"/>
              </a:solidFill>
            </a:endParaRPr>
          </a:p>
        </cx:txPr>
      </cx:axis>
    </cx:plotArea>
  </cx:chart>
</cx:chartSpace>
</file>

<file path=xl/charts/chartEx1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_xlchart.v1.27</cx:f>
      </cx:strDim>
      <cx:numDim type="val">
        <cx:f>_xlchart.v1.29</cx:f>
      </cx:numDim>
    </cx:data>
  </cx:chartData>
  <cx:chart>
    <cx:title pos="t" align="ctr" overlay="0">
      <cx:tx>
        <cx:txData>
          <cx:v>Cumplimiento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r>
            <a:rPr kumimoji="0" lang="en-US" sz="1400" b="0" i="0" u="none" strike="noStrike" kern="120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Calibri" panose="020F0502020204030204"/>
            </a:rPr>
            <a:t>Cumplimiento</a:t>
          </a:r>
        </a:p>
      </cx:txPr>
    </cx:title>
    <cx:plotArea>
      <cx:plotAreaRegion>
        <cx:series layoutId="clusteredColumn" uniqueId="{18390532-C72D-46EB-814C-AE215FD75A84}" formatIdx="0">
          <cx:tx>
            <cx:txData>
              <cx:f>_xlchart.v1.28</cx:f>
              <cx:v>Cumplimiento</cx:v>
            </cx:txData>
          </cx:tx>
          <cx:dataLabels pos="outEnd">
            <cx:spPr>
              <a:effectLst/>
            </cx:spPr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 baseline="0">
                    <a:solidFill>
                      <a:schemeClr val="tx1"/>
                    </a:solidFill>
                    <a:effectLst>
                      <a:outerShdw blurRad="50800" dist="38100" dir="2700000" sx="98000" sy="98000" algn="tl" rotWithShape="0">
                        <a:schemeClr val="bg1">
                          <a:alpha val="40000"/>
                        </a:schemeClr>
                      </a:outerShdw>
                    </a:effectLst>
                  </a:defRPr>
                </a:pPr>
                <a:endParaRPr lang="es-ES" sz="1000" b="0" i="0" u="none" strike="noStrike" kern="1200" baseline="0">
                  <a:solidFill>
                    <a:schemeClr val="tx1"/>
                  </a:solidFill>
                  <a:effectLst>
                    <a:outerShdw blurRad="50800" dist="38100" dir="2700000" sx="98000" sy="98000" algn="tl" rotWithShape="0">
                      <a:schemeClr val="bg1">
                        <a:alpha val="40000"/>
                      </a:schemeClr>
                    </a:outerShdw>
                  </a:effectLst>
                  <a:latin typeface="Calibri" panose="020F0502020204030204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aggregation/>
          </cx:layoutPr>
          <cx:axisId val="0"/>
        </cx:series>
        <cx:series layoutId="paretoLine" ownerIdx="0" uniqueId="{87BBC3ED-BB46-4ED9-B993-A495CEF2802F}" formatIdx="1">
          <cx:axisId val="1"/>
        </cx:series>
      </cx:plotAreaRegion>
      <cx:axis id="0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CO">
              <a:solidFill>
                <a:schemeClr val="tx1"/>
              </a:solidFill>
            </a:endParaRPr>
          </a:p>
        </cx:txPr>
      </cx:axis>
      <cx:axis id="1">
        <cx:valScaling max="1" min="0"/>
        <cx:units unit="percentage"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CO">
              <a:solidFill>
                <a:schemeClr val="tx1"/>
              </a:solidFill>
            </a:endParaRPr>
          </a:p>
        </cx:txPr>
      </cx:axis>
      <cx:axis id="2">
        <cx:catScaling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CO">
              <a:solidFill>
                <a:schemeClr val="tx1"/>
              </a:solidFill>
            </a:endParaRPr>
          </a:p>
        </cx:txPr>
      </cx:axis>
    </cx:plotArea>
  </cx:chart>
</cx:chartSpace>
</file>

<file path=xl/charts/chartEx1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_xlchart.v1.30</cx:f>
      </cx:strDim>
      <cx:numDim type="val">
        <cx:f>_xlchart.v1.32</cx:f>
      </cx:numDim>
    </cx:data>
  </cx:chartData>
  <cx:chart>
    <cx:title pos="t" align="ctr" overlay="0">
      <cx:tx>
        <cx:txData>
          <cx:v>Cumplimiento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en-US" sz="1400" b="0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</a:rPr>
            <a:t>Cumplimiento</a:t>
          </a:r>
        </a:p>
      </cx:txPr>
    </cx:title>
    <cx:plotArea>
      <cx:plotAreaRegion>
        <cx:series layoutId="clusteredColumn" uniqueId="{18390532-C72D-46EB-814C-AE215FD75A84}" formatIdx="0">
          <cx:tx>
            <cx:txData>
              <cx:f>_xlchart.v1.31</cx:f>
              <cx:v>Cumplimiento</cx:v>
            </cx:txData>
          </cx:tx>
          <cx:dataLabels pos="outEnd">
            <cx:spPr>
              <a:effectLst/>
            </cx:spPr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 baseline="0">
                    <a:effectLst>
                      <a:outerShdw blurRad="50800" dist="38100" dir="2700000" sx="98000" sy="98000" algn="tl" rotWithShape="0">
                        <a:schemeClr val="bg1">
                          <a:alpha val="40000"/>
                        </a:schemeClr>
                      </a:outerShdw>
                    </a:effectLst>
                  </a:defRPr>
                </a:pPr>
                <a:endParaRPr lang="es-ES" sz="1000" b="0" i="0" u="none" strike="noStrike" kern="1200" baseline="0">
                  <a:solidFill>
                    <a:sysClr val="windowText" lastClr="000000">
                      <a:lumMod val="75000"/>
                      <a:lumOff val="25000"/>
                    </a:sysClr>
                  </a:solidFill>
                  <a:effectLst>
                    <a:outerShdw blurRad="50800" dist="38100" dir="2700000" sx="98000" sy="98000" algn="tl" rotWithShape="0">
                      <a:schemeClr val="bg1">
                        <a:alpha val="40000"/>
                      </a:schemeClr>
                    </a:outerShdw>
                  </a:effectLst>
                  <a:latin typeface="Calibri" panose="020F0502020204030204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aggregation/>
          </cx:layoutPr>
          <cx:axisId val="0"/>
        </cx:series>
        <cx:series layoutId="paretoLine" ownerIdx="0" uniqueId="{87BBC3ED-BB46-4ED9-B993-A495CEF2802F}" formatIdx="1">
          <cx:axisId val="1"/>
        </cx:series>
      </cx:plotAreaRegion>
      <cx:axis id="0">
        <cx:valScaling/>
        <cx:majorGridlines/>
        <cx:tickLabels/>
      </cx:axis>
      <cx:axis id="1">
        <cx:valScaling max="1" min="0"/>
        <cx:units unit="percentage"/>
        <cx:tickLabels/>
      </cx:axis>
      <cx:axis id="2">
        <cx:catScaling/>
        <cx:tickLabels/>
      </cx:axis>
    </cx:plotArea>
  </cx:chart>
</cx:chartSpace>
</file>

<file path=xl/charts/chartEx1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_xlchart.v1.33</cx:f>
      </cx:strDim>
      <cx:numDim type="val">
        <cx:f>_xlchart.v1.35</cx:f>
      </cx:numDim>
    </cx:data>
  </cx:chartData>
  <cx:chart>
    <cx:title pos="t" align="ctr" overlay="0">
      <cx:tx>
        <cx:txData>
          <cx:v>Cumplimiento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en-US" sz="1400" b="0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</a:rPr>
            <a:t>Cumplimiento</a:t>
          </a:r>
        </a:p>
      </cx:txPr>
    </cx:title>
    <cx:plotArea>
      <cx:plotAreaRegion>
        <cx:series layoutId="clusteredColumn" uniqueId="{18390532-C72D-46EB-814C-AE215FD75A84}" formatIdx="0">
          <cx:tx>
            <cx:txData>
              <cx:f>_xlchart.v1.34</cx:f>
              <cx:v>Cumplimiento</cx:v>
            </cx:txData>
          </cx:tx>
          <cx:dataLabels pos="outEnd">
            <cx:spPr>
              <a:effectLst/>
            </cx:spPr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 baseline="0">
                    <a:effectLst>
                      <a:outerShdw blurRad="50800" dist="38100" dir="2700000" sx="98000" sy="98000" algn="tl" rotWithShape="0">
                        <a:schemeClr val="bg1">
                          <a:alpha val="40000"/>
                        </a:schemeClr>
                      </a:outerShdw>
                    </a:effectLst>
                  </a:defRPr>
                </a:pPr>
                <a:endParaRPr lang="es-ES" sz="1000" b="0" i="0" u="none" strike="noStrike" kern="1200" baseline="0">
                  <a:solidFill>
                    <a:sysClr val="windowText" lastClr="000000">
                      <a:lumMod val="75000"/>
                      <a:lumOff val="25000"/>
                    </a:sysClr>
                  </a:solidFill>
                  <a:effectLst>
                    <a:outerShdw blurRad="50800" dist="38100" dir="2700000" sx="98000" sy="98000" algn="tl" rotWithShape="0">
                      <a:schemeClr val="bg1">
                        <a:alpha val="40000"/>
                      </a:schemeClr>
                    </a:outerShdw>
                  </a:effectLst>
                  <a:latin typeface="Calibri" panose="020F0502020204030204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aggregation/>
          </cx:layoutPr>
          <cx:axisId val="0"/>
        </cx:series>
        <cx:series layoutId="paretoLine" ownerIdx="0" uniqueId="{87BBC3ED-BB46-4ED9-B993-A495CEF2802F}" formatIdx="1">
          <cx:axisId val="1"/>
        </cx:series>
      </cx:plotAreaRegion>
      <cx:axis id="0">
        <cx:valScaling/>
        <cx:majorGridlines/>
        <cx:tickLabels/>
      </cx:axis>
      <cx:axis id="1">
        <cx:valScaling max="1" min="0"/>
        <cx:units unit="percentage"/>
        <cx:tickLabels/>
      </cx:axis>
      <cx:axis id="2">
        <cx:catScaling/>
        <cx:tickLabels/>
      </cx:axis>
    </cx:plotArea>
  </cx:chart>
</cx:chartSpace>
</file>

<file path=xl/charts/chartEx1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_xlchart.v1.36</cx:f>
      </cx:strDim>
      <cx:numDim type="val">
        <cx:f>_xlchart.v1.38</cx:f>
      </cx:numDim>
    </cx:data>
  </cx:chartData>
  <cx:chart>
    <cx:title pos="t" align="ctr" overlay="0">
      <cx:tx>
        <cx:txData>
          <cx:v>Cumplimiento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en-US" sz="1400" b="0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</a:rPr>
            <a:t>Cumplimiento</a:t>
          </a:r>
        </a:p>
      </cx:txPr>
    </cx:title>
    <cx:plotArea>
      <cx:plotAreaRegion>
        <cx:series layoutId="clusteredColumn" uniqueId="{18390532-C72D-46EB-814C-AE215FD75A84}" formatIdx="0">
          <cx:tx>
            <cx:txData>
              <cx:f>_xlchart.v1.37</cx:f>
              <cx:v>Cumplimiento</cx:v>
            </cx:txData>
          </cx:tx>
          <cx:dataLabels pos="outEnd">
            <cx:spPr>
              <a:effectLst/>
            </cx:spPr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 baseline="0">
                    <a:effectLst>
                      <a:outerShdw blurRad="50800" dist="38100" dir="2700000" sx="98000" sy="98000" algn="tl" rotWithShape="0">
                        <a:schemeClr val="bg1">
                          <a:alpha val="40000"/>
                        </a:schemeClr>
                      </a:outerShdw>
                    </a:effectLst>
                  </a:defRPr>
                </a:pPr>
                <a:endParaRPr lang="es-ES" sz="1000" b="0" i="0" u="none" strike="noStrike" kern="1200" baseline="0">
                  <a:solidFill>
                    <a:sysClr val="windowText" lastClr="000000">
                      <a:lumMod val="75000"/>
                      <a:lumOff val="25000"/>
                    </a:sysClr>
                  </a:solidFill>
                  <a:effectLst>
                    <a:outerShdw blurRad="50800" dist="38100" dir="2700000" sx="98000" sy="98000" algn="tl" rotWithShape="0">
                      <a:schemeClr val="bg1">
                        <a:alpha val="40000"/>
                      </a:schemeClr>
                    </a:outerShdw>
                  </a:effectLst>
                  <a:latin typeface="Calibri" panose="020F0502020204030204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aggregation/>
          </cx:layoutPr>
          <cx:axisId val="0"/>
        </cx:series>
        <cx:series layoutId="paretoLine" ownerIdx="0" uniqueId="{87BBC3ED-BB46-4ED9-B993-A495CEF2802F}" formatIdx="1">
          <cx:axisId val="1"/>
        </cx:series>
      </cx:plotAreaRegion>
      <cx:axis id="0">
        <cx:valScaling/>
        <cx:majorGridlines/>
        <cx:tickLabels/>
      </cx:axis>
      <cx:axis id="1">
        <cx:valScaling max="1" min="0"/>
        <cx:units unit="percentage"/>
        <cx:tickLabels/>
      </cx:axis>
      <cx:axis id="2">
        <cx:catScaling/>
        <cx:tickLabels/>
      </cx:axis>
    </cx:plotArea>
  </cx:chart>
</cx:chartSpace>
</file>

<file path=xl/charts/chartEx1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_xlchart.v1.39</cx:f>
      </cx:strDim>
      <cx:numDim type="val">
        <cx:f>_xlchart.v1.41</cx:f>
      </cx:numDim>
    </cx:data>
  </cx:chartData>
  <cx:chart>
    <cx:title pos="t" align="ctr" overlay="0">
      <cx:tx>
        <cx:txData>
          <cx:v>Cumplimiento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en-US" sz="1400" b="0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</a:rPr>
            <a:t>Cumplimiento</a:t>
          </a:r>
        </a:p>
      </cx:txPr>
    </cx:title>
    <cx:plotArea>
      <cx:plotAreaRegion>
        <cx:series layoutId="clusteredColumn" uniqueId="{18390532-C72D-46EB-814C-AE215FD75A84}" formatIdx="0">
          <cx:tx>
            <cx:txData>
              <cx:f>_xlchart.v1.40</cx:f>
              <cx:v>Cumplimiento</cx:v>
            </cx:txData>
          </cx:tx>
          <cx:dataLabels pos="outEnd">
            <cx:spPr>
              <a:effectLst/>
            </cx:spPr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 baseline="0">
                    <a:effectLst>
                      <a:outerShdw blurRad="50800" dist="38100" dir="2700000" sx="98000" sy="98000" algn="tl" rotWithShape="0">
                        <a:schemeClr val="bg1">
                          <a:alpha val="40000"/>
                        </a:schemeClr>
                      </a:outerShdw>
                    </a:effectLst>
                  </a:defRPr>
                </a:pPr>
                <a:endParaRPr lang="es-ES" sz="1000" b="0" i="0" u="none" strike="noStrike" kern="1200" baseline="0">
                  <a:solidFill>
                    <a:sysClr val="windowText" lastClr="000000">
                      <a:lumMod val="75000"/>
                      <a:lumOff val="25000"/>
                    </a:sysClr>
                  </a:solidFill>
                  <a:effectLst>
                    <a:outerShdw blurRad="50800" dist="38100" dir="2700000" sx="98000" sy="98000" algn="tl" rotWithShape="0">
                      <a:schemeClr val="bg1">
                        <a:alpha val="40000"/>
                      </a:schemeClr>
                    </a:outerShdw>
                  </a:effectLst>
                  <a:latin typeface="Calibri" panose="020F0502020204030204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aggregation/>
          </cx:layoutPr>
          <cx:axisId val="0"/>
        </cx:series>
        <cx:series layoutId="paretoLine" ownerIdx="0" uniqueId="{87BBC3ED-BB46-4ED9-B993-A495CEF2802F}" formatIdx="1">
          <cx:axisId val="1"/>
        </cx:series>
      </cx:plotAreaRegion>
      <cx:axis id="0">
        <cx:valScaling/>
        <cx:majorGridlines/>
        <cx:tickLabels/>
      </cx:axis>
      <cx:axis id="1">
        <cx:valScaling max="1" min="0"/>
        <cx:units unit="percentage"/>
        <cx:tickLabels/>
      </cx:axis>
      <cx:axis id="2">
        <cx:catScaling/>
        <cx:tickLabels/>
      </cx:axis>
    </cx:plotArea>
  </cx:chart>
</cx:chartSpace>
</file>

<file path=xl/charts/chartEx1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_xlchart.v1.42</cx:f>
      </cx:strDim>
      <cx:numDim type="val">
        <cx:f>_xlchart.v1.44</cx:f>
      </cx:numDim>
    </cx:data>
  </cx:chartData>
  <cx:chart>
    <cx:title pos="t" align="ctr" overlay="0">
      <cx:tx>
        <cx:txData>
          <cx:v>Cumplimiento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en-US" sz="1400" b="0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</a:rPr>
            <a:t>Cumplimiento</a:t>
          </a:r>
        </a:p>
      </cx:txPr>
    </cx:title>
    <cx:plotArea>
      <cx:plotAreaRegion>
        <cx:series layoutId="clusteredColumn" uniqueId="{18390532-C72D-46EB-814C-AE215FD75A84}" formatIdx="0">
          <cx:tx>
            <cx:txData>
              <cx:f>_xlchart.v1.43</cx:f>
              <cx:v>Cumplimiento</cx:v>
            </cx:txData>
          </cx:tx>
          <cx:dataLabels pos="outEnd">
            <cx:spPr>
              <a:effectLst/>
            </cx:spPr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 baseline="0">
                    <a:effectLst>
                      <a:outerShdw blurRad="50800" dist="38100" dir="2700000" sx="98000" sy="98000" algn="tl" rotWithShape="0">
                        <a:schemeClr val="bg1">
                          <a:alpha val="40000"/>
                        </a:schemeClr>
                      </a:outerShdw>
                    </a:effectLst>
                  </a:defRPr>
                </a:pPr>
                <a:endParaRPr lang="es-ES" sz="1000" b="0" i="0" u="none" strike="noStrike" kern="1200" baseline="0">
                  <a:solidFill>
                    <a:sysClr val="windowText" lastClr="000000">
                      <a:lumMod val="75000"/>
                      <a:lumOff val="25000"/>
                    </a:sysClr>
                  </a:solidFill>
                  <a:effectLst>
                    <a:outerShdw blurRad="50800" dist="38100" dir="2700000" sx="98000" sy="98000" algn="tl" rotWithShape="0">
                      <a:schemeClr val="bg1">
                        <a:alpha val="40000"/>
                      </a:schemeClr>
                    </a:outerShdw>
                  </a:effectLst>
                  <a:latin typeface="Calibri" panose="020F0502020204030204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aggregation/>
          </cx:layoutPr>
          <cx:axisId val="0"/>
        </cx:series>
        <cx:series layoutId="paretoLine" ownerIdx="0" uniqueId="{87BBC3ED-BB46-4ED9-B993-A495CEF2802F}" formatIdx="1">
          <cx:axisId val="1"/>
        </cx:series>
      </cx:plotAreaRegion>
      <cx:axis id="0">
        <cx:valScaling/>
        <cx:majorGridlines/>
        <cx:tickLabels/>
      </cx:axis>
      <cx:axis id="1">
        <cx:valScaling max="1" min="0"/>
        <cx:units unit="percentage"/>
        <cx:tickLabels/>
      </cx:axis>
      <cx:axis id="2">
        <cx:catScaling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14/relationships/chartEx" Target="../charts/chartEx3.xml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14/relationships/chartEx" Target="../charts/chartEx4.xml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14/relationships/chartEx" Target="../charts/chartEx5.xml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microsoft.com/office/2014/relationships/chartEx" Target="../charts/chartEx6.xml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microsoft.com/office/2014/relationships/chartEx" Target="../charts/chartEx7.xml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microsoft.com/office/2014/relationships/chartEx" Target="../charts/chartEx8.xml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9.xml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2" Type="http://schemas.microsoft.com/office/2014/relationships/chartEx" Target="../charts/chartEx10.xml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2" Type="http://schemas.microsoft.com/office/2014/relationships/chartEx" Target="../charts/chartEx11.xml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2" Type="http://schemas.microsoft.com/office/2014/relationships/chartEx" Target="../charts/chartEx12.xml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2" Type="http://schemas.microsoft.com/office/2014/relationships/chartEx" Target="../charts/chartEx13.xml"/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2" Type="http://schemas.microsoft.com/office/2014/relationships/chartEx" Target="../charts/chartEx14.xml"/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2" Type="http://schemas.microsoft.com/office/2014/relationships/chartEx" Target="../charts/chartEx15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520599</xdr:colOff>
      <xdr:row>0</xdr:row>
      <xdr:rowOff>152344</xdr:rowOff>
    </xdr:from>
    <xdr:ext cx="2876550" cy="808680"/>
    <xdr:pic>
      <xdr:nvPicPr>
        <xdr:cNvPr id="2" name="Imagen 1">
          <a:extLst>
            <a:ext uri="{FF2B5EF4-FFF2-40B4-BE49-F238E27FC236}">
              <a16:creationId xmlns:a16="http://schemas.microsoft.com/office/drawing/2014/main" id="{ACFC529B-B473-4935-AA30-F01DD727D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599" y="152344"/>
          <a:ext cx="2876550" cy="808680"/>
        </a:xfrm>
        <a:prstGeom prst="rect">
          <a:avLst/>
        </a:prstGeom>
      </xdr:spPr>
    </xdr:pic>
    <xdr:clientData/>
  </xdr:oneCellAnchor>
  <xdr:twoCellAnchor editAs="oneCell">
    <xdr:from>
      <xdr:col>3</xdr:col>
      <xdr:colOff>1564796</xdr:colOff>
      <xdr:row>8</xdr:row>
      <xdr:rowOff>148837</xdr:rowOff>
    </xdr:from>
    <xdr:to>
      <xdr:col>3</xdr:col>
      <xdr:colOff>3454547</xdr:colOff>
      <xdr:row>22</xdr:row>
      <xdr:rowOff>22216</xdr:rowOff>
    </xdr:to>
    <xdr:pic>
      <xdr:nvPicPr>
        <xdr:cNvPr id="3" name="Imagen 2" descr="karla : muñecos para presentaciones power point (con imágenes ...">
          <a:extLst>
            <a:ext uri="{FF2B5EF4-FFF2-40B4-BE49-F238E27FC236}">
              <a16:creationId xmlns:a16="http://schemas.microsoft.com/office/drawing/2014/main" id="{C1BCAF07-E70A-4937-99C5-A4823FF9A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3513" y="1903881"/>
          <a:ext cx="1889751" cy="2672562"/>
        </a:xfrm>
        <a:prstGeom prst="rect">
          <a:avLst/>
        </a:prstGeom>
        <a:gradFill flip="none" rotWithShape="1">
          <a:gsLst>
            <a:gs pos="0">
              <a:schemeClr val="accent1">
                <a:lumMod val="89000"/>
              </a:schemeClr>
            </a:gs>
            <a:gs pos="23000">
              <a:schemeClr val="accent1">
                <a:lumMod val="89000"/>
              </a:schemeClr>
            </a:gs>
            <a:gs pos="69000">
              <a:schemeClr val="accent1">
                <a:lumMod val="75000"/>
              </a:schemeClr>
            </a:gs>
            <a:gs pos="97000">
              <a:schemeClr val="accent1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443134</xdr:colOff>
      <xdr:row>1</xdr:row>
      <xdr:rowOff>38100</xdr:rowOff>
    </xdr:from>
    <xdr:ext cx="1307665" cy="372873"/>
    <xdr:pic>
      <xdr:nvPicPr>
        <xdr:cNvPr id="2" name="Imagen 1">
          <a:extLst>
            <a:ext uri="{FF2B5EF4-FFF2-40B4-BE49-F238E27FC236}">
              <a16:creationId xmlns:a16="http://schemas.microsoft.com/office/drawing/2014/main" id="{73423E9A-3803-45B6-BDEC-35454CE3B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876" y="205842"/>
          <a:ext cx="1307665" cy="372873"/>
        </a:xfrm>
        <a:prstGeom prst="rect">
          <a:avLst/>
        </a:prstGeom>
      </xdr:spPr>
    </xdr:pic>
    <xdr:clientData/>
  </xdr:oneCellAnchor>
  <xdr:twoCellAnchor>
    <xdr:from>
      <xdr:col>13</xdr:col>
      <xdr:colOff>78132</xdr:colOff>
      <xdr:row>10</xdr:row>
      <xdr:rowOff>329516</xdr:rowOff>
    </xdr:from>
    <xdr:to>
      <xdr:col>30</xdr:col>
      <xdr:colOff>627083</xdr:colOff>
      <xdr:row>86</xdr:row>
      <xdr:rowOff>119964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0ADFC9CF-C813-400A-845B-DADF3AC0679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593732" y="1766430"/>
              <a:ext cx="12445482" cy="67230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420062</xdr:colOff>
      <xdr:row>1</xdr:row>
      <xdr:rowOff>23746</xdr:rowOff>
    </xdr:from>
    <xdr:ext cx="1457620" cy="394500"/>
    <xdr:pic>
      <xdr:nvPicPr>
        <xdr:cNvPr id="2" name="Imagen 1">
          <a:extLst>
            <a:ext uri="{FF2B5EF4-FFF2-40B4-BE49-F238E27FC236}">
              <a16:creationId xmlns:a16="http://schemas.microsoft.com/office/drawing/2014/main" id="{195ABF56-7E9C-4F99-961F-759E94653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142" y="188826"/>
          <a:ext cx="1457620" cy="394500"/>
        </a:xfrm>
        <a:prstGeom prst="rect">
          <a:avLst/>
        </a:prstGeom>
      </xdr:spPr>
    </xdr:pic>
    <xdr:clientData/>
  </xdr:oneCellAnchor>
  <xdr:twoCellAnchor>
    <xdr:from>
      <xdr:col>13</xdr:col>
      <xdr:colOff>48628</xdr:colOff>
      <xdr:row>10</xdr:row>
      <xdr:rowOff>347565</xdr:rowOff>
    </xdr:from>
    <xdr:to>
      <xdr:col>30</xdr:col>
      <xdr:colOff>606490</xdr:colOff>
      <xdr:row>58</xdr:row>
      <xdr:rowOff>396551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F3F39707-D26C-441A-846C-93A055D03DF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9461" y="1784479"/>
              <a:ext cx="12454392" cy="46863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507741</xdr:colOff>
      <xdr:row>1</xdr:row>
      <xdr:rowOff>38101</xdr:rowOff>
    </xdr:from>
    <xdr:ext cx="1449743" cy="386018"/>
    <xdr:pic>
      <xdr:nvPicPr>
        <xdr:cNvPr id="2" name="Imagen 1">
          <a:extLst>
            <a:ext uri="{FF2B5EF4-FFF2-40B4-BE49-F238E27FC236}">
              <a16:creationId xmlns:a16="http://schemas.microsoft.com/office/drawing/2014/main" id="{96548EC7-C7DD-4CF5-AC46-4B6F6D8DC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388" y="207748"/>
          <a:ext cx="1449743" cy="386018"/>
        </a:xfrm>
        <a:prstGeom prst="rect">
          <a:avLst/>
        </a:prstGeom>
      </xdr:spPr>
    </xdr:pic>
    <xdr:clientData/>
  </xdr:oneCellAnchor>
  <xdr:twoCellAnchor>
    <xdr:from>
      <xdr:col>13</xdr:col>
      <xdr:colOff>35298</xdr:colOff>
      <xdr:row>15</xdr:row>
      <xdr:rowOff>20992</xdr:rowOff>
    </xdr:from>
    <xdr:to>
      <xdr:col>30</xdr:col>
      <xdr:colOff>613154</xdr:colOff>
      <xdr:row>87</xdr:row>
      <xdr:rowOff>31101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C95ED56E-B53A-42E8-9C75-522FFBFDE3E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606882" y="1905776"/>
              <a:ext cx="12474386" cy="775451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568935</xdr:colOff>
      <xdr:row>1</xdr:row>
      <xdr:rowOff>45876</xdr:rowOff>
    </xdr:from>
    <xdr:ext cx="1412962" cy="374001"/>
    <xdr:pic>
      <xdr:nvPicPr>
        <xdr:cNvPr id="2" name="Imagen 1">
          <a:extLst>
            <a:ext uri="{FF2B5EF4-FFF2-40B4-BE49-F238E27FC236}">
              <a16:creationId xmlns:a16="http://schemas.microsoft.com/office/drawing/2014/main" id="{D0273639-4E9E-409A-AEA1-CA2D39C2B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996" y="216937"/>
          <a:ext cx="1412962" cy="374001"/>
        </a:xfrm>
        <a:prstGeom prst="rect">
          <a:avLst/>
        </a:prstGeom>
      </xdr:spPr>
    </xdr:pic>
    <xdr:clientData/>
  </xdr:oneCellAnchor>
  <xdr:twoCellAnchor>
    <xdr:from>
      <xdr:col>13</xdr:col>
      <xdr:colOff>95282</xdr:colOff>
      <xdr:row>10</xdr:row>
      <xdr:rowOff>145403</xdr:rowOff>
    </xdr:from>
    <xdr:to>
      <xdr:col>30</xdr:col>
      <xdr:colOff>590938</xdr:colOff>
      <xdr:row>43</xdr:row>
      <xdr:rowOff>93305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571E3DEF-0671-494C-9C6D-8C471DD0FE2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53478" y="1582317"/>
              <a:ext cx="12392187" cy="429596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636036</xdr:colOff>
      <xdr:row>1</xdr:row>
      <xdr:rowOff>56761</xdr:rowOff>
    </xdr:from>
    <xdr:ext cx="1544183" cy="363115"/>
    <xdr:pic>
      <xdr:nvPicPr>
        <xdr:cNvPr id="2" name="Imagen 1">
          <a:extLst>
            <a:ext uri="{FF2B5EF4-FFF2-40B4-BE49-F238E27FC236}">
              <a16:creationId xmlns:a16="http://schemas.microsoft.com/office/drawing/2014/main" id="{40F52B85-C811-4360-8B07-D3505537C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87" y="224712"/>
          <a:ext cx="1544183" cy="363115"/>
        </a:xfrm>
        <a:prstGeom prst="rect">
          <a:avLst/>
        </a:prstGeom>
      </xdr:spPr>
    </xdr:pic>
    <xdr:clientData/>
  </xdr:oneCellAnchor>
  <xdr:twoCellAnchor>
    <xdr:from>
      <xdr:col>12</xdr:col>
      <xdr:colOff>701773</xdr:colOff>
      <xdr:row>10</xdr:row>
      <xdr:rowOff>194276</xdr:rowOff>
    </xdr:from>
    <xdr:to>
      <xdr:col>30</xdr:col>
      <xdr:colOff>626484</xdr:colOff>
      <xdr:row>49</xdr:row>
      <xdr:rowOff>306577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47EADABD-3BFD-416E-AA0D-92EF4810A90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40295" y="1631190"/>
              <a:ext cx="12521038" cy="393785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505407</xdr:colOff>
      <xdr:row>1</xdr:row>
      <xdr:rowOff>28769</xdr:rowOff>
    </xdr:from>
    <xdr:ext cx="1673967" cy="400439"/>
    <xdr:pic>
      <xdr:nvPicPr>
        <xdr:cNvPr id="2" name="Imagen 1">
          <a:extLst>
            <a:ext uri="{FF2B5EF4-FFF2-40B4-BE49-F238E27FC236}">
              <a16:creationId xmlns:a16="http://schemas.microsoft.com/office/drawing/2014/main" id="{5E81D205-15FC-41CB-9B75-6C3425E99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358" y="196720"/>
          <a:ext cx="1673967" cy="400439"/>
        </a:xfrm>
        <a:prstGeom prst="rect">
          <a:avLst/>
        </a:prstGeom>
      </xdr:spPr>
    </xdr:pic>
    <xdr:clientData/>
  </xdr:oneCellAnchor>
  <xdr:twoCellAnchor>
    <xdr:from>
      <xdr:col>13</xdr:col>
      <xdr:colOff>11305</xdr:colOff>
      <xdr:row>10</xdr:row>
      <xdr:rowOff>300912</xdr:rowOff>
    </xdr:from>
    <xdr:to>
      <xdr:col>30</xdr:col>
      <xdr:colOff>653142</xdr:colOff>
      <xdr:row>68</xdr:row>
      <xdr:rowOff>300653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2A30961F-6CC5-4E15-B810-C761641D5B6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58954" y="1989753"/>
              <a:ext cx="12538368" cy="556078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437761</xdr:colOff>
      <xdr:row>1</xdr:row>
      <xdr:rowOff>61427</xdr:rowOff>
    </xdr:from>
    <xdr:ext cx="1403687" cy="370114"/>
    <xdr:pic>
      <xdr:nvPicPr>
        <xdr:cNvPr id="2" name="Imagen 1">
          <a:extLst>
            <a:ext uri="{FF2B5EF4-FFF2-40B4-BE49-F238E27FC236}">
              <a16:creationId xmlns:a16="http://schemas.microsoft.com/office/drawing/2014/main" id="{BC843DCA-9989-42AF-B99A-021F7DB26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047" y="224713"/>
          <a:ext cx="1403687" cy="370114"/>
        </a:xfrm>
        <a:prstGeom prst="rect">
          <a:avLst/>
        </a:prstGeom>
      </xdr:spPr>
    </xdr:pic>
    <xdr:clientData/>
  </xdr:oneCellAnchor>
  <xdr:twoCellAnchor>
    <xdr:from>
      <xdr:col>13</xdr:col>
      <xdr:colOff>48628</xdr:colOff>
      <xdr:row>21</xdr:row>
      <xdr:rowOff>114300</xdr:rowOff>
    </xdr:from>
    <xdr:to>
      <xdr:col>29</xdr:col>
      <xdr:colOff>697128</xdr:colOff>
      <xdr:row>88</xdr:row>
      <xdr:rowOff>133295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F495886C-FA31-441B-B34D-017A17E53B0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601550" y="1392594"/>
              <a:ext cx="11845235" cy="657841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434088</xdr:colOff>
      <xdr:row>1</xdr:row>
      <xdr:rowOff>50883</xdr:rowOff>
    </xdr:from>
    <xdr:ext cx="1379970" cy="345348"/>
    <xdr:pic>
      <xdr:nvPicPr>
        <xdr:cNvPr id="2" name="Imagen 1">
          <a:extLst>
            <a:ext uri="{FF2B5EF4-FFF2-40B4-BE49-F238E27FC236}">
              <a16:creationId xmlns:a16="http://schemas.microsoft.com/office/drawing/2014/main" id="{9F9F6267-FCC2-4D9B-B4E0-787F0C736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250" y="217045"/>
          <a:ext cx="1379970" cy="345348"/>
        </a:xfrm>
        <a:prstGeom prst="rect">
          <a:avLst/>
        </a:prstGeom>
      </xdr:spPr>
    </xdr:pic>
    <xdr:clientData/>
  </xdr:oneCellAnchor>
  <xdr:twoCellAnchor>
    <xdr:from>
      <xdr:col>13</xdr:col>
      <xdr:colOff>22267</xdr:colOff>
      <xdr:row>10</xdr:row>
      <xdr:rowOff>395766</xdr:rowOff>
    </xdr:from>
    <xdr:to>
      <xdr:col>30</xdr:col>
      <xdr:colOff>498486</xdr:colOff>
      <xdr:row>67</xdr:row>
      <xdr:rowOff>281197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5B414E36-FE6B-4295-A0C4-EBEC7AAAE66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041720" y="1832680"/>
              <a:ext cx="12372750" cy="54558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536341</xdr:colOff>
      <xdr:row>1</xdr:row>
      <xdr:rowOff>50883</xdr:rowOff>
    </xdr:from>
    <xdr:ext cx="1304218" cy="353568"/>
    <xdr:pic>
      <xdr:nvPicPr>
        <xdr:cNvPr id="2" name="Imagen 1">
          <a:extLst>
            <a:ext uri="{FF2B5EF4-FFF2-40B4-BE49-F238E27FC236}">
              <a16:creationId xmlns:a16="http://schemas.microsoft.com/office/drawing/2014/main" id="{719C8972-ECAC-444D-BD01-1EEA38E01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503" y="217045"/>
          <a:ext cx="1304218" cy="353568"/>
        </a:xfrm>
        <a:prstGeom prst="rect">
          <a:avLst/>
        </a:prstGeom>
      </xdr:spPr>
    </xdr:pic>
    <xdr:clientData/>
  </xdr:oneCellAnchor>
  <xdr:twoCellAnchor>
    <xdr:from>
      <xdr:col>12</xdr:col>
      <xdr:colOff>699694</xdr:colOff>
      <xdr:row>10</xdr:row>
      <xdr:rowOff>191724</xdr:rowOff>
    </xdr:from>
    <xdr:to>
      <xdr:col>31</xdr:col>
      <xdr:colOff>51126</xdr:colOff>
      <xdr:row>49</xdr:row>
      <xdr:rowOff>319541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8F4A261F-E589-4E65-A0DC-2C99DCB7643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59514" y="1628638"/>
              <a:ext cx="12647555" cy="411198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472433</xdr:colOff>
      <xdr:row>1</xdr:row>
      <xdr:rowOff>50883</xdr:rowOff>
    </xdr:from>
    <xdr:ext cx="1373846" cy="358130"/>
    <xdr:pic>
      <xdr:nvPicPr>
        <xdr:cNvPr id="2" name="Imagen 1">
          <a:extLst>
            <a:ext uri="{FF2B5EF4-FFF2-40B4-BE49-F238E27FC236}">
              <a16:creationId xmlns:a16="http://schemas.microsoft.com/office/drawing/2014/main" id="{B53F51D2-B743-4387-A686-646733F5A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595" y="217045"/>
          <a:ext cx="1373846" cy="358130"/>
        </a:xfrm>
        <a:prstGeom prst="rect">
          <a:avLst/>
        </a:prstGeom>
      </xdr:spPr>
    </xdr:pic>
    <xdr:clientData/>
  </xdr:oneCellAnchor>
  <xdr:twoCellAnchor>
    <xdr:from>
      <xdr:col>13</xdr:col>
      <xdr:colOff>35049</xdr:colOff>
      <xdr:row>10</xdr:row>
      <xdr:rowOff>216820</xdr:rowOff>
    </xdr:from>
    <xdr:to>
      <xdr:col>30</xdr:col>
      <xdr:colOff>677429</xdr:colOff>
      <xdr:row>49</xdr:row>
      <xdr:rowOff>511266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AF071893-3A4D-4EB8-87BB-B0F944EBF8E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606633" y="1653734"/>
              <a:ext cx="12538910" cy="407334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521996</xdr:colOff>
      <xdr:row>1</xdr:row>
      <xdr:rowOff>17365</xdr:rowOff>
    </xdr:from>
    <xdr:ext cx="1551473" cy="397609"/>
    <xdr:pic>
      <xdr:nvPicPr>
        <xdr:cNvPr id="2" name="Imagen 1">
          <a:extLst>
            <a:ext uri="{FF2B5EF4-FFF2-40B4-BE49-F238E27FC236}">
              <a16:creationId xmlns:a16="http://schemas.microsoft.com/office/drawing/2014/main" id="{1E7A2EBA-6D58-44BE-A08B-B031D667A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874" y="183243"/>
          <a:ext cx="1551473" cy="397609"/>
        </a:xfrm>
        <a:prstGeom prst="rect">
          <a:avLst/>
        </a:prstGeom>
      </xdr:spPr>
    </xdr:pic>
    <xdr:clientData/>
  </xdr:oneCellAnchor>
  <xdr:twoCellAnchor>
    <xdr:from>
      <xdr:col>13</xdr:col>
      <xdr:colOff>17526</xdr:colOff>
      <xdr:row>10</xdr:row>
      <xdr:rowOff>425320</xdr:rowOff>
    </xdr:from>
    <xdr:to>
      <xdr:col>30</xdr:col>
      <xdr:colOff>590938</xdr:colOff>
      <xdr:row>59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2ED9368D-8B95-4965-8C3D-E8BDB0881FA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747730" y="1862234"/>
              <a:ext cx="12469943" cy="507041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715283</xdr:colOff>
      <xdr:row>1</xdr:row>
      <xdr:rowOff>38101</xdr:rowOff>
    </xdr:from>
    <xdr:ext cx="1317557" cy="370912"/>
    <xdr:pic>
      <xdr:nvPicPr>
        <xdr:cNvPr id="2" name="Imagen 1">
          <a:extLst>
            <a:ext uri="{FF2B5EF4-FFF2-40B4-BE49-F238E27FC236}">
              <a16:creationId xmlns:a16="http://schemas.microsoft.com/office/drawing/2014/main" id="{5A9A297F-2786-4AF0-890C-9E7570436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445" y="204263"/>
          <a:ext cx="1317557" cy="370912"/>
        </a:xfrm>
        <a:prstGeom prst="rect">
          <a:avLst/>
        </a:prstGeom>
      </xdr:spPr>
    </xdr:pic>
    <xdr:clientData/>
  </xdr:oneCellAnchor>
  <xdr:twoCellAnchor>
    <xdr:from>
      <xdr:col>13</xdr:col>
      <xdr:colOff>10283</xdr:colOff>
      <xdr:row>10</xdr:row>
      <xdr:rowOff>421061</xdr:rowOff>
    </xdr:from>
    <xdr:to>
      <xdr:col>31</xdr:col>
      <xdr:colOff>25564</xdr:colOff>
      <xdr:row>68</xdr:row>
      <xdr:rowOff>256590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3CEA25C8-5E51-480C-8A59-19CCEA73E64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647181" y="1857975"/>
              <a:ext cx="12611607" cy="547121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536339</xdr:colOff>
      <xdr:row>1</xdr:row>
      <xdr:rowOff>25319</xdr:rowOff>
    </xdr:from>
    <xdr:ext cx="1482121" cy="370912"/>
    <xdr:pic>
      <xdr:nvPicPr>
        <xdr:cNvPr id="2" name="Imagen 1">
          <a:extLst>
            <a:ext uri="{FF2B5EF4-FFF2-40B4-BE49-F238E27FC236}">
              <a16:creationId xmlns:a16="http://schemas.microsoft.com/office/drawing/2014/main" id="{DF526A69-63A1-41BA-8010-42397A9A8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501" y="191481"/>
          <a:ext cx="1482121" cy="370912"/>
        </a:xfrm>
        <a:prstGeom prst="rect">
          <a:avLst/>
        </a:prstGeom>
      </xdr:spPr>
    </xdr:pic>
    <xdr:clientData/>
  </xdr:oneCellAnchor>
  <xdr:twoCellAnchor>
    <xdr:from>
      <xdr:col>13</xdr:col>
      <xdr:colOff>48628</xdr:colOff>
      <xdr:row>15</xdr:row>
      <xdr:rowOff>24829</xdr:rowOff>
    </xdr:from>
    <xdr:to>
      <xdr:col>30</xdr:col>
      <xdr:colOff>639084</xdr:colOff>
      <xdr:row>72</xdr:row>
      <xdr:rowOff>38345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FFA29FB7-932C-4EB7-8A17-9EF10BA80D3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90799" y="1909613"/>
              <a:ext cx="12486987" cy="557456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574684</xdr:colOff>
      <xdr:row>1</xdr:row>
      <xdr:rowOff>50882</xdr:rowOff>
    </xdr:from>
    <xdr:ext cx="1393689" cy="363303"/>
    <xdr:pic>
      <xdr:nvPicPr>
        <xdr:cNvPr id="2" name="Imagen 1">
          <a:extLst>
            <a:ext uri="{FF2B5EF4-FFF2-40B4-BE49-F238E27FC236}">
              <a16:creationId xmlns:a16="http://schemas.microsoft.com/office/drawing/2014/main" id="{EA39AE89-4004-4730-953D-EC66FB17B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846" y="217044"/>
          <a:ext cx="1393689" cy="363303"/>
        </a:xfrm>
        <a:prstGeom prst="rect">
          <a:avLst/>
        </a:prstGeom>
      </xdr:spPr>
    </xdr:pic>
    <xdr:clientData/>
  </xdr:oneCellAnchor>
  <xdr:twoCellAnchor>
    <xdr:from>
      <xdr:col>13</xdr:col>
      <xdr:colOff>23065</xdr:colOff>
      <xdr:row>15</xdr:row>
      <xdr:rowOff>101518</xdr:rowOff>
    </xdr:from>
    <xdr:to>
      <xdr:col>31</xdr:col>
      <xdr:colOff>38345</xdr:colOff>
      <xdr:row>77</xdr:row>
      <xdr:rowOff>332322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9A8D2FCA-0972-4FAA-B4AF-62ED5BD22B7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77204" y="2107600"/>
              <a:ext cx="12611606" cy="626771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638594</xdr:colOff>
      <xdr:row>1</xdr:row>
      <xdr:rowOff>25320</xdr:rowOff>
    </xdr:from>
    <xdr:ext cx="1422876" cy="370911"/>
    <xdr:pic>
      <xdr:nvPicPr>
        <xdr:cNvPr id="2" name="Imagen 1">
          <a:extLst>
            <a:ext uri="{FF2B5EF4-FFF2-40B4-BE49-F238E27FC236}">
              <a16:creationId xmlns:a16="http://schemas.microsoft.com/office/drawing/2014/main" id="{2C37AE31-86A8-49B5-89D4-02AE67A2B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756" y="191482"/>
          <a:ext cx="1422876" cy="370911"/>
        </a:xfrm>
        <a:prstGeom prst="rect">
          <a:avLst/>
        </a:prstGeom>
      </xdr:spPr>
    </xdr:pic>
    <xdr:clientData/>
  </xdr:oneCellAnchor>
  <xdr:twoCellAnchor>
    <xdr:from>
      <xdr:col>13</xdr:col>
      <xdr:colOff>74192</xdr:colOff>
      <xdr:row>10</xdr:row>
      <xdr:rowOff>178208</xdr:rowOff>
    </xdr:from>
    <xdr:to>
      <xdr:col>30</xdr:col>
      <xdr:colOff>524048</xdr:colOff>
      <xdr:row>47</xdr:row>
      <xdr:rowOff>38344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0D313EBF-035C-4519-8C52-7BDDC839285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748412" y="1615122"/>
              <a:ext cx="12346387" cy="307919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ilme/Desktop/Informes/ind%20x%20proceso%20consolidad/ENERO%20A%20SEPTIEMBRE%202020/PROCESO%20FISCALIZACION%20Y%20LIQUIDACION%20ENERO-SEPTIEMBRE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ilme/Desktop/Informes/ind%20x%20proceso%20consolidad/ENERO%20A%20SEPTIEMBRE%202020/PROCESO%20ADMINISTRACION%20DE%20CARTERA%20ENE-SEPTIEMBRE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ilme/Desktop/Informes/ind%20x%20proceso%20consolidad/ENERO%20A%20SEPTIEMBRE%202020/PROCESO%20ASISTENCIA%20AL%20CLIENTE%20ENE-SEPTIEMBRE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ilme/Desktop/Informes/ind%20x%20proceso%20consolidad/ENERO%20A%20SEPTIEMBRE%202020/PROCESO%20COMERCIALIZACION%20ENE-SEPTIEMBRE%20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ilme/Desktop/Informes/ind%20x%20proceso%20consolidad/ENERO%20A%20SEPTIEMBRE%202020/PROCESO%20CONTROL%20INTERNO%20ENE-SEPTIEMBRE%20%20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ilme/Desktop/Informes/ind%20x%20proceso%20consolidad/ENERO%20A%20SEPTIEMBRE%202020/PROCESO%20GESTION%20HUMANA%20ENE-SEPTIEMBRE%20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ilme/Desktop/Informes/ind%20x%20proceso%20consolidad/ENERO%20A%20SEPTIEMBRE%202020/PROCESO%20GESTION%20JURIDICA%20ENE-SEPTIEMBRE%2020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ilme/Desktop/Informes/ind%20x%20proceso%20consolidad/ENERO%20A%20SEPTIEMBRE%202020/PROCESO%20GESTION%20MASIVA%20ENE-SEPTIEMBRE%2020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ilme/Desktop/Informes/ind%20x%20proceso%20consolidad/ENERO%20A%20SEPTIEMBRE%202020/PROCESO%20INTELIGENCIA%20CORPORATIVA%20ENE-%20SEPTIEMBRE%2020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ilme/Desktop/Informes/ind%20x%20proceso%20consolidad/ENERO%20A%20SEPTIEMBRE%202020/PROCESO%20INVESTIGACION%20DISCIPLINARIA%20ENE-%20SEPTIEMBRE%2020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ilme/Desktop/Informes/ind%20x%20proceso%20consolidad/ENERO%20A%20SEPTIEMBRE%202020/PROCESO%20OPERACION%20ADUANERA%20ENE-SEPTIEMBRE%2020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ilme/Desktop/Informes/ind%20x%20proceso%20consolidad/ENERO%20A%20SEPTIEMBRE%202020/PROCESO%20RECAUDACION%20ENE-SEPTIEMBRE%20%2020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ilme/Desktop/Informes/ind%20x%20proceso%20consolidad/ENERO%20A%20SEPTIEMBRE%202020/PROCESO%20RECURSOS%20FINANCIEROS%20ENE-SEPTIEMBRE%20202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ilme/Desktop/Informes/ind%20x%20proceso%20consolidad/ENERO%20A%20SEPTIEMBRE%202020/PROCESO%20RECURSOS%20FISICOS%20ENE-SEPTIEMBRE%20202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ilme/Desktop/Informes/ind%20x%20proceso%20consolidad/ENERO%20A%20SEPTIEMBRE%202020/PROCESO%20SERVICIOS%20INFORMATICOS%20ENE-SEPTIEMBRE%20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ndicadores"/>
      <sheetName val="consolidado"/>
      <sheetName val="Indicadores"/>
      <sheetName val="RESUMEN"/>
      <sheetName val="5001 SGFT"/>
      <sheetName val="5002 SGFT "/>
      <sheetName val="5003 SGFT"/>
      <sheetName val="5004 SGFT "/>
      <sheetName val="5005 SGCC"/>
      <sheetName val="5006 SGCC"/>
      <sheetName val="5007 SGCC"/>
      <sheetName val="5008 SGCC "/>
      <sheetName val="5019 DGF"/>
      <sheetName val="Variables"/>
      <sheetName val="5101 SGFA"/>
      <sheetName val="5102 SGFA"/>
      <sheetName val="5013 SGFA"/>
    </sheetNames>
    <sheetDataSet>
      <sheetData sheetId="0">
        <row r="2">
          <cell r="A2">
            <v>37</v>
          </cell>
          <cell r="B2" t="str">
            <v>Eficacia en la declaratoria de cumplimiento de las garantías específicas, operaciones específicas, amparadas con garantía global y operaciones exentas de constituir garantías</v>
          </cell>
          <cell r="C2" t="str">
            <v>(5037/(5324+5589))*100</v>
          </cell>
          <cell r="D2">
            <v>97110001</v>
          </cell>
          <cell r="E2" t="str">
            <v>(Variable 1/ (Variable 2 + Variable 3))*100</v>
          </cell>
          <cell r="F2">
            <v>80</v>
          </cell>
          <cell r="G2" t="str">
            <v>Semestre</v>
          </cell>
          <cell r="H2" t="str">
            <v>Porcentaje</v>
          </cell>
          <cell r="I2">
            <v>0</v>
          </cell>
          <cell r="J2">
            <v>11</v>
          </cell>
          <cell r="K2" t="str">
            <v>Proceso: Operación Aduanera</v>
          </cell>
          <cell r="L2">
            <v>296</v>
          </cell>
          <cell r="M2" t="str">
            <v>Subproceso: Control a Operaciones</v>
          </cell>
          <cell r="N2">
            <v>2103</v>
          </cell>
          <cell r="O2" t="str">
            <v>Procedimiento: Control y cancelación de garantías</v>
          </cell>
          <cell r="P2">
            <v>5037</v>
          </cell>
          <cell r="Q2">
            <v>5324</v>
          </cell>
          <cell r="R2">
            <v>5589</v>
          </cell>
          <cell r="S2">
            <v>0</v>
          </cell>
          <cell r="T2" t="str">
            <v>Ascendente</v>
          </cell>
          <cell r="U2">
            <v>1</v>
          </cell>
          <cell r="V2" t="str">
            <v>Procedimiento</v>
          </cell>
          <cell r="W2">
            <v>22601</v>
          </cell>
          <cell r="X2" t="str">
            <v>Comercio Exterior</v>
          </cell>
          <cell r="Y2" t="str">
            <v>No</v>
          </cell>
        </row>
        <row r="3">
          <cell r="A3">
            <v>38</v>
          </cell>
          <cell r="B3" t="str">
            <v>Eficacia en la atención de Declaraciones de importación de trámite manual</v>
          </cell>
          <cell r="C3" t="str">
            <v>(5038/(5325+5590))*100</v>
          </cell>
          <cell r="D3">
            <v>97110001</v>
          </cell>
          <cell r="E3" t="str">
            <v>(Variable 1/(Variable 2+ Variable 3))*100</v>
          </cell>
          <cell r="F3">
            <v>80</v>
          </cell>
          <cell r="G3" t="str">
            <v>Mes</v>
          </cell>
          <cell r="H3" t="str">
            <v>Porcentaje</v>
          </cell>
          <cell r="I3">
            <v>0</v>
          </cell>
          <cell r="J3">
            <v>11</v>
          </cell>
          <cell r="K3" t="str">
            <v>Proceso: Operación Aduanera</v>
          </cell>
          <cell r="L3">
            <v>294</v>
          </cell>
          <cell r="M3" t="str">
            <v>Subproceso: Ingreso de Mercancías</v>
          </cell>
          <cell r="N3">
            <v>2090</v>
          </cell>
          <cell r="O3" t="str">
            <v>Procedimiento: Autorizaciones para tramites manuales de importación</v>
          </cell>
          <cell r="P3">
            <v>5038</v>
          </cell>
          <cell r="Q3">
            <v>5325</v>
          </cell>
          <cell r="R3">
            <v>5590</v>
          </cell>
          <cell r="S3">
            <v>0</v>
          </cell>
          <cell r="T3" t="str">
            <v>Ascendente</v>
          </cell>
          <cell r="U3">
            <v>1</v>
          </cell>
          <cell r="V3" t="str">
            <v>Procedimiento</v>
          </cell>
          <cell r="W3">
            <v>22601</v>
          </cell>
          <cell r="X3" t="str">
            <v>Comercio Exterior</v>
          </cell>
          <cell r="Y3" t="str">
            <v>No</v>
          </cell>
        </row>
        <row r="4">
          <cell r="A4">
            <v>58</v>
          </cell>
          <cell r="B4" t="str">
            <v>Porcentaje de cumplimiento en la entrega de informes a entidades de control</v>
          </cell>
          <cell r="C4" t="str">
            <v>(5043/5330)*100</v>
          </cell>
          <cell r="D4">
            <v>97110002</v>
          </cell>
          <cell r="E4" t="str">
            <v>(Variable 1/ Variable 2)* 100</v>
          </cell>
          <cell r="F4">
            <v>100</v>
          </cell>
          <cell r="G4" t="str">
            <v>Trimestre</v>
          </cell>
          <cell r="H4" t="str">
            <v>Porcentaje</v>
          </cell>
          <cell r="I4">
            <v>0</v>
          </cell>
          <cell r="J4">
            <v>4</v>
          </cell>
          <cell r="K4" t="str">
            <v>Proceso: Control Interno</v>
          </cell>
          <cell r="L4">
            <v>4</v>
          </cell>
          <cell r="M4" t="str">
            <v>Proceso: Control Interno. No Aplica Subproceso.</v>
          </cell>
          <cell r="N4">
            <v>2145</v>
          </cell>
          <cell r="O4" t="str">
            <v>Procedimiento: Auditoria Interna.</v>
          </cell>
          <cell r="P4">
            <v>5043</v>
          </cell>
          <cell r="Q4">
            <v>5330</v>
          </cell>
          <cell r="R4">
            <v>0</v>
          </cell>
          <cell r="S4">
            <v>0</v>
          </cell>
          <cell r="T4" t="str">
            <v>Constante</v>
          </cell>
          <cell r="U4">
            <v>1</v>
          </cell>
          <cell r="V4" t="str">
            <v>Procedimiento</v>
          </cell>
          <cell r="W4">
            <v>20401</v>
          </cell>
          <cell r="X4" t="str">
            <v>Control Interno</v>
          </cell>
          <cell r="Y4" t="str">
            <v>No</v>
          </cell>
        </row>
        <row r="5">
          <cell r="A5">
            <v>79</v>
          </cell>
          <cell r="B5" t="str">
            <v>Oportunidad en la calificación de la actuación disciplinaria</v>
          </cell>
          <cell r="C5" t="str">
            <v>(5064/5351)*100</v>
          </cell>
          <cell r="D5">
            <v>97110001</v>
          </cell>
          <cell r="E5" t="str">
            <v>(Variable 1/ Variable 2)* 100</v>
          </cell>
          <cell r="F5">
            <v>100</v>
          </cell>
          <cell r="G5" t="str">
            <v>Mes</v>
          </cell>
          <cell r="H5" t="str">
            <v>Porcentaje</v>
          </cell>
          <cell r="I5">
            <v>0</v>
          </cell>
          <cell r="J5">
            <v>10</v>
          </cell>
          <cell r="K5" t="str">
            <v>Proceso: Investigación disciplinaria</v>
          </cell>
          <cell r="L5">
            <v>293</v>
          </cell>
          <cell r="M5" t="str">
            <v>Subproceso: Actuación disciplinaria en primera instancia</v>
          </cell>
          <cell r="N5">
            <v>2131</v>
          </cell>
          <cell r="O5" t="str">
            <v>Procedimiento: Investigación Disciplinaria</v>
          </cell>
          <cell r="P5">
            <v>5064</v>
          </cell>
          <cell r="Q5">
            <v>5351</v>
          </cell>
          <cell r="R5">
            <v>0</v>
          </cell>
          <cell r="S5">
            <v>0</v>
          </cell>
          <cell r="T5" t="str">
            <v>Ascendente</v>
          </cell>
          <cell r="U5">
            <v>1</v>
          </cell>
          <cell r="V5" t="str">
            <v>Procedimiento</v>
          </cell>
          <cell r="W5">
            <v>21301</v>
          </cell>
          <cell r="X5" t="str">
            <v>Control Disciplinario Interno</v>
          </cell>
          <cell r="Y5" t="str">
            <v>No</v>
          </cell>
        </row>
        <row r="6">
          <cell r="A6">
            <v>101</v>
          </cell>
          <cell r="B6" t="str">
            <v>Calidad en la atención y acompañamiento al cliente a través del canal telefónico</v>
          </cell>
          <cell r="C6" t="str">
            <v>((5084+5370)/5605)*100</v>
          </cell>
          <cell r="D6">
            <v>97110001</v>
          </cell>
          <cell r="E6" t="str">
            <v>((Variable 1+ Variable 2) / Variable 3)*100</v>
          </cell>
          <cell r="F6">
            <v>90</v>
          </cell>
          <cell r="G6" t="str">
            <v>Mes</v>
          </cell>
          <cell r="H6" t="str">
            <v>Porcentaje</v>
          </cell>
          <cell r="I6">
            <v>0</v>
          </cell>
          <cell r="J6">
            <v>2</v>
          </cell>
          <cell r="K6" t="str">
            <v>Proceso: Asistencia al cliente</v>
          </cell>
          <cell r="L6">
            <v>2</v>
          </cell>
          <cell r="M6" t="str">
            <v>Subproceso: Asistencia al cliente. No Aplica Subproceso.</v>
          </cell>
          <cell r="N6">
            <v>2015</v>
          </cell>
          <cell r="O6" t="str">
            <v>Procedimiento: Atención en Canales</v>
          </cell>
          <cell r="P6">
            <v>5084</v>
          </cell>
          <cell r="Q6">
            <v>5370</v>
          </cell>
          <cell r="R6">
            <v>5605</v>
          </cell>
          <cell r="S6">
            <v>0</v>
          </cell>
          <cell r="T6" t="str">
            <v>Ascendente</v>
          </cell>
          <cell r="U6">
            <v>1</v>
          </cell>
          <cell r="V6" t="str">
            <v>Procedimiento</v>
          </cell>
          <cell r="W6">
            <v>22501</v>
          </cell>
          <cell r="X6" t="str">
            <v>Asistencia al Cliente</v>
          </cell>
          <cell r="Y6" t="str">
            <v>No</v>
          </cell>
        </row>
        <row r="7">
          <cell r="A7">
            <v>102</v>
          </cell>
          <cell r="B7" t="str">
            <v>Presencia institucional DIAN</v>
          </cell>
          <cell r="C7" t="str">
            <v>(5085/5371)*100</v>
          </cell>
          <cell r="D7">
            <v>97110001</v>
          </cell>
          <cell r="E7" t="str">
            <v>(Variable 1/ Variable 2)* 100</v>
          </cell>
          <cell r="F7">
            <v>100</v>
          </cell>
          <cell r="G7" t="str">
            <v>Trimestre</v>
          </cell>
          <cell r="H7" t="str">
            <v>Porcentaje</v>
          </cell>
          <cell r="I7">
            <v>0</v>
          </cell>
          <cell r="J7">
            <v>2</v>
          </cell>
          <cell r="K7" t="str">
            <v>Proceso: Asistencia al cliente</v>
          </cell>
          <cell r="L7">
            <v>2</v>
          </cell>
          <cell r="M7" t="str">
            <v>Subproceso: Asistencia al cliente. No Aplica Subproceso.</v>
          </cell>
          <cell r="N7">
            <v>2015</v>
          </cell>
          <cell r="O7" t="str">
            <v>Procedimiento: Atención en Canales</v>
          </cell>
          <cell r="P7">
            <v>5085</v>
          </cell>
          <cell r="Q7">
            <v>5371</v>
          </cell>
          <cell r="R7">
            <v>0</v>
          </cell>
          <cell r="S7">
            <v>0</v>
          </cell>
          <cell r="T7" t="str">
            <v>Ascendente</v>
          </cell>
          <cell r="U7">
            <v>1</v>
          </cell>
          <cell r="V7" t="str">
            <v>Procedimiento</v>
          </cell>
          <cell r="W7">
            <v>22501</v>
          </cell>
          <cell r="X7" t="str">
            <v>Asistencia al Cliente</v>
          </cell>
          <cell r="Y7" t="str">
            <v>No</v>
          </cell>
        </row>
        <row r="8">
          <cell r="A8">
            <v>109</v>
          </cell>
          <cell r="B8" t="str">
            <v>Oportunidad en la Decisión a Solicitudes Actualización RUT sujetas a verificación concepto 5</v>
          </cell>
          <cell r="C8" t="str">
            <v>(5087/5373)*100</v>
          </cell>
          <cell r="D8">
            <v>97110002</v>
          </cell>
          <cell r="E8" t="str">
            <v>(Variable 1/ Variable 2)* 100</v>
          </cell>
          <cell r="F8">
            <v>100</v>
          </cell>
          <cell r="G8" t="str">
            <v>Mes</v>
          </cell>
          <cell r="H8" t="str">
            <v>Porcentaje</v>
          </cell>
          <cell r="I8">
            <v>0</v>
          </cell>
          <cell r="J8">
            <v>8</v>
          </cell>
          <cell r="K8" t="str">
            <v>Proceso: Gestión Masiva</v>
          </cell>
          <cell r="L8">
            <v>291</v>
          </cell>
          <cell r="M8" t="str">
            <v>Subproceso: Modificaciones del Registro</v>
          </cell>
          <cell r="N8">
            <v>2037</v>
          </cell>
          <cell r="O8" t="str">
            <v>Procedimiento: Actualizaciones del Rut sujetas a verificación</v>
          </cell>
          <cell r="P8">
            <v>5087</v>
          </cell>
          <cell r="Q8">
            <v>5373</v>
          </cell>
          <cell r="R8">
            <v>0</v>
          </cell>
          <cell r="S8">
            <v>0</v>
          </cell>
          <cell r="T8" t="str">
            <v>Constante</v>
          </cell>
          <cell r="U8">
            <v>1</v>
          </cell>
          <cell r="V8" t="str">
            <v>Procedimiento</v>
          </cell>
          <cell r="W8">
            <v>22501</v>
          </cell>
          <cell r="X8" t="str">
            <v>Asistencia al Cliente</v>
          </cell>
          <cell r="Y8" t="str">
            <v>No</v>
          </cell>
        </row>
        <row r="9">
          <cell r="A9">
            <v>125</v>
          </cell>
          <cell r="B9" t="str">
            <v>Eficacia en el estudio y elaboración de  proyectos de normas de convenios internacionales aduaneros</v>
          </cell>
          <cell r="C9" t="str">
            <v>(5101/5387)*100</v>
          </cell>
          <cell r="D9">
            <v>97110002</v>
          </cell>
          <cell r="E9" t="str">
            <v>(Variable 1/ Variable 2)* 100</v>
          </cell>
          <cell r="F9">
            <v>100</v>
          </cell>
          <cell r="G9" t="str">
            <v>Semestre</v>
          </cell>
          <cell r="H9" t="str">
            <v>Porcentaje</v>
          </cell>
          <cell r="I9">
            <v>0</v>
          </cell>
          <cell r="J9">
            <v>11</v>
          </cell>
          <cell r="K9" t="str">
            <v>Proceso: Operación Aduanera</v>
          </cell>
          <cell r="L9">
            <v>216</v>
          </cell>
          <cell r="M9" t="str">
            <v>Subproceso: Apoyo  a la Operación Aduanera</v>
          </cell>
          <cell r="N9">
            <v>2093</v>
          </cell>
          <cell r="O9" t="str">
            <v>Procedimiento: Expedición de Pronunciamiento Técnico</v>
          </cell>
          <cell r="P9">
            <v>5101</v>
          </cell>
          <cell r="Q9">
            <v>5387</v>
          </cell>
          <cell r="R9">
            <v>0</v>
          </cell>
          <cell r="S9">
            <v>0</v>
          </cell>
          <cell r="T9" t="str">
            <v>Constante</v>
          </cell>
          <cell r="U9">
            <v>1</v>
          </cell>
          <cell r="V9" t="str">
            <v>Procedimiento</v>
          </cell>
          <cell r="W9">
            <v>22601</v>
          </cell>
          <cell r="X9" t="str">
            <v>Comercio Exterior</v>
          </cell>
          <cell r="Y9" t="str">
            <v>No</v>
          </cell>
        </row>
        <row r="10">
          <cell r="A10">
            <v>161</v>
          </cell>
          <cell r="B10" t="str">
            <v>Cobertura en Seguridad Social integral a los servidores públicos de la entidad.</v>
          </cell>
          <cell r="C10" t="str">
            <v>(5136/5422)*100</v>
          </cell>
          <cell r="D10">
            <v>97110001</v>
          </cell>
          <cell r="E10" t="str">
            <v>(Variable 1/ Variable 2)* 100</v>
          </cell>
          <cell r="F10">
            <v>100</v>
          </cell>
          <cell r="G10" t="str">
            <v>Trimestre</v>
          </cell>
          <cell r="H10" t="str">
            <v>Porcentaje</v>
          </cell>
          <cell r="I10">
            <v>0</v>
          </cell>
          <cell r="J10">
            <v>6</v>
          </cell>
          <cell r="K10" t="str">
            <v>Proceso: Gestión Humana</v>
          </cell>
          <cell r="L10">
            <v>282</v>
          </cell>
          <cell r="M10" t="str">
            <v>Subproceso: Gestión para la provisión y/o movilidad del empleo</v>
          </cell>
          <cell r="N10">
            <v>2264</v>
          </cell>
          <cell r="O10" t="str">
            <v>Procedimiento: Afiliaciones y/o Traslados al Sistema de Seguridad Social y Cajas de Compensación</v>
          </cell>
          <cell r="P10">
            <v>5136</v>
          </cell>
          <cell r="Q10">
            <v>5422</v>
          </cell>
          <cell r="R10">
            <v>0</v>
          </cell>
          <cell r="S10">
            <v>0</v>
          </cell>
          <cell r="T10" t="str">
            <v>Ascendente</v>
          </cell>
          <cell r="U10">
            <v>1</v>
          </cell>
          <cell r="V10" t="str">
            <v>Procedimiento</v>
          </cell>
          <cell r="W10">
            <v>21401</v>
          </cell>
          <cell r="X10" t="str">
            <v>Personal</v>
          </cell>
          <cell r="Y10" t="str">
            <v>No</v>
          </cell>
        </row>
        <row r="11">
          <cell r="A11">
            <v>178</v>
          </cell>
          <cell r="B11" t="str">
            <v>Número de días de mora en el cierre contable (MUISCA)</v>
          </cell>
          <cell r="C11" t="str">
            <v>(5152-5438)</v>
          </cell>
          <cell r="D11">
            <v>97110003</v>
          </cell>
          <cell r="E11" t="str">
            <v>(Variable 1 - Variable 2 )</v>
          </cell>
          <cell r="F11">
            <v>0</v>
          </cell>
          <cell r="G11" t="str">
            <v>Mes</v>
          </cell>
          <cell r="H11" t="str">
            <v>Días</v>
          </cell>
          <cell r="I11">
            <v>0</v>
          </cell>
          <cell r="J11">
            <v>12</v>
          </cell>
          <cell r="K11" t="str">
            <v>Proceso: Recaudación</v>
          </cell>
          <cell r="L11">
            <v>259</v>
          </cell>
          <cell r="M11" t="str">
            <v xml:space="preserve">	Subproceso: Información de Recaudo</v>
          </cell>
          <cell r="N11">
            <v>2051</v>
          </cell>
          <cell r="O11" t="str">
            <v>Procedimiento: Cierre Contable</v>
          </cell>
          <cell r="P11">
            <v>5152</v>
          </cell>
          <cell r="Q11">
            <v>5438</v>
          </cell>
          <cell r="R11">
            <v>0</v>
          </cell>
          <cell r="S11">
            <v>0</v>
          </cell>
          <cell r="T11" t="str">
            <v>Descendente</v>
          </cell>
          <cell r="U11">
            <v>1</v>
          </cell>
          <cell r="V11" t="str">
            <v>Procedimiento</v>
          </cell>
          <cell r="W11">
            <v>22401</v>
          </cell>
          <cell r="X11" t="str">
            <v>Recaudo</v>
          </cell>
          <cell r="Y11" t="str">
            <v>No</v>
          </cell>
        </row>
        <row r="12">
          <cell r="A12">
            <v>183</v>
          </cell>
          <cell r="B12" t="str">
            <v>Proceso sancionatorio contra EAR</v>
          </cell>
          <cell r="C12" t="str">
            <v>(5157/5443)*100</v>
          </cell>
          <cell r="D12">
            <v>97110002</v>
          </cell>
          <cell r="E12" t="str">
            <v>(Variable 1/ Variable 2)* 100</v>
          </cell>
          <cell r="F12">
            <v>100</v>
          </cell>
          <cell r="G12" t="str">
            <v>Año</v>
          </cell>
          <cell r="H12" t="str">
            <v>Porcentaje</v>
          </cell>
          <cell r="I12">
            <v>0</v>
          </cell>
          <cell r="J12">
            <v>12</v>
          </cell>
          <cell r="K12" t="str">
            <v>Proceso: Recaudación</v>
          </cell>
          <cell r="L12">
            <v>259</v>
          </cell>
          <cell r="M12" t="str">
            <v xml:space="preserve">	Subproceso: Información de Recaudo</v>
          </cell>
          <cell r="N12">
            <v>2055</v>
          </cell>
          <cell r="O12" t="str">
            <v>Procedimiento: Sanciones a Entidades Autorizadas para Recaudar</v>
          </cell>
          <cell r="P12">
            <v>5157</v>
          </cell>
          <cell r="Q12">
            <v>5443</v>
          </cell>
          <cell r="R12">
            <v>0</v>
          </cell>
          <cell r="S12">
            <v>0</v>
          </cell>
          <cell r="T12" t="str">
            <v>Constante</v>
          </cell>
          <cell r="U12">
            <v>1</v>
          </cell>
          <cell r="V12" t="str">
            <v>Procedimiento</v>
          </cell>
          <cell r="W12">
            <v>22401</v>
          </cell>
          <cell r="X12" t="str">
            <v>Recaudo</v>
          </cell>
          <cell r="Y12" t="str">
            <v>No</v>
          </cell>
        </row>
        <row r="13">
          <cell r="A13">
            <v>186</v>
          </cell>
          <cell r="B13" t="str">
            <v>Comunicación Indice de Consignación</v>
          </cell>
          <cell r="C13" t="str">
            <v>(5160/5446)*100</v>
          </cell>
          <cell r="D13">
            <v>97110002</v>
          </cell>
          <cell r="E13" t="str">
            <v>(Variable 1/ Variable 2)* 100</v>
          </cell>
          <cell r="F13">
            <v>100</v>
          </cell>
          <cell r="G13" t="str">
            <v>Mes</v>
          </cell>
          <cell r="H13" t="str">
            <v>Porcentaje</v>
          </cell>
          <cell r="I13">
            <v>0</v>
          </cell>
          <cell r="J13">
            <v>12</v>
          </cell>
          <cell r="K13" t="str">
            <v>Proceso: Recaudación</v>
          </cell>
          <cell r="L13">
            <v>259</v>
          </cell>
          <cell r="M13" t="str">
            <v xml:space="preserve">	Subproceso: Información de Recaudo</v>
          </cell>
          <cell r="N13">
            <v>2054</v>
          </cell>
          <cell r="O13" t="str">
            <v>Procedimiento: Cálculo del Índice de consignación</v>
          </cell>
          <cell r="P13">
            <v>5160</v>
          </cell>
          <cell r="Q13">
            <v>5446</v>
          </cell>
          <cell r="R13">
            <v>0</v>
          </cell>
          <cell r="S13">
            <v>0</v>
          </cell>
          <cell r="T13" t="str">
            <v>Constante</v>
          </cell>
          <cell r="U13">
            <v>1</v>
          </cell>
          <cell r="V13" t="str">
            <v>Procedimiento</v>
          </cell>
          <cell r="W13">
            <v>22401</v>
          </cell>
          <cell r="X13" t="str">
            <v>Recaudo</v>
          </cell>
          <cell r="Y13" t="str">
            <v>No</v>
          </cell>
        </row>
        <row r="14">
          <cell r="A14">
            <v>187</v>
          </cell>
          <cell r="B14" t="str">
            <v>Conciliación del Recaudo</v>
          </cell>
          <cell r="C14" t="str">
            <v>(5161/5447)*100</v>
          </cell>
          <cell r="D14">
            <v>97110002</v>
          </cell>
          <cell r="E14" t="str">
            <v>(Variable 1/ Variable 2)* 100</v>
          </cell>
          <cell r="F14">
            <v>100</v>
          </cell>
          <cell r="G14" t="str">
            <v>Mes</v>
          </cell>
          <cell r="H14" t="str">
            <v>Porcentaje</v>
          </cell>
          <cell r="I14">
            <v>0</v>
          </cell>
          <cell r="J14">
            <v>12</v>
          </cell>
          <cell r="K14" t="str">
            <v>Proceso: Recaudación</v>
          </cell>
          <cell r="L14">
            <v>259</v>
          </cell>
          <cell r="M14" t="str">
            <v xml:space="preserve">	Subproceso: Información de Recaudo</v>
          </cell>
          <cell r="N14">
            <v>2054</v>
          </cell>
          <cell r="O14" t="str">
            <v>Procedimiento: Cálculo del Índice de consignación</v>
          </cell>
          <cell r="P14">
            <v>5161</v>
          </cell>
          <cell r="Q14">
            <v>5447</v>
          </cell>
          <cell r="R14">
            <v>0</v>
          </cell>
          <cell r="S14">
            <v>0</v>
          </cell>
          <cell r="T14" t="str">
            <v>Constante</v>
          </cell>
          <cell r="U14">
            <v>1</v>
          </cell>
          <cell r="V14" t="str">
            <v>Procedimiento</v>
          </cell>
          <cell r="W14">
            <v>22401</v>
          </cell>
          <cell r="X14" t="str">
            <v>Recaudo</v>
          </cell>
          <cell r="Y14" t="str">
            <v>No</v>
          </cell>
        </row>
        <row r="15">
          <cell r="A15">
            <v>218</v>
          </cell>
          <cell r="B15" t="str">
            <v>Concepto bienes inmuebles recibidos en dación en pago</v>
          </cell>
          <cell r="C15" t="str">
            <v>(5179/5463)*100</v>
          </cell>
          <cell r="D15">
            <v>97110002</v>
          </cell>
          <cell r="E15" t="str">
            <v>(Variable 1/ Variable 2)* 100</v>
          </cell>
          <cell r="F15">
            <v>100</v>
          </cell>
          <cell r="G15" t="str">
            <v>Trimestre</v>
          </cell>
          <cell r="H15" t="str">
            <v>Porcentaje</v>
          </cell>
          <cell r="I15">
            <v>0</v>
          </cell>
          <cell r="J15">
            <v>14</v>
          </cell>
          <cell r="K15" t="str">
            <v>Proceso: Recursos Físicos</v>
          </cell>
          <cell r="L15">
            <v>232</v>
          </cell>
          <cell r="M15" t="str">
            <v>Subproceso: Administración de Bienes</v>
          </cell>
          <cell r="N15">
            <v>2173</v>
          </cell>
          <cell r="O15" t="str">
            <v>Procedimiento: Conceptualización y Entrega de Bienes Inmuebles Recibidos en Dación en Pago</v>
          </cell>
          <cell r="P15">
            <v>5179</v>
          </cell>
          <cell r="Q15">
            <v>5463</v>
          </cell>
          <cell r="R15">
            <v>0</v>
          </cell>
          <cell r="S15">
            <v>0</v>
          </cell>
          <cell r="T15" t="str">
            <v>Constante</v>
          </cell>
          <cell r="U15">
            <v>1</v>
          </cell>
          <cell r="V15" t="str">
            <v>Procedimiento</v>
          </cell>
          <cell r="W15">
            <v>21501</v>
          </cell>
          <cell r="X15" t="str">
            <v>Recursos Físicos</v>
          </cell>
          <cell r="Y15" t="str">
            <v>No</v>
          </cell>
        </row>
        <row r="16">
          <cell r="A16">
            <v>229</v>
          </cell>
          <cell r="B16" t="str">
            <v>Control a eliminación de documentos</v>
          </cell>
          <cell r="C16" t="str">
            <v>(5180/5464)*100</v>
          </cell>
          <cell r="D16">
            <v>97110002</v>
          </cell>
          <cell r="E16" t="str">
            <v>(Variable 1/ Variable 2)* 100</v>
          </cell>
          <cell r="F16">
            <v>100</v>
          </cell>
          <cell r="G16" t="str">
            <v>Año</v>
          </cell>
          <cell r="H16" t="str">
            <v>Porcentaje</v>
          </cell>
          <cell r="I16">
            <v>0</v>
          </cell>
          <cell r="J16">
            <v>14</v>
          </cell>
          <cell r="K16" t="str">
            <v>Proceso: Recursos Físicos</v>
          </cell>
          <cell r="L16">
            <v>53</v>
          </cell>
          <cell r="M16" t="str">
            <v>Subproceso: Gestión Documental</v>
          </cell>
          <cell r="N16">
            <v>2209</v>
          </cell>
          <cell r="O16" t="str">
            <v>Procedimiento: Administración del Archivo Central</v>
          </cell>
          <cell r="P16">
            <v>5190</v>
          </cell>
          <cell r="Q16">
            <v>5474</v>
          </cell>
          <cell r="R16">
            <v>0</v>
          </cell>
          <cell r="S16">
            <v>0</v>
          </cell>
          <cell r="T16" t="str">
            <v>Constante</v>
          </cell>
          <cell r="U16">
            <v>1</v>
          </cell>
          <cell r="V16" t="str">
            <v>Procedimiento</v>
          </cell>
          <cell r="W16">
            <v>21501</v>
          </cell>
          <cell r="X16" t="str">
            <v>Recursos Físicos</v>
          </cell>
          <cell r="Y16" t="str">
            <v>No</v>
          </cell>
        </row>
        <row r="17">
          <cell r="A17">
            <v>236</v>
          </cell>
          <cell r="B17" t="str">
            <v>Mantenimiento del Parque Automotor</v>
          </cell>
          <cell r="C17" t="str">
            <v>(5195/5479)*100</v>
          </cell>
          <cell r="D17">
            <v>97110002</v>
          </cell>
          <cell r="E17" t="str">
            <v>(Variable 1/ Variable 2)* 100</v>
          </cell>
          <cell r="F17">
            <v>100</v>
          </cell>
          <cell r="G17" t="str">
            <v>Trimestre</v>
          </cell>
          <cell r="H17" t="str">
            <v>Porcentaje</v>
          </cell>
          <cell r="I17">
            <v>0</v>
          </cell>
          <cell r="J17">
            <v>14</v>
          </cell>
          <cell r="K17" t="str">
            <v>Proceso: Recursos Físicos</v>
          </cell>
          <cell r="L17">
            <v>232</v>
          </cell>
          <cell r="M17" t="str">
            <v>Subproceso: Administración de Bienes</v>
          </cell>
          <cell r="N17">
            <v>2377</v>
          </cell>
          <cell r="O17" t="str">
            <v>Procedimiento: Programa de Mantenimiento Parque Automotor</v>
          </cell>
          <cell r="P17">
            <v>5195</v>
          </cell>
          <cell r="Q17">
            <v>5479</v>
          </cell>
          <cell r="R17">
            <v>0</v>
          </cell>
          <cell r="S17">
            <v>0</v>
          </cell>
          <cell r="T17" t="str">
            <v>Constante</v>
          </cell>
          <cell r="U17">
            <v>1</v>
          </cell>
          <cell r="V17" t="str">
            <v>Procedimiento</v>
          </cell>
          <cell r="W17">
            <v>21501</v>
          </cell>
          <cell r="X17" t="str">
            <v>Recursos Físicos</v>
          </cell>
          <cell r="Y17" t="str">
            <v>No</v>
          </cell>
        </row>
        <row r="18">
          <cell r="A18">
            <v>245</v>
          </cell>
          <cell r="B18" t="str">
            <v>Oportunidad entrega cuenta mensual de Almacén e Inventarios</v>
          </cell>
          <cell r="C18" t="str">
            <v>(5204/5488)*100</v>
          </cell>
          <cell r="D18">
            <v>97110002</v>
          </cell>
          <cell r="E18" t="str">
            <v>(Variable 1/ Variable 2)* 100</v>
          </cell>
          <cell r="F18">
            <v>100</v>
          </cell>
          <cell r="G18" t="str">
            <v>Mes</v>
          </cell>
          <cell r="H18" t="str">
            <v>Porcentaje</v>
          </cell>
          <cell r="I18">
            <v>0</v>
          </cell>
          <cell r="J18">
            <v>14</v>
          </cell>
          <cell r="K18" t="str">
            <v>Proceso: Recursos Físicos</v>
          </cell>
          <cell r="L18">
            <v>232</v>
          </cell>
          <cell r="M18" t="str">
            <v>Subproceso: Administración de Bienes</v>
          </cell>
          <cell r="N18">
            <v>2349</v>
          </cell>
          <cell r="O18" t="str">
            <v>Procedimiento: Levantamiento Físico de Inventario de Bienes Muebles</v>
          </cell>
          <cell r="P18">
            <v>5204</v>
          </cell>
          <cell r="Q18">
            <v>5488</v>
          </cell>
          <cell r="R18">
            <v>0</v>
          </cell>
          <cell r="S18">
            <v>0</v>
          </cell>
          <cell r="T18" t="str">
            <v>Constante</v>
          </cell>
          <cell r="U18">
            <v>1</v>
          </cell>
          <cell r="V18" t="str">
            <v>Procedimiento</v>
          </cell>
          <cell r="W18">
            <v>21501</v>
          </cell>
          <cell r="X18" t="str">
            <v>Recursos Físicos</v>
          </cell>
          <cell r="Y18" t="str">
            <v>No</v>
          </cell>
        </row>
        <row r="19">
          <cell r="A19">
            <v>262</v>
          </cell>
          <cell r="B19" t="str">
            <v>Cumplimiento y mantenimiento de los requisitos  con los cuales se obtuvo el registro aduanero</v>
          </cell>
          <cell r="C19" t="str">
            <v>(5219/5502)*100</v>
          </cell>
          <cell r="D19">
            <v>97110002</v>
          </cell>
          <cell r="E19" t="str">
            <v>(Variable 1/ Variable 2)* 100</v>
          </cell>
          <cell r="F19">
            <v>70</v>
          </cell>
          <cell r="G19" t="str">
            <v>Trimestre</v>
          </cell>
          <cell r="H19" t="str">
            <v>Porcentaje</v>
          </cell>
          <cell r="I19">
            <v>0</v>
          </cell>
          <cell r="J19">
            <v>8</v>
          </cell>
          <cell r="K19" t="str">
            <v>Proceso: Gestión Masiva</v>
          </cell>
          <cell r="L19">
            <v>289</v>
          </cell>
          <cell r="M19" t="str">
            <v>Subproceso: Registro, Habilitación, Autorización Usuarios TAC</v>
          </cell>
          <cell r="N19">
            <v>3121</v>
          </cell>
          <cell r="O19" t="str">
            <v>Procedimiento: Control al mantenimiento de requisitos a Operadores de Comercio Exterior y Obligados Aduaneros</v>
          </cell>
          <cell r="P19">
            <v>5219</v>
          </cell>
          <cell r="Q19">
            <v>5502</v>
          </cell>
          <cell r="R19">
            <v>0</v>
          </cell>
          <cell r="S19">
            <v>0</v>
          </cell>
          <cell r="T19" t="str">
            <v>Constante</v>
          </cell>
          <cell r="U19">
            <v>1</v>
          </cell>
          <cell r="V19" t="str">
            <v>Procedimiento</v>
          </cell>
          <cell r="W19">
            <v>22801</v>
          </cell>
          <cell r="X19" t="str">
            <v xml:space="preserve">Registro Aduanero    </v>
          </cell>
          <cell r="Y19" t="str">
            <v>No</v>
          </cell>
        </row>
        <row r="20">
          <cell r="A20">
            <v>341</v>
          </cell>
          <cell r="B20" t="str">
            <v>Avaluo de Bienes Inmuebles</v>
          </cell>
          <cell r="C20" t="str">
            <v>(5678/5679)*100</v>
          </cell>
          <cell r="D20">
            <v>97110002</v>
          </cell>
          <cell r="E20" t="str">
            <v>(Variable 1/ Variable 2)* 100</v>
          </cell>
          <cell r="F20">
            <v>50</v>
          </cell>
          <cell r="G20" t="str">
            <v>Cuatrimestre</v>
          </cell>
          <cell r="H20" t="str">
            <v>Porcentaje</v>
          </cell>
          <cell r="I20">
            <v>0</v>
          </cell>
          <cell r="J20">
            <v>1</v>
          </cell>
          <cell r="K20" t="str">
            <v>Proceso: Administración de Cartera</v>
          </cell>
          <cell r="L20">
            <v>278</v>
          </cell>
          <cell r="M20" t="str">
            <v>Subproceso: Cobro en Sede Administrativa</v>
          </cell>
          <cell r="N20">
            <v>3160</v>
          </cell>
          <cell r="O20" t="str">
            <v>Procedimiento: Avalúo de Bienes</v>
          </cell>
          <cell r="P20">
            <v>5678</v>
          </cell>
          <cell r="Q20">
            <v>5679</v>
          </cell>
          <cell r="R20">
            <v>0</v>
          </cell>
          <cell r="S20">
            <v>0</v>
          </cell>
          <cell r="T20" t="str">
            <v>Constante</v>
          </cell>
          <cell r="U20">
            <v>1</v>
          </cell>
          <cell r="V20" t="str">
            <v>Procedimiento</v>
          </cell>
          <cell r="W20">
            <v>22402</v>
          </cell>
          <cell r="X20" t="str">
            <v>Cobranzas</v>
          </cell>
          <cell r="Y20" t="str">
            <v>No</v>
          </cell>
        </row>
        <row r="21">
          <cell r="A21">
            <v>342</v>
          </cell>
          <cell r="B21" t="str">
            <v>Remate de Bienes Inmuebles</v>
          </cell>
          <cell r="C21" t="str">
            <v>(5681/5680)*100</v>
          </cell>
          <cell r="D21">
            <v>97110002</v>
          </cell>
          <cell r="E21" t="str">
            <v>(Variable 1/ Variable 2)* 100</v>
          </cell>
          <cell r="F21">
            <v>50</v>
          </cell>
          <cell r="G21" t="str">
            <v>Cuatrimestre</v>
          </cell>
          <cell r="H21" t="str">
            <v>Porcentaje</v>
          </cell>
          <cell r="I21">
            <v>0</v>
          </cell>
          <cell r="J21">
            <v>1</v>
          </cell>
          <cell r="K21" t="str">
            <v>Proceso: Administración de Cartera</v>
          </cell>
          <cell r="L21">
            <v>278</v>
          </cell>
          <cell r="M21" t="str">
            <v>Subproceso: Cobro en Sede Administrativa</v>
          </cell>
          <cell r="N21">
            <v>3162</v>
          </cell>
          <cell r="O21" t="str">
            <v>Procedimiento: Liquidación del Crédito y las Costas</v>
          </cell>
          <cell r="P21">
            <v>5681</v>
          </cell>
          <cell r="Q21">
            <v>5680</v>
          </cell>
          <cell r="R21">
            <v>0</v>
          </cell>
          <cell r="S21">
            <v>0</v>
          </cell>
          <cell r="T21" t="str">
            <v>Constante</v>
          </cell>
          <cell r="U21">
            <v>1</v>
          </cell>
          <cell r="V21" t="str">
            <v>Procedimiento</v>
          </cell>
          <cell r="W21">
            <v>22402</v>
          </cell>
          <cell r="X21" t="str">
            <v>Cobranzas</v>
          </cell>
          <cell r="Y21" t="str">
            <v>No</v>
          </cell>
        </row>
        <row r="22">
          <cell r="A22">
            <v>363</v>
          </cell>
          <cell r="B22" t="str">
            <v>Reconocimiento de las operaciones contables</v>
          </cell>
          <cell r="C22" t="str">
            <v>(5745/5760)* 100</v>
          </cell>
          <cell r="D22">
            <v>97110001</v>
          </cell>
          <cell r="E22" t="str">
            <v>(Variable 1/ Variable 2)* 100</v>
          </cell>
          <cell r="F22">
            <v>100</v>
          </cell>
          <cell r="G22" t="str">
            <v>Mes</v>
          </cell>
          <cell r="H22" t="str">
            <v>Porcentaje</v>
          </cell>
          <cell r="I22">
            <v>0</v>
          </cell>
          <cell r="J22">
            <v>13</v>
          </cell>
          <cell r="K22" t="str">
            <v>Proceso: Recursos Financieros</v>
          </cell>
          <cell r="L22">
            <v>226</v>
          </cell>
          <cell r="M22" t="str">
            <v>Subproceso: Reconocimiento</v>
          </cell>
          <cell r="N22">
            <v>2156</v>
          </cell>
          <cell r="O22" t="str">
            <v>Procedimiento: Reconocimiento de Hechos Económicos que No Generan Pago</v>
          </cell>
          <cell r="P22">
            <v>5745</v>
          </cell>
          <cell r="Q22">
            <v>5760</v>
          </cell>
          <cell r="R22">
            <v>0</v>
          </cell>
          <cell r="S22">
            <v>0</v>
          </cell>
          <cell r="T22" t="str">
            <v>Ascendente</v>
          </cell>
          <cell r="U22">
            <v>1</v>
          </cell>
          <cell r="V22" t="str">
            <v>Procedimiento</v>
          </cell>
          <cell r="W22">
            <v>21601</v>
          </cell>
          <cell r="X22" t="str">
            <v>Recursos Financieros</v>
          </cell>
          <cell r="Y22" t="str">
            <v>No</v>
          </cell>
        </row>
        <row r="23">
          <cell r="A23">
            <v>368</v>
          </cell>
          <cell r="B23" t="str">
            <v>Conciliaciones Contables</v>
          </cell>
          <cell r="C23" t="str">
            <v>5750</v>
          </cell>
          <cell r="D23">
            <v>97110001</v>
          </cell>
          <cell r="E23" t="str">
            <v>Variable 1</v>
          </cell>
          <cell r="F23">
            <v>4</v>
          </cell>
          <cell r="G23" t="str">
            <v>Mes</v>
          </cell>
          <cell r="H23" t="str">
            <v>Cantidad</v>
          </cell>
          <cell r="I23">
            <v>0</v>
          </cell>
          <cell r="J23">
            <v>13</v>
          </cell>
          <cell r="K23" t="str">
            <v>Proceso: Recursos Financieros</v>
          </cell>
          <cell r="L23">
            <v>281</v>
          </cell>
          <cell r="M23" t="str">
            <v>Subproceso: Gestión Contable</v>
          </cell>
          <cell r="N23">
            <v>2157</v>
          </cell>
          <cell r="O23" t="str">
            <v>Procedimiento: Generación de Conciliaciones Bancarias y Cruces de Información</v>
          </cell>
          <cell r="P23">
            <v>5750</v>
          </cell>
          <cell r="Q23">
            <v>0</v>
          </cell>
          <cell r="R23">
            <v>0</v>
          </cell>
          <cell r="S23">
            <v>0</v>
          </cell>
          <cell r="T23" t="str">
            <v>Ascendente</v>
          </cell>
          <cell r="U23">
            <v>1</v>
          </cell>
          <cell r="V23" t="str">
            <v>Procedimiento</v>
          </cell>
          <cell r="W23">
            <v>21601</v>
          </cell>
          <cell r="X23" t="str">
            <v>Recursos Financieros</v>
          </cell>
          <cell r="Y23" t="str">
            <v>No</v>
          </cell>
        </row>
        <row r="24">
          <cell r="A24">
            <v>371</v>
          </cell>
          <cell r="B24" t="str">
            <v>Secuestro de Bienes  Inmuebles</v>
          </cell>
          <cell r="C24" t="str">
            <v>(5753/5765)*100</v>
          </cell>
          <cell r="D24">
            <v>97110002</v>
          </cell>
          <cell r="E24" t="str">
            <v>(Variable 1/ Variable 2)* 100</v>
          </cell>
          <cell r="F24">
            <v>50</v>
          </cell>
          <cell r="G24" t="str">
            <v>Cuatrimestre</v>
          </cell>
          <cell r="H24" t="str">
            <v>Porcentaje</v>
          </cell>
          <cell r="I24">
            <v>0</v>
          </cell>
          <cell r="J24">
            <v>1</v>
          </cell>
          <cell r="K24" t="str">
            <v>Proceso: Administración de Cartera</v>
          </cell>
          <cell r="L24">
            <v>278</v>
          </cell>
          <cell r="M24" t="str">
            <v>Subproceso: Cobro en Sede Administrativa</v>
          </cell>
          <cell r="N24">
            <v>3158</v>
          </cell>
          <cell r="O24" t="str">
            <v>Procedimiento: Entrega de bienes secuestrados</v>
          </cell>
          <cell r="P24">
            <v>5753</v>
          </cell>
          <cell r="Q24">
            <v>5765</v>
          </cell>
          <cell r="R24">
            <v>0</v>
          </cell>
          <cell r="S24">
            <v>0</v>
          </cell>
          <cell r="T24" t="str">
            <v>Constante</v>
          </cell>
          <cell r="U24">
            <v>1</v>
          </cell>
          <cell r="V24" t="str">
            <v>Procedimiento</v>
          </cell>
          <cell r="W24">
            <v>22402</v>
          </cell>
          <cell r="X24" t="str">
            <v>Cobranzas</v>
          </cell>
          <cell r="Y24" t="str">
            <v>No</v>
          </cell>
        </row>
        <row r="25">
          <cell r="A25">
            <v>374</v>
          </cell>
          <cell r="B25" t="str">
            <v>Porcentaje de Terceros Conciliados</v>
          </cell>
          <cell r="C25" t="str">
            <v>(5756/5768)*100</v>
          </cell>
          <cell r="D25">
            <v>97110002</v>
          </cell>
          <cell r="E25" t="str">
            <v>(Variable 1/ Variable 2)* 100</v>
          </cell>
          <cell r="F25">
            <v>100</v>
          </cell>
          <cell r="G25" t="str">
            <v>Mes</v>
          </cell>
          <cell r="H25" t="str">
            <v>Porcentaje</v>
          </cell>
          <cell r="I25">
            <v>0</v>
          </cell>
          <cell r="J25">
            <v>12</v>
          </cell>
          <cell r="K25" t="str">
            <v>Proceso: Recaudación</v>
          </cell>
          <cell r="L25">
            <v>259</v>
          </cell>
          <cell r="M25" t="str">
            <v xml:space="preserve">	Subproceso: Información de Recaudo</v>
          </cell>
          <cell r="N25">
            <v>2052</v>
          </cell>
          <cell r="O25" t="str">
            <v>Procedimiento: Informe contable que deben rendir las direcciones seccionales</v>
          </cell>
          <cell r="P25">
            <v>5756</v>
          </cell>
          <cell r="Q25">
            <v>5768</v>
          </cell>
          <cell r="R25">
            <v>0</v>
          </cell>
          <cell r="S25">
            <v>0</v>
          </cell>
          <cell r="T25" t="str">
            <v>Constante</v>
          </cell>
          <cell r="U25">
            <v>1</v>
          </cell>
          <cell r="V25" t="str">
            <v>Procedimiento</v>
          </cell>
          <cell r="W25">
            <v>22401</v>
          </cell>
          <cell r="X25" t="str">
            <v>Recaudo</v>
          </cell>
          <cell r="Y25" t="str">
            <v>Si</v>
          </cell>
        </row>
        <row r="26">
          <cell r="A26">
            <v>375</v>
          </cell>
          <cell r="B26" t="str">
            <v>Gestión Saldos con errores de Procesamiento mediante el uso del Rol de Reprocesos del SIE de Obligación Financiera</v>
          </cell>
          <cell r="C26" t="str">
            <v>((5774+5778)/(5780+5782))*100</v>
          </cell>
          <cell r="D26">
            <v>97110002</v>
          </cell>
          <cell r="E26" t="str">
            <v>((Variable 1+ Variable 2) / (Variable 3 + Variable 4))*100</v>
          </cell>
          <cell r="F26">
            <v>100</v>
          </cell>
          <cell r="G26" t="str">
            <v>Mes</v>
          </cell>
          <cell r="H26" t="str">
            <v>Porcentaje</v>
          </cell>
          <cell r="I26">
            <v>0</v>
          </cell>
          <cell r="J26">
            <v>12</v>
          </cell>
          <cell r="K26" t="str">
            <v>Proceso: Recaudación</v>
          </cell>
          <cell r="L26">
            <v>259</v>
          </cell>
          <cell r="M26" t="str">
            <v xml:space="preserve">	Subproceso: Información de Recaudo</v>
          </cell>
          <cell r="N26">
            <v>2042</v>
          </cell>
          <cell r="O26" t="str">
            <v>Procedimiento: Corrección de inconsistencias  de Declaraciones y-o Recibos de Pago</v>
          </cell>
          <cell r="P26">
            <v>5774</v>
          </cell>
          <cell r="Q26">
            <v>5778</v>
          </cell>
          <cell r="R26">
            <v>5780</v>
          </cell>
          <cell r="S26">
            <v>5782</v>
          </cell>
          <cell r="T26" t="str">
            <v>Constante</v>
          </cell>
          <cell r="U26">
            <v>1</v>
          </cell>
          <cell r="V26" t="str">
            <v>Procedimiento</v>
          </cell>
          <cell r="W26">
            <v>22401</v>
          </cell>
          <cell r="X26" t="str">
            <v>Recaudo</v>
          </cell>
          <cell r="Y26" t="str">
            <v>No</v>
          </cell>
        </row>
        <row r="27">
          <cell r="A27">
            <v>386</v>
          </cell>
          <cell r="B27" t="str">
            <v>Eficacia en la ejecución del Procedimiento de Administración de la Actividad de Auditoría Interna</v>
          </cell>
          <cell r="C27" t="str">
            <v>(5894/5910)*100</v>
          </cell>
          <cell r="D27">
            <v>97110002</v>
          </cell>
          <cell r="E27" t="str">
            <v>(Variable 1/ Variable 2)* 100</v>
          </cell>
          <cell r="F27">
            <v>100</v>
          </cell>
          <cell r="G27" t="str">
            <v>Trimestre</v>
          </cell>
          <cell r="H27" t="str">
            <v>Porcentaje</v>
          </cell>
          <cell r="I27">
            <v>0</v>
          </cell>
          <cell r="J27">
            <v>4</v>
          </cell>
          <cell r="K27" t="str">
            <v>Proceso: Control Interno</v>
          </cell>
          <cell r="L27">
            <v>4</v>
          </cell>
          <cell r="M27" t="str">
            <v>Proceso: Control Interno. No Aplica Subproceso.</v>
          </cell>
          <cell r="N27">
            <v>2319</v>
          </cell>
          <cell r="O27" t="str">
            <v>Procedimiento: Administración de la actividad de Auditoria Interna</v>
          </cell>
          <cell r="P27">
            <v>5894</v>
          </cell>
          <cell r="Q27">
            <v>5910</v>
          </cell>
          <cell r="R27">
            <v>0</v>
          </cell>
          <cell r="S27">
            <v>0</v>
          </cell>
          <cell r="T27" t="str">
            <v>Constante</v>
          </cell>
          <cell r="U27">
            <v>1</v>
          </cell>
          <cell r="V27" t="str">
            <v>Procedimiento</v>
          </cell>
          <cell r="W27">
            <v>20401</v>
          </cell>
          <cell r="X27" t="str">
            <v>Control Interno</v>
          </cell>
          <cell r="Y27" t="str">
            <v>No</v>
          </cell>
        </row>
        <row r="28">
          <cell r="A28">
            <v>387</v>
          </cell>
          <cell r="B28" t="str">
            <v>Efectividad en el reconocimiento de carga de tráfico postal y envios urgentes.</v>
          </cell>
          <cell r="C28" t="str">
            <v>((5895+5911)/5920)*100</v>
          </cell>
          <cell r="D28">
            <v>97110001</v>
          </cell>
          <cell r="E28" t="str">
            <v>((Variable 1+ Variable 2) / Variable 3)*100</v>
          </cell>
          <cell r="F28">
            <v>60</v>
          </cell>
          <cell r="G28" t="str">
            <v>Mes</v>
          </cell>
          <cell r="H28" t="str">
            <v>Porcentaje</v>
          </cell>
          <cell r="I28">
            <v>0</v>
          </cell>
          <cell r="J28">
            <v>11</v>
          </cell>
          <cell r="K28" t="str">
            <v>Proceso: Operación Aduanera</v>
          </cell>
          <cell r="L28">
            <v>294</v>
          </cell>
          <cell r="M28" t="str">
            <v>Subproceso: Ingreso de Mercancías</v>
          </cell>
          <cell r="N28">
            <v>2080</v>
          </cell>
          <cell r="O28" t="str">
            <v>Procedimiento: Verificación de Tráfico Postal y Envios Urgentes</v>
          </cell>
          <cell r="P28">
            <v>5895</v>
          </cell>
          <cell r="Q28">
            <v>5911</v>
          </cell>
          <cell r="R28">
            <v>5920</v>
          </cell>
          <cell r="S28">
            <v>0</v>
          </cell>
          <cell r="T28" t="str">
            <v>Ascendente</v>
          </cell>
          <cell r="U28">
            <v>1</v>
          </cell>
          <cell r="V28" t="str">
            <v>Procedimiento</v>
          </cell>
          <cell r="W28">
            <v>22601</v>
          </cell>
          <cell r="X28" t="str">
            <v>Comercio Exterior</v>
          </cell>
          <cell r="Y28" t="str">
            <v>No</v>
          </cell>
        </row>
        <row r="29">
          <cell r="A29">
            <v>388</v>
          </cell>
          <cell r="B29" t="str">
            <v>Eficacia en la finalización de los tránsitos aduaneros autorizados</v>
          </cell>
          <cell r="C29" t="str">
            <v>(5896/(5912+5921))*100</v>
          </cell>
          <cell r="D29">
            <v>97110001</v>
          </cell>
          <cell r="E29" t="str">
            <v>(Variable 1/ (Variable 2 + Variable 3))*100</v>
          </cell>
          <cell r="F29">
            <v>80</v>
          </cell>
          <cell r="G29" t="str">
            <v>Mes</v>
          </cell>
          <cell r="H29" t="str">
            <v>Porcentaje</v>
          </cell>
          <cell r="I29">
            <v>0</v>
          </cell>
          <cell r="J29">
            <v>11</v>
          </cell>
          <cell r="K29" t="str">
            <v>Proceso: Operación Aduanera</v>
          </cell>
          <cell r="L29">
            <v>295</v>
          </cell>
          <cell r="M29" t="str">
            <v>Subproceso: Tránsitos aduaneros</v>
          </cell>
          <cell r="N29">
            <v>2083</v>
          </cell>
          <cell r="O29" t="str">
            <v>Procedimiento: Finalización de Tránsito Aduanero Nacional</v>
          </cell>
          <cell r="P29">
            <v>5896</v>
          </cell>
          <cell r="Q29">
            <v>5912</v>
          </cell>
          <cell r="R29">
            <v>5921</v>
          </cell>
          <cell r="S29">
            <v>0</v>
          </cell>
          <cell r="T29" t="str">
            <v>Ascendente</v>
          </cell>
          <cell r="U29">
            <v>1</v>
          </cell>
          <cell r="V29" t="str">
            <v>Procedimiento</v>
          </cell>
          <cell r="W29">
            <v>22601</v>
          </cell>
          <cell r="X29" t="str">
            <v>Comercio Exterior</v>
          </cell>
          <cell r="Y29" t="str">
            <v>No</v>
          </cell>
        </row>
        <row r="30">
          <cell r="A30">
            <v>390</v>
          </cell>
          <cell r="B30" t="str">
            <v>Efectividad en las inmovilizaciones efectuadas en carga.</v>
          </cell>
          <cell r="C30" t="str">
            <v>(5898/5914)*100</v>
          </cell>
          <cell r="D30">
            <v>97110001</v>
          </cell>
          <cell r="E30" t="str">
            <v>(Variable 1/ Variable 2)* 100</v>
          </cell>
          <cell r="F30">
            <v>10</v>
          </cell>
          <cell r="G30" t="str">
            <v>Mes</v>
          </cell>
          <cell r="H30" t="str">
            <v>Porcentaje</v>
          </cell>
          <cell r="I30">
            <v>0</v>
          </cell>
          <cell r="J30">
            <v>11</v>
          </cell>
          <cell r="K30" t="str">
            <v>Proceso: Operación Aduanera</v>
          </cell>
          <cell r="L30">
            <v>294</v>
          </cell>
          <cell r="M30" t="str">
            <v>Subproceso: Ingreso de Mercancías</v>
          </cell>
          <cell r="N30">
            <v>2081</v>
          </cell>
          <cell r="O30" t="str">
            <v>Procedimiento: Reconocimiento de Carga</v>
          </cell>
          <cell r="P30">
            <v>5898</v>
          </cell>
          <cell r="Q30">
            <v>5914</v>
          </cell>
          <cell r="R30">
            <v>0</v>
          </cell>
          <cell r="S30">
            <v>0</v>
          </cell>
          <cell r="T30" t="str">
            <v>Ascendente</v>
          </cell>
          <cell r="U30">
            <v>1</v>
          </cell>
          <cell r="V30" t="str">
            <v>Procedimiento</v>
          </cell>
          <cell r="W30">
            <v>22601</v>
          </cell>
          <cell r="X30" t="str">
            <v>Comercio Exterior</v>
          </cell>
          <cell r="Y30" t="str">
            <v>No</v>
          </cell>
        </row>
        <row r="31">
          <cell r="A31">
            <v>391</v>
          </cell>
          <cell r="B31" t="str">
            <v>Eficacia en la  expedición de las Resoluciones de clasificación arancelaria.</v>
          </cell>
          <cell r="C31" t="str">
            <v>(5899/5915)*100</v>
          </cell>
          <cell r="D31">
            <v>97110002</v>
          </cell>
          <cell r="E31" t="str">
            <v>(Variable 1/ Variable 2)* 100</v>
          </cell>
          <cell r="F31">
            <v>100</v>
          </cell>
          <cell r="G31" t="str">
            <v>Mes</v>
          </cell>
          <cell r="H31" t="str">
            <v>Porcentaje</v>
          </cell>
          <cell r="I31">
            <v>0</v>
          </cell>
          <cell r="J31">
            <v>11</v>
          </cell>
          <cell r="K31" t="str">
            <v>Proceso: Operación Aduanera</v>
          </cell>
          <cell r="L31">
            <v>216</v>
          </cell>
          <cell r="M31" t="str">
            <v>Subproceso: Apoyo  a la Operación Aduanera</v>
          </cell>
          <cell r="N31">
            <v>2327</v>
          </cell>
          <cell r="O31" t="str">
            <v>Procedimiento: Actualización Arancel</v>
          </cell>
          <cell r="P31">
            <v>5899</v>
          </cell>
          <cell r="Q31">
            <v>5915</v>
          </cell>
          <cell r="R31">
            <v>0</v>
          </cell>
          <cell r="S31">
            <v>0</v>
          </cell>
          <cell r="T31" t="str">
            <v>Constante</v>
          </cell>
          <cell r="U31">
            <v>1</v>
          </cell>
          <cell r="V31" t="str">
            <v>Procedimiento</v>
          </cell>
          <cell r="W31">
            <v>22701</v>
          </cell>
          <cell r="X31" t="str">
            <v xml:space="preserve">Técnica Aduanera    </v>
          </cell>
          <cell r="Y31" t="str">
            <v>No</v>
          </cell>
        </row>
        <row r="32">
          <cell r="A32">
            <v>394</v>
          </cell>
          <cell r="B32" t="str">
            <v>Eficacia en la atención de solicitudes de análisis merceológicos de mercancía.</v>
          </cell>
          <cell r="C32" t="str">
            <v>(5902/5918)*100</v>
          </cell>
          <cell r="D32">
            <v>97110002</v>
          </cell>
          <cell r="E32" t="str">
            <v>(Variable 1/ Variable 2)* 100</v>
          </cell>
          <cell r="F32">
            <v>100</v>
          </cell>
          <cell r="G32" t="str">
            <v>Mes</v>
          </cell>
          <cell r="H32" t="str">
            <v>Porcentaje</v>
          </cell>
          <cell r="I32">
            <v>0</v>
          </cell>
          <cell r="J32">
            <v>11</v>
          </cell>
          <cell r="K32" t="str">
            <v>Proceso: Operación Aduanera</v>
          </cell>
          <cell r="L32">
            <v>216</v>
          </cell>
          <cell r="M32" t="str">
            <v>Subproceso: Apoyo  a la Operación Aduanera</v>
          </cell>
          <cell r="N32">
            <v>2105</v>
          </cell>
          <cell r="O32" t="str">
            <v>Procedimiento: Análisis Físico Químico de Muestras</v>
          </cell>
          <cell r="P32">
            <v>5902</v>
          </cell>
          <cell r="Q32">
            <v>5918</v>
          </cell>
          <cell r="R32">
            <v>0</v>
          </cell>
          <cell r="S32">
            <v>0</v>
          </cell>
          <cell r="T32" t="str">
            <v>Constante</v>
          </cell>
          <cell r="U32">
            <v>1</v>
          </cell>
          <cell r="V32" t="str">
            <v>Procedimiento</v>
          </cell>
          <cell r="W32">
            <v>22701</v>
          </cell>
          <cell r="X32" t="str">
            <v xml:space="preserve">Técnica Aduanera    </v>
          </cell>
          <cell r="Y32" t="str">
            <v>No</v>
          </cell>
        </row>
        <row r="33">
          <cell r="A33">
            <v>397</v>
          </cell>
          <cell r="B33" t="str">
            <v>Eficiencia en la elaboración de  documentos en la etapa precontractual</v>
          </cell>
          <cell r="C33" t="str">
            <v>(5941/5942)*100</v>
          </cell>
          <cell r="D33">
            <v>97110002</v>
          </cell>
          <cell r="E33" t="str">
            <v>(Variable 1/ Variable 2)* 100</v>
          </cell>
          <cell r="F33">
            <v>100</v>
          </cell>
          <cell r="G33" t="str">
            <v>Trimestre</v>
          </cell>
          <cell r="H33" t="str">
            <v>Porcentaje</v>
          </cell>
          <cell r="I33">
            <v>0</v>
          </cell>
          <cell r="J33">
            <v>14</v>
          </cell>
          <cell r="K33" t="str">
            <v>Proceso: Recursos Físicos</v>
          </cell>
          <cell r="L33">
            <v>52</v>
          </cell>
          <cell r="M33" t="str">
            <v>Subproceso: Adquisición de Bienes y Servicios</v>
          </cell>
          <cell r="N33">
            <v>2186</v>
          </cell>
          <cell r="O33" t="str">
            <v>Procedimiento: Contratación Directa</v>
          </cell>
          <cell r="P33">
            <v>5941</v>
          </cell>
          <cell r="Q33">
            <v>5942</v>
          </cell>
          <cell r="R33">
            <v>0</v>
          </cell>
          <cell r="S33">
            <v>0</v>
          </cell>
          <cell r="T33" t="str">
            <v>Constante</v>
          </cell>
          <cell r="U33">
            <v>1</v>
          </cell>
          <cell r="V33" t="str">
            <v>Procedimiento</v>
          </cell>
          <cell r="W33">
            <v>21501</v>
          </cell>
          <cell r="X33" t="str">
            <v>Recursos Físicos</v>
          </cell>
          <cell r="Y33" t="str">
            <v>No</v>
          </cell>
        </row>
        <row r="34">
          <cell r="A34">
            <v>398</v>
          </cell>
          <cell r="B34" t="str">
            <v>Inventario anual actualizado</v>
          </cell>
          <cell r="C34" t="str">
            <v>5943</v>
          </cell>
          <cell r="D34">
            <v>97110002</v>
          </cell>
          <cell r="E34" t="str">
            <v>Variable 1</v>
          </cell>
          <cell r="F34">
            <v>1</v>
          </cell>
          <cell r="G34" t="str">
            <v>Año</v>
          </cell>
          <cell r="H34" t="str">
            <v>Cantidad</v>
          </cell>
          <cell r="I34">
            <v>0</v>
          </cell>
          <cell r="J34">
            <v>14</v>
          </cell>
          <cell r="K34" t="str">
            <v>Proceso: Recursos Físicos</v>
          </cell>
          <cell r="L34">
            <v>232</v>
          </cell>
          <cell r="M34" t="str">
            <v>Subproceso: Administración de Bienes</v>
          </cell>
          <cell r="N34">
            <v>2349</v>
          </cell>
          <cell r="O34" t="str">
            <v>Procedimiento: Levantamiento Físico de Inventario de Bienes Muebles</v>
          </cell>
          <cell r="P34">
            <v>5943</v>
          </cell>
          <cell r="Q34">
            <v>0</v>
          </cell>
          <cell r="R34">
            <v>0</v>
          </cell>
          <cell r="S34">
            <v>0</v>
          </cell>
          <cell r="T34" t="str">
            <v>Constante</v>
          </cell>
          <cell r="U34">
            <v>1</v>
          </cell>
          <cell r="V34" t="str">
            <v>Procedimiento</v>
          </cell>
          <cell r="W34">
            <v>21501</v>
          </cell>
          <cell r="X34" t="str">
            <v>Recursos Físicos</v>
          </cell>
          <cell r="Y34" t="str">
            <v>No</v>
          </cell>
        </row>
        <row r="35">
          <cell r="A35">
            <v>400</v>
          </cell>
          <cell r="B35" t="str">
            <v>Oportunidad en el trámite de Notificación, comunicación y/o publicación</v>
          </cell>
          <cell r="C35" t="str">
            <v>5946/5947)*100</v>
          </cell>
          <cell r="D35">
            <v>97110002</v>
          </cell>
          <cell r="E35" t="str">
            <v>(Variable 1/ Variable 2)* 100</v>
          </cell>
          <cell r="F35">
            <v>100</v>
          </cell>
          <cell r="G35" t="str">
            <v>Trimestre</v>
          </cell>
          <cell r="H35" t="str">
            <v>Porcentaje</v>
          </cell>
          <cell r="I35">
            <v>0</v>
          </cell>
          <cell r="J35">
            <v>14</v>
          </cell>
          <cell r="K35" t="str">
            <v>Proceso: Recursos Físicos</v>
          </cell>
          <cell r="L35">
            <v>53</v>
          </cell>
          <cell r="M35" t="str">
            <v>Subproceso: Gestión Documental</v>
          </cell>
          <cell r="N35">
            <v>2200</v>
          </cell>
          <cell r="O35" t="str">
            <v>Procedimiento: Notificación, Comunicación y/o Publicación</v>
          </cell>
          <cell r="P35">
            <v>5946</v>
          </cell>
          <cell r="Q35">
            <v>5947</v>
          </cell>
          <cell r="R35">
            <v>0</v>
          </cell>
          <cell r="S35">
            <v>0</v>
          </cell>
          <cell r="T35" t="str">
            <v>Constante</v>
          </cell>
          <cell r="U35">
            <v>1</v>
          </cell>
          <cell r="V35" t="str">
            <v>Procedimiento</v>
          </cell>
          <cell r="W35">
            <v>21501</v>
          </cell>
          <cell r="X35" t="str">
            <v>Recursos Físicos</v>
          </cell>
          <cell r="Y35" t="str">
            <v>No</v>
          </cell>
        </row>
        <row r="36">
          <cell r="A36">
            <v>401</v>
          </cell>
          <cell r="B36" t="str">
            <v>Eficacia en la gestión de las comunicaciones oficiales de entrada</v>
          </cell>
          <cell r="C36" t="str">
            <v>(5948/5949)*100</v>
          </cell>
          <cell r="D36">
            <v>97110002</v>
          </cell>
          <cell r="E36" t="str">
            <v>(Variable 1/ Variable 2)* 100</v>
          </cell>
          <cell r="F36">
            <v>100</v>
          </cell>
          <cell r="G36" t="str">
            <v>Mes</v>
          </cell>
          <cell r="H36" t="str">
            <v>Porcentaje</v>
          </cell>
          <cell r="I36">
            <v>0</v>
          </cell>
          <cell r="J36">
            <v>14</v>
          </cell>
          <cell r="K36" t="str">
            <v>Proceso: Recursos Físicos</v>
          </cell>
          <cell r="L36">
            <v>53</v>
          </cell>
          <cell r="M36" t="str">
            <v>Subproceso: Gestión Documental</v>
          </cell>
          <cell r="N36">
            <v>2197</v>
          </cell>
          <cell r="O36" t="str">
            <v>Procedimiento: Comunicaciones Oficiales de Entrada</v>
          </cell>
          <cell r="P36">
            <v>5948</v>
          </cell>
          <cell r="Q36">
            <v>5949</v>
          </cell>
          <cell r="R36">
            <v>0</v>
          </cell>
          <cell r="S36">
            <v>0</v>
          </cell>
          <cell r="T36" t="str">
            <v>Constante</v>
          </cell>
          <cell r="U36">
            <v>1</v>
          </cell>
          <cell r="V36" t="str">
            <v>Procedimiento</v>
          </cell>
          <cell r="W36">
            <v>21501</v>
          </cell>
          <cell r="X36" t="str">
            <v>Recursos Físicos</v>
          </cell>
          <cell r="Y36" t="str">
            <v>No</v>
          </cell>
        </row>
        <row r="37">
          <cell r="A37">
            <v>402</v>
          </cell>
          <cell r="B37" t="str">
            <v>Trámite oportuno de las comunicaciones oficiales de salida</v>
          </cell>
          <cell r="C37" t="str">
            <v>(5950/5951)*100</v>
          </cell>
          <cell r="D37">
            <v>97110002</v>
          </cell>
          <cell r="E37" t="str">
            <v>(Variable 1/ Variable 2)* 100</v>
          </cell>
          <cell r="F37">
            <v>100</v>
          </cell>
          <cell r="G37" t="str">
            <v>Mes</v>
          </cell>
          <cell r="H37" t="str">
            <v>Porcentaje</v>
          </cell>
          <cell r="I37">
            <v>0</v>
          </cell>
          <cell r="J37">
            <v>14</v>
          </cell>
          <cell r="K37" t="str">
            <v>Proceso: Recursos Físicos</v>
          </cell>
          <cell r="L37">
            <v>53</v>
          </cell>
          <cell r="M37" t="str">
            <v>Subproceso: Gestión Documental</v>
          </cell>
          <cell r="N37">
            <v>2198</v>
          </cell>
          <cell r="O37" t="str">
            <v>Procedimiento: Comunicaciones Oficiales de Salida</v>
          </cell>
          <cell r="P37">
            <v>5950</v>
          </cell>
          <cell r="Q37">
            <v>5951</v>
          </cell>
          <cell r="R37">
            <v>0</v>
          </cell>
          <cell r="S37">
            <v>0</v>
          </cell>
          <cell r="T37" t="str">
            <v>Constante</v>
          </cell>
          <cell r="U37">
            <v>1</v>
          </cell>
          <cell r="V37" t="str">
            <v>Procedimiento</v>
          </cell>
          <cell r="W37">
            <v>21501</v>
          </cell>
          <cell r="X37" t="str">
            <v>Recursos Físicos</v>
          </cell>
          <cell r="Y37" t="str">
            <v>No</v>
          </cell>
        </row>
        <row r="38">
          <cell r="A38">
            <v>403</v>
          </cell>
          <cell r="B38" t="str">
            <v>Servicios de Transporte</v>
          </cell>
          <cell r="C38" t="str">
            <v>((5952+5953)/5954)*100</v>
          </cell>
          <cell r="D38">
            <v>97110002</v>
          </cell>
          <cell r="E38" t="str">
            <v>((Variable 1+ Variable 2) / Variable 3)*100</v>
          </cell>
          <cell r="F38">
            <v>100</v>
          </cell>
          <cell r="G38" t="str">
            <v>Mes</v>
          </cell>
          <cell r="H38" t="str">
            <v>Porcentaje</v>
          </cell>
          <cell r="I38">
            <v>0</v>
          </cell>
          <cell r="J38">
            <v>14</v>
          </cell>
          <cell r="K38" t="str">
            <v>Proceso: Recursos Físicos</v>
          </cell>
          <cell r="L38">
            <v>232</v>
          </cell>
          <cell r="M38" t="str">
            <v>Subproceso: Administración de Bienes</v>
          </cell>
          <cell r="N38">
            <v>2170</v>
          </cell>
          <cell r="O38" t="str">
            <v>Procedimiento: Administración y prestación del Servicios de Transporte</v>
          </cell>
          <cell r="P38">
            <v>5952</v>
          </cell>
          <cell r="Q38">
            <v>5953</v>
          </cell>
          <cell r="R38">
            <v>5954</v>
          </cell>
          <cell r="S38">
            <v>0</v>
          </cell>
          <cell r="T38" t="str">
            <v>Constante</v>
          </cell>
          <cell r="U38">
            <v>1</v>
          </cell>
          <cell r="V38" t="str">
            <v>Procedimiento</v>
          </cell>
          <cell r="W38">
            <v>21501</v>
          </cell>
          <cell r="X38" t="str">
            <v>Recursos Físicos</v>
          </cell>
          <cell r="Y38" t="str">
            <v>No</v>
          </cell>
        </row>
        <row r="39">
          <cell r="A39">
            <v>404</v>
          </cell>
          <cell r="B39" t="str">
            <v>Afectación de pólizas</v>
          </cell>
          <cell r="C39" t="str">
            <v>(5959/5960)*100</v>
          </cell>
          <cell r="D39">
            <v>97110002</v>
          </cell>
          <cell r="E39" t="str">
            <v>(Variable 1/ Variable 2)* 100</v>
          </cell>
          <cell r="F39">
            <v>100</v>
          </cell>
          <cell r="G39" t="str">
            <v>Trimestre</v>
          </cell>
          <cell r="H39" t="str">
            <v>Porcentaje</v>
          </cell>
          <cell r="I39">
            <v>0</v>
          </cell>
          <cell r="J39">
            <v>14</v>
          </cell>
          <cell r="K39" t="str">
            <v>Proceso: Recursos Físicos</v>
          </cell>
          <cell r="L39">
            <v>232</v>
          </cell>
          <cell r="M39" t="str">
            <v>Subproceso: Administración de Bienes</v>
          </cell>
          <cell r="N39">
            <v>169</v>
          </cell>
          <cell r="O39" t="str">
            <v>Procedimiento: Reclamación ante un siniestro</v>
          </cell>
          <cell r="P39">
            <v>5959</v>
          </cell>
          <cell r="Q39">
            <v>5960</v>
          </cell>
          <cell r="R39">
            <v>0</v>
          </cell>
          <cell r="S39">
            <v>0</v>
          </cell>
          <cell r="T39" t="str">
            <v>Constante</v>
          </cell>
          <cell r="U39">
            <v>1</v>
          </cell>
          <cell r="V39" t="str">
            <v>Procedimiento</v>
          </cell>
          <cell r="W39">
            <v>21501</v>
          </cell>
          <cell r="X39" t="str">
            <v>Recursos Físicos</v>
          </cell>
          <cell r="Y39" t="str">
            <v>No</v>
          </cell>
        </row>
        <row r="40">
          <cell r="A40">
            <v>406</v>
          </cell>
          <cell r="B40" t="str">
            <v>Consistencia en la información del RUT de inscritos y actualizados para Persona Jurídica.</v>
          </cell>
          <cell r="C40" t="str">
            <v>(5963/5964)*100</v>
          </cell>
          <cell r="D40">
            <v>97110002</v>
          </cell>
          <cell r="E40" t="str">
            <v>(Variable 1/ Variable 2)* 100</v>
          </cell>
          <cell r="F40">
            <v>100</v>
          </cell>
          <cell r="G40" t="str">
            <v>Mes</v>
          </cell>
          <cell r="H40" t="str">
            <v>Porcentaje</v>
          </cell>
          <cell r="I40">
            <v>0</v>
          </cell>
          <cell r="J40">
            <v>8</v>
          </cell>
          <cell r="K40" t="str">
            <v>Proceso: Gestión Masiva</v>
          </cell>
          <cell r="L40">
            <v>291</v>
          </cell>
          <cell r="M40" t="str">
            <v>Subproceso: Modificaciones del Registro</v>
          </cell>
          <cell r="N40">
            <v>2036</v>
          </cell>
          <cell r="O40" t="str">
            <v>Procedimiento: Actualización RUT</v>
          </cell>
          <cell r="P40">
            <v>5963</v>
          </cell>
          <cell r="Q40">
            <v>5964</v>
          </cell>
          <cell r="R40">
            <v>0</v>
          </cell>
          <cell r="S40">
            <v>0</v>
          </cell>
          <cell r="T40" t="str">
            <v>Constante</v>
          </cell>
          <cell r="U40">
            <v>1</v>
          </cell>
          <cell r="V40" t="str">
            <v>Procedimiento</v>
          </cell>
          <cell r="W40">
            <v>22501</v>
          </cell>
          <cell r="X40" t="str">
            <v>Asistencia al Cliente</v>
          </cell>
          <cell r="Y40" t="str">
            <v>No</v>
          </cell>
        </row>
        <row r="41">
          <cell r="A41">
            <v>407</v>
          </cell>
          <cell r="B41" t="str">
            <v>Consistencia de la información del RUT de inscritos y actualizados Persona Natural.</v>
          </cell>
          <cell r="C41" t="str">
            <v>(5965/5966)*100</v>
          </cell>
          <cell r="D41">
            <v>97110002</v>
          </cell>
          <cell r="E41" t="str">
            <v>(Variable 1/ Variable 2)* 100</v>
          </cell>
          <cell r="F41">
            <v>100</v>
          </cell>
          <cell r="G41" t="str">
            <v>Mes</v>
          </cell>
          <cell r="H41" t="str">
            <v>Porcentaje</v>
          </cell>
          <cell r="I41">
            <v>0</v>
          </cell>
          <cell r="J41">
            <v>8</v>
          </cell>
          <cell r="K41" t="str">
            <v>Proceso: Gestión Masiva</v>
          </cell>
          <cell r="L41">
            <v>291</v>
          </cell>
          <cell r="M41" t="str">
            <v>Subproceso: Modificaciones del Registro</v>
          </cell>
          <cell r="N41">
            <v>2036</v>
          </cell>
          <cell r="O41" t="str">
            <v>Procedimiento: Actualización RUT</v>
          </cell>
          <cell r="P41">
            <v>5965</v>
          </cell>
          <cell r="Q41">
            <v>5966</v>
          </cell>
          <cell r="R41">
            <v>0</v>
          </cell>
          <cell r="S41">
            <v>0</v>
          </cell>
          <cell r="T41" t="str">
            <v>Constante</v>
          </cell>
          <cell r="U41">
            <v>1</v>
          </cell>
          <cell r="V41" t="str">
            <v>Procedimiento</v>
          </cell>
          <cell r="W41">
            <v>22501</v>
          </cell>
          <cell r="X41" t="str">
            <v>Asistencia al Cliente</v>
          </cell>
          <cell r="Y41" t="str">
            <v>No</v>
          </cell>
        </row>
        <row r="42">
          <cell r="A42">
            <v>410</v>
          </cell>
          <cell r="B42" t="str">
            <v>Atención de solicitudes de las áreas de la entidad que generen productos y/o acciones de comunicación</v>
          </cell>
          <cell r="C42" t="str">
            <v>(5995/5996)*100</v>
          </cell>
          <cell r="D42">
            <v>97110002</v>
          </cell>
          <cell r="E42" t="str">
            <v>(Variable 1/ Variable 2)* 100</v>
          </cell>
          <cell r="F42">
            <v>100</v>
          </cell>
          <cell r="G42" t="str">
            <v>Mes</v>
          </cell>
          <cell r="H42" t="str">
            <v>Porcentaje</v>
          </cell>
          <cell r="I42">
            <v>0</v>
          </cell>
          <cell r="J42">
            <v>9</v>
          </cell>
          <cell r="K42" t="str">
            <v>Proceso: Inteligencia Corporativa</v>
          </cell>
          <cell r="L42">
            <v>253</v>
          </cell>
          <cell r="M42" t="str">
            <v>Subproceso: Comunicaciones</v>
          </cell>
          <cell r="N42">
            <v>2291</v>
          </cell>
          <cell r="O42" t="str">
            <v>Procedimiento: Comunicación Interna</v>
          </cell>
          <cell r="P42">
            <v>5995</v>
          </cell>
          <cell r="Q42">
            <v>5996</v>
          </cell>
          <cell r="R42">
            <v>0</v>
          </cell>
          <cell r="S42">
            <v>0</v>
          </cell>
          <cell r="T42" t="str">
            <v>Constante</v>
          </cell>
          <cell r="U42">
            <v>1</v>
          </cell>
          <cell r="V42" t="str">
            <v>Procedimiento</v>
          </cell>
          <cell r="W42">
            <v>20501</v>
          </cell>
          <cell r="X42" t="str">
            <v>Comunicaciones</v>
          </cell>
          <cell r="Y42" t="str">
            <v>No</v>
          </cell>
        </row>
        <row r="43">
          <cell r="A43">
            <v>414</v>
          </cell>
          <cell r="B43" t="str">
            <v>Oportunidad en la respuesta de las peticiones, quejas, sugerencias, reclamos, felicitaciones y denuncias, tramitadas por el SIE de QRS.</v>
          </cell>
          <cell r="C43" t="str">
            <v>(6046/ 6047)* 100</v>
          </cell>
          <cell r="D43">
            <v>97110002</v>
          </cell>
          <cell r="E43" t="str">
            <v>(Variable 1/ Variable 2)* 100</v>
          </cell>
          <cell r="F43">
            <v>100</v>
          </cell>
          <cell r="G43" t="str">
            <v>Mes</v>
          </cell>
          <cell r="H43" t="str">
            <v>Porcentaje</v>
          </cell>
          <cell r="I43">
            <v>0</v>
          </cell>
          <cell r="J43">
            <v>2</v>
          </cell>
          <cell r="K43" t="str">
            <v>Proceso: Asistencia al cliente</v>
          </cell>
          <cell r="L43">
            <v>2</v>
          </cell>
          <cell r="M43" t="str">
            <v>Subproceso: Asistencia al cliente. No Aplica Subproceso.</v>
          </cell>
          <cell r="N43">
            <v>544</v>
          </cell>
          <cell r="O43" t="str">
            <v>Procedimiento: Peticiones, quejas, sugerencias, reclamos, felicitaciones y denuncias</v>
          </cell>
          <cell r="P43">
            <v>6046</v>
          </cell>
          <cell r="Q43">
            <v>6047</v>
          </cell>
          <cell r="R43">
            <v>0</v>
          </cell>
          <cell r="S43">
            <v>0</v>
          </cell>
          <cell r="T43" t="str">
            <v>Constante</v>
          </cell>
          <cell r="U43">
            <v>1</v>
          </cell>
          <cell r="V43" t="str">
            <v>Procedimiento</v>
          </cell>
          <cell r="W43">
            <v>22501</v>
          </cell>
          <cell r="X43" t="str">
            <v>Asistencia al Cliente</v>
          </cell>
          <cell r="Y43" t="str">
            <v>Si</v>
          </cell>
        </row>
        <row r="44">
          <cell r="A44">
            <v>416</v>
          </cell>
          <cell r="B44" t="str">
            <v>Seguimiento a  las peticiones, quejas, sugerencias, reclamos, felicitaciones y denuncias vencidas; interpuestas por el SIE de PQSR y Denuncias.</v>
          </cell>
          <cell r="C44" t="str">
            <v>(1-(6050/6051))*100</v>
          </cell>
          <cell r="D44">
            <v>97110002</v>
          </cell>
          <cell r="E44" t="str">
            <v>(1-(Variable 1 / Variable 2))*100</v>
          </cell>
          <cell r="F44">
            <v>100</v>
          </cell>
          <cell r="G44" t="str">
            <v>Mes</v>
          </cell>
          <cell r="H44" t="str">
            <v>Porcentaje</v>
          </cell>
          <cell r="I44">
            <v>0</v>
          </cell>
          <cell r="J44">
            <v>2</v>
          </cell>
          <cell r="K44" t="str">
            <v>Proceso: Asistencia al cliente</v>
          </cell>
          <cell r="L44">
            <v>2</v>
          </cell>
          <cell r="M44" t="str">
            <v>Subproceso: Asistencia al cliente. No Aplica Subproceso.</v>
          </cell>
          <cell r="N44">
            <v>544</v>
          </cell>
          <cell r="O44" t="str">
            <v>Procedimiento: Peticiones, quejas, sugerencias, reclamos, felicitaciones y denuncias</v>
          </cell>
          <cell r="P44">
            <v>6050</v>
          </cell>
          <cell r="Q44">
            <v>6051</v>
          </cell>
          <cell r="R44">
            <v>0</v>
          </cell>
          <cell r="S44">
            <v>0</v>
          </cell>
          <cell r="T44" t="str">
            <v>Constante</v>
          </cell>
          <cell r="U44">
            <v>1</v>
          </cell>
          <cell r="V44" t="str">
            <v>Procedimiento</v>
          </cell>
          <cell r="W44">
            <v>22501</v>
          </cell>
          <cell r="X44" t="str">
            <v>Asistencia al Cliente</v>
          </cell>
          <cell r="Y44" t="str">
            <v>No</v>
          </cell>
        </row>
        <row r="45">
          <cell r="A45">
            <v>417</v>
          </cell>
          <cell r="B45" t="str">
            <v>Evaluar la calidad de la Respuesta emitida a las peticiones, quejas, sugerencias, reclamos, felicitaciones y denuncias por el SIE de PQSR y Denuncias.</v>
          </cell>
          <cell r="C45" t="str">
            <v>(6054/6055)*100</v>
          </cell>
          <cell r="D45">
            <v>97110002</v>
          </cell>
          <cell r="E45" t="str">
            <v>(Variable 1/ Variable 2)* 100</v>
          </cell>
          <cell r="F45">
            <v>96</v>
          </cell>
          <cell r="G45" t="str">
            <v>Mes</v>
          </cell>
          <cell r="H45" t="str">
            <v>Porcentaje</v>
          </cell>
          <cell r="I45">
            <v>0</v>
          </cell>
          <cell r="J45">
            <v>2</v>
          </cell>
          <cell r="K45" t="str">
            <v>Proceso: Asistencia al cliente</v>
          </cell>
          <cell r="L45">
            <v>2</v>
          </cell>
          <cell r="M45" t="str">
            <v>Subproceso: Asistencia al cliente. No Aplica Subproceso.</v>
          </cell>
          <cell r="N45">
            <v>544</v>
          </cell>
          <cell r="O45" t="str">
            <v>Procedimiento: Peticiones, quejas, sugerencias, reclamos, felicitaciones y denuncias</v>
          </cell>
          <cell r="P45">
            <v>6054</v>
          </cell>
          <cell r="Q45">
            <v>6055</v>
          </cell>
          <cell r="R45">
            <v>0</v>
          </cell>
          <cell r="S45">
            <v>0</v>
          </cell>
          <cell r="T45" t="str">
            <v>Constante</v>
          </cell>
          <cell r="U45">
            <v>1</v>
          </cell>
          <cell r="V45" t="str">
            <v>Procedimiento</v>
          </cell>
          <cell r="W45">
            <v>22501</v>
          </cell>
          <cell r="X45" t="str">
            <v>Asistencia al Cliente</v>
          </cell>
          <cell r="Y45" t="str">
            <v>No</v>
          </cell>
        </row>
        <row r="46">
          <cell r="A46">
            <v>420</v>
          </cell>
          <cell r="B46" t="str">
            <v>EjecuciÓn PAC gastos de personal</v>
          </cell>
          <cell r="C46" t="str">
            <v>([6069] / ([6070] +[6071] -[6072]))* 100</v>
          </cell>
          <cell r="D46">
            <v>97110001</v>
          </cell>
          <cell r="E46" t="str">
            <v>(Variable 1 / (Variable 2 + Variable 3 - Variable 4))* 100</v>
          </cell>
          <cell r="F46">
            <v>95</v>
          </cell>
          <cell r="G46" t="str">
            <v>Mes</v>
          </cell>
          <cell r="H46" t="str">
            <v>Porcentaje</v>
          </cell>
          <cell r="I46">
            <v>0</v>
          </cell>
          <cell r="J46">
            <v>13</v>
          </cell>
          <cell r="K46" t="str">
            <v>Proceso: Recursos Financieros</v>
          </cell>
          <cell r="L46">
            <v>228</v>
          </cell>
          <cell r="M46" t="str">
            <v>Subproceso: Gestión de Tesorería</v>
          </cell>
          <cell r="N46">
            <v>2166</v>
          </cell>
          <cell r="O46" t="str">
            <v>Procedimiento: Administración Programa Anual Mensualizado de Caja PAC</v>
          </cell>
          <cell r="P46">
            <v>6069</v>
          </cell>
          <cell r="Q46">
            <v>6070</v>
          </cell>
          <cell r="R46">
            <v>6071</v>
          </cell>
          <cell r="S46">
            <v>6072</v>
          </cell>
          <cell r="T46" t="str">
            <v>Ascendente</v>
          </cell>
          <cell r="U46">
            <v>1</v>
          </cell>
          <cell r="V46" t="str">
            <v>Procedimiento</v>
          </cell>
          <cell r="W46">
            <v>21601</v>
          </cell>
          <cell r="X46" t="str">
            <v>Recursos Financieros</v>
          </cell>
          <cell r="Y46" t="str">
            <v>No</v>
          </cell>
        </row>
        <row r="47">
          <cell r="A47">
            <v>421</v>
          </cell>
          <cell r="B47" t="str">
            <v>Ejecución PAC gastos generales</v>
          </cell>
          <cell r="C47" t="str">
            <v>([6073]/[6074]+[6075]-[6076]))* 100</v>
          </cell>
          <cell r="D47">
            <v>97110001</v>
          </cell>
          <cell r="E47" t="str">
            <v>(Variable 1 / (Variable 2 + Variable 3 - Variable 4))* 100</v>
          </cell>
          <cell r="F47">
            <v>95</v>
          </cell>
          <cell r="G47" t="str">
            <v>Mes</v>
          </cell>
          <cell r="H47" t="str">
            <v>Porcentaje</v>
          </cell>
          <cell r="I47">
            <v>0</v>
          </cell>
          <cell r="J47">
            <v>13</v>
          </cell>
          <cell r="K47" t="str">
            <v>Proceso: Recursos Financieros</v>
          </cell>
          <cell r="L47">
            <v>228</v>
          </cell>
          <cell r="M47" t="str">
            <v>Subproceso: Gestión de Tesorería</v>
          </cell>
          <cell r="N47">
            <v>2166</v>
          </cell>
          <cell r="O47" t="str">
            <v>Procedimiento: Administración Programa Anual Mensualizado de Caja PAC</v>
          </cell>
          <cell r="P47">
            <v>6073</v>
          </cell>
          <cell r="Q47">
            <v>6074</v>
          </cell>
          <cell r="R47">
            <v>6075</v>
          </cell>
          <cell r="S47">
            <v>6076</v>
          </cell>
          <cell r="T47" t="str">
            <v>Ascendente</v>
          </cell>
          <cell r="U47">
            <v>1</v>
          </cell>
          <cell r="V47" t="str">
            <v>Procedimiento</v>
          </cell>
          <cell r="W47">
            <v>21601</v>
          </cell>
          <cell r="X47" t="str">
            <v>Recursos Financieros</v>
          </cell>
          <cell r="Y47" t="str">
            <v>No</v>
          </cell>
        </row>
        <row r="48">
          <cell r="A48">
            <v>422</v>
          </cell>
          <cell r="B48" t="str">
            <v>Efectividad en las suspensiones efectuadas por el aforador por erronea liquidación de los Derechos e Impuestos a la Importación</v>
          </cell>
          <cell r="C48" t="str">
            <v>([6060]/[6061])* 100</v>
          </cell>
          <cell r="D48">
            <v>97110001</v>
          </cell>
          <cell r="E48" t="str">
            <v>(Variable 1/ Variable 2)* 100</v>
          </cell>
          <cell r="F48">
            <v>50</v>
          </cell>
          <cell r="G48" t="str">
            <v>Mes</v>
          </cell>
          <cell r="H48" t="str">
            <v>Porcentaje</v>
          </cell>
          <cell r="I48">
            <v>0</v>
          </cell>
          <cell r="J48">
            <v>11</v>
          </cell>
          <cell r="K48" t="str">
            <v>Proceso: Operación Aduanera</v>
          </cell>
          <cell r="L48">
            <v>294</v>
          </cell>
          <cell r="M48" t="str">
            <v>Subproceso: Ingreso de Mercancías</v>
          </cell>
          <cell r="N48">
            <v>2092</v>
          </cell>
          <cell r="O48" t="str">
            <v>Procedimiento: Nacionalización  de Mercancías</v>
          </cell>
          <cell r="P48">
            <v>6060</v>
          </cell>
          <cell r="Q48">
            <v>6061</v>
          </cell>
          <cell r="R48">
            <v>0</v>
          </cell>
          <cell r="S48">
            <v>0</v>
          </cell>
          <cell r="T48" t="str">
            <v>Ascendente</v>
          </cell>
          <cell r="U48">
            <v>1</v>
          </cell>
          <cell r="V48" t="str">
            <v>Procedimiento</v>
          </cell>
          <cell r="W48">
            <v>22601</v>
          </cell>
          <cell r="X48" t="str">
            <v>Comercio Exterior</v>
          </cell>
          <cell r="Y48" t="str">
            <v>No</v>
          </cell>
        </row>
        <row r="49">
          <cell r="A49">
            <v>423</v>
          </cell>
          <cell r="B49" t="str">
            <v>Efectividad en las verificaciones de joyas, oro, esmeraldas y demas piedras preciosas preciosos en exportación.</v>
          </cell>
          <cell r="C49" t="str">
            <v>([6062]/[6063])* 100</v>
          </cell>
          <cell r="D49">
            <v>97110001</v>
          </cell>
          <cell r="E49" t="str">
            <v>(Variable 1/ Variable 2)* 100</v>
          </cell>
          <cell r="F49">
            <v>5</v>
          </cell>
          <cell r="G49" t="str">
            <v>Mes</v>
          </cell>
          <cell r="H49" t="str">
            <v>Porcentaje</v>
          </cell>
          <cell r="I49">
            <v>0</v>
          </cell>
          <cell r="J49">
            <v>11</v>
          </cell>
          <cell r="K49" t="str">
            <v>Proceso: Operación Aduanera</v>
          </cell>
          <cell r="L49">
            <v>218</v>
          </cell>
          <cell r="M49" t="str">
            <v>Subproceso: Salida de mercancías</v>
          </cell>
          <cell r="N49">
            <v>2120</v>
          </cell>
          <cell r="O49" t="str">
            <v>Procedimiento: Exportaciones</v>
          </cell>
          <cell r="P49">
            <v>6062</v>
          </cell>
          <cell r="Q49">
            <v>6063</v>
          </cell>
          <cell r="R49">
            <v>0</v>
          </cell>
          <cell r="S49">
            <v>0</v>
          </cell>
          <cell r="T49" t="str">
            <v>Ascendente</v>
          </cell>
          <cell r="U49">
            <v>1</v>
          </cell>
          <cell r="V49" t="str">
            <v>Procedimiento</v>
          </cell>
          <cell r="W49">
            <v>22601</v>
          </cell>
          <cell r="X49" t="str">
            <v>Comercio Exterior</v>
          </cell>
          <cell r="Y49" t="str">
            <v>No</v>
          </cell>
        </row>
        <row r="50">
          <cell r="A50">
            <v>424</v>
          </cell>
          <cell r="B50" t="str">
            <v>Efectividad en los controles ejercidos cuando existe Formulario de Movimiento de Mercancías de Salida Autorizado por el Usuario Operador con destino al TAN</v>
          </cell>
          <cell r="C50" t="str">
            <v>([6064]/[6065])* 100</v>
          </cell>
          <cell r="D50">
            <v>97110001</v>
          </cell>
          <cell r="E50" t="str">
            <v>(Variable 1/ Variable 2)* 100</v>
          </cell>
          <cell r="F50">
            <v>5</v>
          </cell>
          <cell r="G50" t="str">
            <v>Mes</v>
          </cell>
          <cell r="H50" t="str">
            <v>Porcentaje</v>
          </cell>
          <cell r="I50">
            <v>0</v>
          </cell>
          <cell r="J50">
            <v>11</v>
          </cell>
          <cell r="K50" t="str">
            <v>Proceso: Operación Aduanera</v>
          </cell>
          <cell r="L50">
            <v>297</v>
          </cell>
          <cell r="M50" t="str">
            <v>Subproceso: Zona Franca</v>
          </cell>
          <cell r="N50">
            <v>2111</v>
          </cell>
          <cell r="O50" t="str">
            <v>Procedimiento: Control aleatorio de  ingresos y salidas  de Zona Franca</v>
          </cell>
          <cell r="P50">
            <v>6064</v>
          </cell>
          <cell r="Q50">
            <v>6065</v>
          </cell>
          <cell r="R50">
            <v>0</v>
          </cell>
          <cell r="S50">
            <v>0</v>
          </cell>
          <cell r="T50" t="str">
            <v>Ascendente</v>
          </cell>
          <cell r="U50">
            <v>1</v>
          </cell>
          <cell r="V50" t="str">
            <v>Procedimiento</v>
          </cell>
          <cell r="W50">
            <v>22601</v>
          </cell>
          <cell r="X50" t="str">
            <v>Comercio Exterior</v>
          </cell>
          <cell r="Y50" t="str">
            <v>No</v>
          </cell>
        </row>
        <row r="51">
          <cell r="A51">
            <v>425</v>
          </cell>
          <cell r="B51" t="str">
            <v>Ejecución PAC inversión</v>
          </cell>
          <cell r="C51" t="str">
            <v>([6077]/ ([6078]+ [6079]-[6080]))* 100</v>
          </cell>
          <cell r="D51">
            <v>97110001</v>
          </cell>
          <cell r="E51" t="str">
            <v>(Variable 1 / (Variable 2 + Variable 3 - Variable 4))* 100</v>
          </cell>
          <cell r="F51">
            <v>90</v>
          </cell>
          <cell r="G51" t="str">
            <v>Mes</v>
          </cell>
          <cell r="H51" t="str">
            <v>Porcentaje</v>
          </cell>
          <cell r="I51">
            <v>0</v>
          </cell>
          <cell r="J51">
            <v>13</v>
          </cell>
          <cell r="K51" t="str">
            <v>Proceso: Recursos Financieros</v>
          </cell>
          <cell r="L51">
            <v>228</v>
          </cell>
          <cell r="M51" t="str">
            <v>Subproceso: Gestión de Tesorería</v>
          </cell>
          <cell r="N51">
            <v>2166</v>
          </cell>
          <cell r="O51" t="str">
            <v>Procedimiento: Administración Programa Anual Mensualizado de Caja PAC</v>
          </cell>
          <cell r="P51">
            <v>6077</v>
          </cell>
          <cell r="Q51">
            <v>6078</v>
          </cell>
          <cell r="R51">
            <v>6079</v>
          </cell>
          <cell r="S51">
            <v>6080</v>
          </cell>
          <cell r="T51" t="str">
            <v>Ascendente</v>
          </cell>
          <cell r="U51">
            <v>1</v>
          </cell>
          <cell r="V51" t="str">
            <v>Procedimiento</v>
          </cell>
          <cell r="W51">
            <v>21601</v>
          </cell>
          <cell r="X51" t="str">
            <v>Recursos Financieros</v>
          </cell>
          <cell r="Y51" t="str">
            <v>No</v>
          </cell>
        </row>
        <row r="52">
          <cell r="A52">
            <v>426</v>
          </cell>
          <cell r="B52" t="str">
            <v>Ejecución PAC transferencias</v>
          </cell>
          <cell r="C52" t="str">
            <v>([6081]/ ([6082]+[6083]- [6084]))* 100</v>
          </cell>
          <cell r="D52">
            <v>97110001</v>
          </cell>
          <cell r="E52" t="str">
            <v>(Variable 1 / (Variable 2 + Variable 3 - Variable 4))* 100</v>
          </cell>
          <cell r="F52">
            <v>95</v>
          </cell>
          <cell r="G52" t="str">
            <v>Mes</v>
          </cell>
          <cell r="H52" t="str">
            <v>Porcentaje</v>
          </cell>
          <cell r="I52">
            <v>0</v>
          </cell>
          <cell r="J52">
            <v>13</v>
          </cell>
          <cell r="K52" t="str">
            <v>Proceso: Recursos Financieros</v>
          </cell>
          <cell r="L52">
            <v>228</v>
          </cell>
          <cell r="M52" t="str">
            <v>Subproceso: Gestión de Tesorería</v>
          </cell>
          <cell r="N52">
            <v>2166</v>
          </cell>
          <cell r="O52" t="str">
            <v>Procedimiento: Administración Programa Anual Mensualizado de Caja PAC</v>
          </cell>
          <cell r="P52">
            <v>6081</v>
          </cell>
          <cell r="Q52">
            <v>6082</v>
          </cell>
          <cell r="R52">
            <v>6083</v>
          </cell>
          <cell r="S52">
            <v>6084</v>
          </cell>
          <cell r="T52" t="str">
            <v>Ascendente</v>
          </cell>
          <cell r="U52">
            <v>1</v>
          </cell>
          <cell r="V52" t="str">
            <v>Procedimiento</v>
          </cell>
          <cell r="W52">
            <v>21601</v>
          </cell>
          <cell r="X52" t="str">
            <v>Recursos Financieros</v>
          </cell>
          <cell r="Y52" t="str">
            <v>No</v>
          </cell>
        </row>
        <row r="53">
          <cell r="A53">
            <v>427</v>
          </cell>
          <cell r="B53" t="str">
            <v>Administración y control  del inventario  de bienes inmuebles propios de la Entidad.</v>
          </cell>
          <cell r="C53" t="str">
            <v>[6085]</v>
          </cell>
          <cell r="D53">
            <v>97110002</v>
          </cell>
          <cell r="E53" t="str">
            <v>Variable 1</v>
          </cell>
          <cell r="F53">
            <v>1</v>
          </cell>
          <cell r="G53" t="str">
            <v>Año</v>
          </cell>
          <cell r="H53" t="str">
            <v>Cantidad</v>
          </cell>
          <cell r="I53">
            <v>0</v>
          </cell>
          <cell r="J53">
            <v>14</v>
          </cell>
          <cell r="K53" t="str">
            <v>Proceso: Recursos Físicos</v>
          </cell>
          <cell r="L53">
            <v>232</v>
          </cell>
          <cell r="M53" t="str">
            <v>Subproceso: Administración de Bienes</v>
          </cell>
          <cell r="N53">
            <v>2348</v>
          </cell>
          <cell r="O53" t="str">
            <v>Procedimiento: Intervención y Mantenimiento de Bienes Inmuebles</v>
          </cell>
          <cell r="P53">
            <v>6085</v>
          </cell>
          <cell r="Q53">
            <v>0</v>
          </cell>
          <cell r="R53">
            <v>0</v>
          </cell>
          <cell r="S53">
            <v>0</v>
          </cell>
          <cell r="T53" t="str">
            <v>Constante</v>
          </cell>
          <cell r="U53">
            <v>1</v>
          </cell>
          <cell r="V53" t="str">
            <v>Procedimiento</v>
          </cell>
          <cell r="W53">
            <v>21501</v>
          </cell>
          <cell r="X53" t="str">
            <v>Recursos Físicos</v>
          </cell>
          <cell r="Y53" t="str">
            <v>No</v>
          </cell>
        </row>
        <row r="54">
          <cell r="A54">
            <v>428</v>
          </cell>
          <cell r="B54" t="str">
            <v>Cumplimiento del Programa Anual de Auditorías a las Entidades Autorizadas para Recaudar</v>
          </cell>
          <cell r="C54" t="str">
            <v>([6086]/[6087])* 100</v>
          </cell>
          <cell r="D54">
            <v>97110002</v>
          </cell>
          <cell r="E54" t="str">
            <v>(Variable 1/ Variable 2)* 100</v>
          </cell>
          <cell r="F54">
            <v>100</v>
          </cell>
          <cell r="G54" t="str">
            <v>Semestre</v>
          </cell>
          <cell r="H54" t="str">
            <v>Porcentaje</v>
          </cell>
          <cell r="I54">
            <v>100</v>
          </cell>
          <cell r="J54">
            <v>12</v>
          </cell>
          <cell r="K54" t="str">
            <v>Proceso: Recaudación</v>
          </cell>
          <cell r="L54">
            <v>259</v>
          </cell>
          <cell r="M54" t="str">
            <v xml:space="preserve">	Subproceso: Información de Recaudo</v>
          </cell>
          <cell r="N54">
            <v>2056</v>
          </cell>
          <cell r="O54" t="str">
            <v>Procedimiento: Auditoría a Entidades Autorizadas para Recaudar</v>
          </cell>
          <cell r="P54">
            <v>6086</v>
          </cell>
          <cell r="Q54">
            <v>6087</v>
          </cell>
          <cell r="R54">
            <v>0</v>
          </cell>
          <cell r="S54">
            <v>0</v>
          </cell>
          <cell r="T54" t="str">
            <v>Constante</v>
          </cell>
          <cell r="U54">
            <v>1</v>
          </cell>
          <cell r="V54" t="str">
            <v>Procedimiento</v>
          </cell>
          <cell r="W54">
            <v>22401</v>
          </cell>
          <cell r="X54" t="str">
            <v>Recaudo</v>
          </cell>
          <cell r="Y54" t="str">
            <v>No</v>
          </cell>
        </row>
        <row r="55">
          <cell r="A55">
            <v>429</v>
          </cell>
          <cell r="B55" t="str">
            <v>Capacitaciones sobre el proceso de recaudo a las Entidades Autorizadas para Recaudar</v>
          </cell>
          <cell r="C55" t="str">
            <v>([6088]/[6089])* 100</v>
          </cell>
          <cell r="D55">
            <v>97110002</v>
          </cell>
          <cell r="E55" t="str">
            <v>(Variable 1/ Variable 2)* 100</v>
          </cell>
          <cell r="F55">
            <v>100</v>
          </cell>
          <cell r="G55" t="str">
            <v>Semestre</v>
          </cell>
          <cell r="H55" t="str">
            <v>Porcentaje</v>
          </cell>
          <cell r="I55">
            <v>100</v>
          </cell>
          <cell r="J55">
            <v>12</v>
          </cell>
          <cell r="K55" t="str">
            <v>Proceso: Recaudación</v>
          </cell>
          <cell r="L55">
            <v>259</v>
          </cell>
          <cell r="M55" t="str">
            <v xml:space="preserve">	Subproceso: Información de Recaudo</v>
          </cell>
          <cell r="N55">
            <v>2056</v>
          </cell>
          <cell r="O55" t="str">
            <v>Procedimiento: Auditoría a Entidades Autorizadas para Recaudar</v>
          </cell>
          <cell r="P55">
            <v>6088</v>
          </cell>
          <cell r="Q55">
            <v>6089</v>
          </cell>
          <cell r="R55">
            <v>0</v>
          </cell>
          <cell r="S55">
            <v>0</v>
          </cell>
          <cell r="T55" t="str">
            <v>Constante</v>
          </cell>
          <cell r="U55">
            <v>1</v>
          </cell>
          <cell r="V55" t="str">
            <v>Procedimiento</v>
          </cell>
          <cell r="W55">
            <v>22401</v>
          </cell>
          <cell r="X55" t="str">
            <v>Recaudo</v>
          </cell>
          <cell r="Y55" t="str">
            <v>No</v>
          </cell>
        </row>
        <row r="56">
          <cell r="A56">
            <v>430</v>
          </cell>
          <cell r="B56" t="str">
            <v>Oportunidad en la Decisión a Solicitudes Actualización RUT sujetas a verificación concepto 21 y 22</v>
          </cell>
          <cell r="C56" t="str">
            <v>(6090/6091)*100</v>
          </cell>
          <cell r="D56">
            <v>97110002</v>
          </cell>
          <cell r="E56" t="str">
            <v>(Variable1/Variable2)*100</v>
          </cell>
          <cell r="F56">
            <v>100</v>
          </cell>
          <cell r="G56" t="str">
            <v>Mes</v>
          </cell>
          <cell r="H56" t="str">
            <v>Porcentaje</v>
          </cell>
          <cell r="I56">
            <v>99.5</v>
          </cell>
          <cell r="J56">
            <v>8</v>
          </cell>
          <cell r="K56" t="str">
            <v>Proceso: Gestión Masiva</v>
          </cell>
          <cell r="L56">
            <v>291</v>
          </cell>
          <cell r="M56" t="str">
            <v>Subproceso: Modificaciones del Registro</v>
          </cell>
          <cell r="N56">
            <v>2037</v>
          </cell>
          <cell r="O56" t="str">
            <v>Procedimiento: Actualizaciones del Rut sujetas a verificación</v>
          </cell>
          <cell r="P56">
            <v>6064</v>
          </cell>
          <cell r="Q56">
            <v>6065</v>
          </cell>
          <cell r="R56">
            <v>0</v>
          </cell>
          <cell r="S56">
            <v>0</v>
          </cell>
          <cell r="T56" t="str">
            <v>Constante</v>
          </cell>
          <cell r="U56">
            <v>1</v>
          </cell>
          <cell r="V56" t="str">
            <v>Procedimiento</v>
          </cell>
          <cell r="W56">
            <v>22501</v>
          </cell>
          <cell r="X56" t="str">
            <v>Asistencia al Cliente</v>
          </cell>
          <cell r="Y56" t="str">
            <v>No</v>
          </cell>
        </row>
        <row r="57">
          <cell r="A57">
            <v>431</v>
          </cell>
          <cell r="B57" t="str">
            <v>Calidad de las Solicitudes de Actualización del RUT sujetas a verificación concepto 21, 22 y 5</v>
          </cell>
          <cell r="C57" t="str">
            <v>((6092/6093)*90+(6094/6095)*10)</v>
          </cell>
          <cell r="D57">
            <v>97110002</v>
          </cell>
          <cell r="E57" t="str">
            <v>((Variable1/Variable2)*90+(Variable3/Variable4)*10)</v>
          </cell>
          <cell r="F57">
            <v>100</v>
          </cell>
          <cell r="G57" t="str">
            <v>Mes</v>
          </cell>
          <cell r="H57" t="str">
            <v>Porcentaje</v>
          </cell>
          <cell r="I57">
            <v>0.95</v>
          </cell>
          <cell r="J57">
            <v>8</v>
          </cell>
          <cell r="K57" t="str">
            <v>Proceso: Gestión Masiva</v>
          </cell>
          <cell r="L57">
            <v>291</v>
          </cell>
          <cell r="M57" t="str">
            <v>Subproceso: Modificaciones del Registro</v>
          </cell>
          <cell r="N57">
            <v>2037</v>
          </cell>
          <cell r="O57" t="str">
            <v>Procedimiento: Actualizaciones del Rut sujetas a verificación</v>
          </cell>
          <cell r="P57">
            <v>6092</v>
          </cell>
          <cell r="Q57">
            <v>6093</v>
          </cell>
          <cell r="R57">
            <v>6094</v>
          </cell>
          <cell r="S57">
            <v>6095</v>
          </cell>
          <cell r="T57" t="str">
            <v>Constante</v>
          </cell>
          <cell r="U57">
            <v>1</v>
          </cell>
          <cell r="V57" t="str">
            <v>Procedimiento</v>
          </cell>
          <cell r="W57">
            <v>22501</v>
          </cell>
          <cell r="X57" t="str">
            <v>Asistencia al Cliente</v>
          </cell>
          <cell r="Y57" t="str">
            <v>No</v>
          </cell>
        </row>
        <row r="58">
          <cell r="A58">
            <v>434</v>
          </cell>
          <cell r="B58" t="str">
            <v>Porcentaje de cumplimiento de las auditorías internas</v>
          </cell>
          <cell r="C58" t="str">
            <v>(6100/6101)*100</v>
          </cell>
          <cell r="D58">
            <v>97110002</v>
          </cell>
          <cell r="E58" t="str">
            <v>(Variable1/Variable2)*100</v>
          </cell>
          <cell r="F58">
            <v>100</v>
          </cell>
          <cell r="G58" t="str">
            <v>Semestre</v>
          </cell>
          <cell r="H58" t="str">
            <v>Porcentaje</v>
          </cell>
          <cell r="I58">
            <v>0</v>
          </cell>
          <cell r="J58">
            <v>4</v>
          </cell>
          <cell r="K58" t="str">
            <v>Proceso: Control Interno</v>
          </cell>
          <cell r="L58">
            <v>4</v>
          </cell>
          <cell r="M58" t="str">
            <v>Proceso: Control Interno. No Aplica Subproceso.</v>
          </cell>
          <cell r="N58">
            <v>2145</v>
          </cell>
          <cell r="O58" t="str">
            <v>Procedimiento: Auditoria Interna.</v>
          </cell>
          <cell r="P58">
            <v>6100</v>
          </cell>
          <cell r="Q58">
            <v>6101</v>
          </cell>
          <cell r="R58">
            <v>0</v>
          </cell>
          <cell r="S58">
            <v>0</v>
          </cell>
          <cell r="T58" t="str">
            <v>Constante</v>
          </cell>
          <cell r="U58">
            <v>1</v>
          </cell>
          <cell r="V58" t="str">
            <v>Procedimiento</v>
          </cell>
          <cell r="W58">
            <v>20401</v>
          </cell>
          <cell r="X58" t="str">
            <v>Control Interno</v>
          </cell>
          <cell r="Y58" t="str">
            <v>No</v>
          </cell>
        </row>
        <row r="59">
          <cell r="A59">
            <v>435</v>
          </cell>
          <cell r="B59" t="str">
            <v>Ejecutar campañas de divulgación en los medios de comunicación externos.</v>
          </cell>
          <cell r="C59" t="str">
            <v>(6102/6103)*100</v>
          </cell>
          <cell r="D59">
            <v>97110002</v>
          </cell>
          <cell r="E59" t="str">
            <v>(Variable1/Variable2)*100</v>
          </cell>
          <cell r="F59">
            <v>100</v>
          </cell>
          <cell r="G59" t="str">
            <v>Semestre</v>
          </cell>
          <cell r="H59" t="str">
            <v>Porcentaje</v>
          </cell>
          <cell r="I59">
            <v>100</v>
          </cell>
          <cell r="J59">
            <v>9</v>
          </cell>
          <cell r="K59" t="str">
            <v>Proceso: Inteligencia Corporativa</v>
          </cell>
          <cell r="L59">
            <v>253</v>
          </cell>
          <cell r="M59" t="str">
            <v>Subproceso: Comunicaciones</v>
          </cell>
          <cell r="N59">
            <v>2290</v>
          </cell>
          <cell r="O59" t="str">
            <v>Procedimiento: Comunicación  Externa</v>
          </cell>
          <cell r="P59">
            <v>6102</v>
          </cell>
          <cell r="Q59">
            <v>6103</v>
          </cell>
          <cell r="R59">
            <v>0</v>
          </cell>
          <cell r="S59">
            <v>0</v>
          </cell>
          <cell r="T59" t="str">
            <v>Constante</v>
          </cell>
          <cell r="U59">
            <v>1</v>
          </cell>
          <cell r="V59" t="str">
            <v>Procedimiento</v>
          </cell>
          <cell r="W59">
            <v>20501</v>
          </cell>
          <cell r="X59" t="str">
            <v>Comunicaciones</v>
          </cell>
          <cell r="Y59" t="str">
            <v>No</v>
          </cell>
        </row>
        <row r="60">
          <cell r="A60">
            <v>436</v>
          </cell>
          <cell r="B60" t="str">
            <v xml:space="preserve">Actualización de precios de referencia para productos importados. </v>
          </cell>
          <cell r="C60" t="str">
            <v>(6104/6105)*100</v>
          </cell>
          <cell r="D60">
            <v>97110002</v>
          </cell>
          <cell r="E60" t="str">
            <v>(Variable1/Variable2)*100</v>
          </cell>
          <cell r="F60">
            <v>100</v>
          </cell>
          <cell r="G60" t="str">
            <v>Trimestre</v>
          </cell>
          <cell r="H60" t="str">
            <v>Porcentaje</v>
          </cell>
          <cell r="I60">
            <v>100</v>
          </cell>
          <cell r="J60">
            <v>11</v>
          </cell>
          <cell r="K60" t="str">
            <v>Proceso: Operación Aduanera</v>
          </cell>
          <cell r="L60">
            <v>216</v>
          </cell>
          <cell r="M60" t="str">
            <v>Subproceso: Apoyo  a la Operación Aduanera</v>
          </cell>
          <cell r="N60">
            <v>2100</v>
          </cell>
          <cell r="O60" t="str">
            <v>Procedimiento: Estudio de Precios de Referencia</v>
          </cell>
          <cell r="P60">
            <v>6104</v>
          </cell>
          <cell r="Q60">
            <v>6105</v>
          </cell>
          <cell r="R60">
            <v>0</v>
          </cell>
          <cell r="S60">
            <v>0</v>
          </cell>
          <cell r="T60" t="str">
            <v>Constante</v>
          </cell>
          <cell r="U60">
            <v>1</v>
          </cell>
          <cell r="V60" t="str">
            <v>Procedimiento</v>
          </cell>
          <cell r="W60">
            <v>22701</v>
          </cell>
          <cell r="X60" t="str">
            <v xml:space="preserve">Técnica Aduanera    </v>
          </cell>
          <cell r="Y60" t="str">
            <v>No</v>
          </cell>
        </row>
        <row r="61">
          <cell r="A61">
            <v>437</v>
          </cell>
          <cell r="B61" t="str">
            <v>Acciones de mejora propuestas por las áreas con base en los temas más frecuentes detectados a  través del SIE de PQSR y denuncias de la DIAN</v>
          </cell>
          <cell r="C61" t="str">
            <v>(6106/6107)*100</v>
          </cell>
          <cell r="D61">
            <v>97110002</v>
          </cell>
          <cell r="E61" t="str">
            <v>(Variable1/Variable2)*100</v>
          </cell>
          <cell r="F61">
            <v>100</v>
          </cell>
          <cell r="G61" t="str">
            <v>Semestre</v>
          </cell>
          <cell r="H61" t="str">
            <v>Porcentaje</v>
          </cell>
          <cell r="I61">
            <v>99</v>
          </cell>
          <cell r="J61">
            <v>2</v>
          </cell>
          <cell r="K61" t="str">
            <v>Proceso: Asistencia al cliente</v>
          </cell>
          <cell r="L61">
            <v>2</v>
          </cell>
          <cell r="M61" t="str">
            <v>Subproceso: Asistencia al cliente. No Aplica Subproceso.</v>
          </cell>
          <cell r="N61">
            <v>544</v>
          </cell>
          <cell r="O61" t="str">
            <v>Procedimiento: Peticiones, quejas, sugerencias, reclamos, felicitaciones y denuncias</v>
          </cell>
          <cell r="P61">
            <v>6106</v>
          </cell>
          <cell r="Q61">
            <v>6107</v>
          </cell>
          <cell r="R61">
            <v>0</v>
          </cell>
          <cell r="S61">
            <v>0</v>
          </cell>
          <cell r="T61" t="str">
            <v>Constante</v>
          </cell>
          <cell r="U61">
            <v>1</v>
          </cell>
          <cell r="V61" t="str">
            <v>Procedimiento</v>
          </cell>
          <cell r="W61">
            <v>22501</v>
          </cell>
          <cell r="X61" t="str">
            <v>Asistencia al Cliente</v>
          </cell>
          <cell r="Y61" t="str">
            <v>Si</v>
          </cell>
        </row>
        <row r="62">
          <cell r="A62">
            <v>438</v>
          </cell>
          <cell r="B62" t="str">
            <v xml:space="preserve">Cumplimiento ANS Canal Presencial </v>
          </cell>
          <cell r="C62" t="str">
            <v>(6108/6109)*100</v>
          </cell>
          <cell r="D62">
            <v>97110002</v>
          </cell>
          <cell r="E62" t="str">
            <v>(Variable1/Variable2)*100</v>
          </cell>
          <cell r="F62">
            <v>80</v>
          </cell>
          <cell r="G62" t="str">
            <v>Trimestre</v>
          </cell>
          <cell r="H62" t="str">
            <v>Porcentaje</v>
          </cell>
          <cell r="I62">
            <v>80</v>
          </cell>
          <cell r="J62">
            <v>2</v>
          </cell>
          <cell r="K62" t="str">
            <v>Proceso: Asistencia al cliente</v>
          </cell>
          <cell r="L62">
            <v>2</v>
          </cell>
          <cell r="M62" t="str">
            <v>Subproceso: Asistencia al cliente. No Aplica Subproceso.</v>
          </cell>
          <cell r="N62">
            <v>2015</v>
          </cell>
          <cell r="O62" t="str">
            <v>Procedimiento: Atención en Canales</v>
          </cell>
          <cell r="P62">
            <v>6108</v>
          </cell>
          <cell r="Q62">
            <v>6109</v>
          </cell>
          <cell r="R62">
            <v>0</v>
          </cell>
          <cell r="S62">
            <v>0</v>
          </cell>
          <cell r="T62" t="str">
            <v>Constante</v>
          </cell>
          <cell r="U62">
            <v>1</v>
          </cell>
          <cell r="V62" t="str">
            <v>Procedimiento</v>
          </cell>
          <cell r="W62">
            <v>22501</v>
          </cell>
          <cell r="X62" t="str">
            <v>Asistencia al Cliente</v>
          </cell>
          <cell r="Y62" t="str">
            <v>Si</v>
          </cell>
        </row>
        <row r="63">
          <cell r="A63">
            <v>439</v>
          </cell>
          <cell r="B63" t="str">
            <v xml:space="preserve">Cumplimiento ANS Canal Telefónico </v>
          </cell>
          <cell r="C63" t="str">
            <v>(6110/6111)*100</v>
          </cell>
          <cell r="D63">
            <v>97110002</v>
          </cell>
          <cell r="E63" t="str">
            <v>(Variable1/Variable2)*100</v>
          </cell>
          <cell r="F63">
            <v>90</v>
          </cell>
          <cell r="G63" t="str">
            <v>Mes</v>
          </cell>
          <cell r="H63" t="str">
            <v>Porcentaje</v>
          </cell>
          <cell r="I63">
            <v>80</v>
          </cell>
          <cell r="J63">
            <v>2</v>
          </cell>
          <cell r="K63" t="str">
            <v>Proceso: Asistencia al cliente</v>
          </cell>
          <cell r="L63">
            <v>2</v>
          </cell>
          <cell r="M63" t="str">
            <v>Subproceso: Asistencia al cliente. No Aplica Subproceso.</v>
          </cell>
          <cell r="N63">
            <v>2015</v>
          </cell>
          <cell r="O63" t="str">
            <v>Procedimiento: Atención en Canales</v>
          </cell>
          <cell r="P63">
            <v>6110</v>
          </cell>
          <cell r="Q63">
            <v>6111</v>
          </cell>
          <cell r="R63">
            <v>0</v>
          </cell>
          <cell r="S63">
            <v>0</v>
          </cell>
          <cell r="T63" t="str">
            <v>Constante</v>
          </cell>
          <cell r="U63">
            <v>1</v>
          </cell>
          <cell r="V63" t="str">
            <v>Procedimiento</v>
          </cell>
          <cell r="W63">
            <v>22501</v>
          </cell>
          <cell r="X63" t="str">
            <v>Asistencia al Cliente</v>
          </cell>
          <cell r="Y63" t="str">
            <v>No</v>
          </cell>
        </row>
        <row r="64">
          <cell r="A64">
            <v>440</v>
          </cell>
          <cell r="B64" t="str">
            <v>Número de ciudadanos impactados con las estrategias de cultura de la contribución</v>
          </cell>
          <cell r="C64" t="str">
            <v>(6112/6113)*100</v>
          </cell>
          <cell r="D64">
            <v>97110002</v>
          </cell>
          <cell r="E64" t="str">
            <v>(Variable1/Variable2)*100</v>
          </cell>
          <cell r="F64">
            <v>100</v>
          </cell>
          <cell r="G64" t="str">
            <v>Cuatrimestre</v>
          </cell>
          <cell r="H64" t="str">
            <v>Porcentaje</v>
          </cell>
          <cell r="I64">
            <v>100</v>
          </cell>
          <cell r="J64">
            <v>2</v>
          </cell>
          <cell r="K64" t="str">
            <v>Proceso: Asistencia al cliente</v>
          </cell>
          <cell r="L64">
            <v>2</v>
          </cell>
          <cell r="M64" t="str">
            <v>Subproceso: Asistencia al cliente. No Aplica Subproceso.</v>
          </cell>
          <cell r="N64">
            <v>3167</v>
          </cell>
          <cell r="O64" t="str">
            <v>Procedimiento: Planeación y seguimiento del modelo de cultura de la contribución</v>
          </cell>
          <cell r="P64">
            <v>6112</v>
          </cell>
          <cell r="Q64">
            <v>6113</v>
          </cell>
          <cell r="R64">
            <v>0</v>
          </cell>
          <cell r="S64">
            <v>0</v>
          </cell>
          <cell r="T64" t="str">
            <v>Constante</v>
          </cell>
          <cell r="U64">
            <v>1</v>
          </cell>
          <cell r="V64" t="str">
            <v>Procedimiento</v>
          </cell>
          <cell r="W64">
            <v>22501</v>
          </cell>
          <cell r="X64" t="str">
            <v>Asistencia al Cliente</v>
          </cell>
          <cell r="Y64" t="str">
            <v>No</v>
          </cell>
        </row>
        <row r="65">
          <cell r="A65">
            <v>441</v>
          </cell>
          <cell r="B65" t="str">
            <v>Gestión de títulos de depósito judicial</v>
          </cell>
          <cell r="C65" t="str">
            <v>(6114/6115)*100</v>
          </cell>
          <cell r="D65">
            <v>97110002</v>
          </cell>
          <cell r="E65" t="str">
            <v>(Variable1/Variable2)*100</v>
          </cell>
          <cell r="F65">
            <v>100</v>
          </cell>
          <cell r="G65" t="str">
            <v>Mes</v>
          </cell>
          <cell r="H65" t="str">
            <v>Porcentaje</v>
          </cell>
          <cell r="I65">
            <v>0</v>
          </cell>
          <cell r="J65">
            <v>1</v>
          </cell>
          <cell r="K65" t="str">
            <v>Proceso: Administración de Cartera</v>
          </cell>
          <cell r="L65">
            <v>278</v>
          </cell>
          <cell r="M65" t="str">
            <v>Subproceso: Cobro en Sede Administrativa</v>
          </cell>
          <cell r="N65">
            <v>3089</v>
          </cell>
          <cell r="O65" t="str">
            <v>Procedimiento: Gestión y  Administración de Depósitos Judiciales</v>
          </cell>
          <cell r="P65">
            <v>6114</v>
          </cell>
          <cell r="Q65">
            <v>6115</v>
          </cell>
          <cell r="R65">
            <v>0</v>
          </cell>
          <cell r="S65">
            <v>0</v>
          </cell>
          <cell r="T65" t="str">
            <v>Constante</v>
          </cell>
          <cell r="U65">
            <v>1</v>
          </cell>
          <cell r="V65" t="str">
            <v>Procedimiento</v>
          </cell>
          <cell r="W65">
            <v>22402</v>
          </cell>
          <cell r="X65" t="str">
            <v>Cobranzas</v>
          </cell>
          <cell r="Y65" t="str">
            <v>Si</v>
          </cell>
        </row>
        <row r="66">
          <cell r="A66">
            <v>442</v>
          </cell>
          <cell r="B66" t="str">
            <v>Documentos corregidos</v>
          </cell>
          <cell r="C66" t="str">
            <v>(6116/6117)*100</v>
          </cell>
          <cell r="D66">
            <v>97110002</v>
          </cell>
          <cell r="E66" t="str">
            <v>(Variable1/Variable2)*100</v>
          </cell>
          <cell r="F66">
            <v>100</v>
          </cell>
          <cell r="G66" t="str">
            <v>Mes</v>
          </cell>
          <cell r="H66" t="str">
            <v>Porcentaje</v>
          </cell>
          <cell r="I66">
            <v>0</v>
          </cell>
          <cell r="J66">
            <v>12</v>
          </cell>
          <cell r="K66" t="str">
            <v>Proceso: Recaudación</v>
          </cell>
          <cell r="L66">
            <v>259</v>
          </cell>
          <cell r="M66" t="str">
            <v xml:space="preserve">	Subproceso: Información de Recaudo</v>
          </cell>
          <cell r="N66">
            <v>2042</v>
          </cell>
          <cell r="O66" t="str">
            <v>Procedimiento: Corrección de inconsistencias  de Declaraciones y-o Recibos de Pago</v>
          </cell>
          <cell r="P66">
            <v>6116</v>
          </cell>
          <cell r="Q66">
            <v>6117</v>
          </cell>
          <cell r="R66">
            <v>0</v>
          </cell>
          <cell r="S66">
            <v>0</v>
          </cell>
          <cell r="T66" t="str">
            <v>Constante</v>
          </cell>
          <cell r="U66">
            <v>1</v>
          </cell>
          <cell r="V66" t="str">
            <v>Procedimiento</v>
          </cell>
          <cell r="W66">
            <v>22401</v>
          </cell>
          <cell r="X66" t="str">
            <v>Recaudo</v>
          </cell>
          <cell r="Y66" t="str">
            <v>No</v>
          </cell>
        </row>
        <row r="67">
          <cell r="A67">
            <v>443</v>
          </cell>
          <cell r="B67" t="str">
            <v>Gestión de bienes Inmuebles Embargados</v>
          </cell>
          <cell r="C67" t="str">
            <v>(6118/6119)*100</v>
          </cell>
          <cell r="D67">
            <v>97110002</v>
          </cell>
          <cell r="E67" t="str">
            <v>(Variable1/Variable2)*100</v>
          </cell>
          <cell r="F67">
            <v>100</v>
          </cell>
          <cell r="G67" t="str">
            <v>Bimestre</v>
          </cell>
          <cell r="H67" t="str">
            <v>Porcentaje</v>
          </cell>
          <cell r="I67">
            <v>0</v>
          </cell>
          <cell r="J67">
            <v>1</v>
          </cell>
          <cell r="K67" t="str">
            <v>Proceso: Administración de Cartera</v>
          </cell>
          <cell r="L67">
            <v>278</v>
          </cell>
          <cell r="M67" t="str">
            <v>Subproceso: Cobro en Sede Administrativa</v>
          </cell>
          <cell r="N67">
            <v>2001</v>
          </cell>
          <cell r="O67" t="str">
            <v>Procedimiento: Cobro Coactivo -  Ejecución de Bienes del deudor</v>
          </cell>
          <cell r="P67">
            <v>6118</v>
          </cell>
          <cell r="Q67">
            <v>6119</v>
          </cell>
          <cell r="R67">
            <v>0</v>
          </cell>
          <cell r="S67">
            <v>0</v>
          </cell>
          <cell r="T67" t="str">
            <v>Constante</v>
          </cell>
          <cell r="U67">
            <v>1</v>
          </cell>
          <cell r="V67" t="str">
            <v>Procedimiento</v>
          </cell>
          <cell r="W67">
            <v>22402</v>
          </cell>
          <cell r="X67" t="str">
            <v>Cobranzas</v>
          </cell>
          <cell r="Y67" t="str">
            <v>No</v>
          </cell>
        </row>
        <row r="68">
          <cell r="A68">
            <v>444</v>
          </cell>
          <cell r="B68" t="str">
            <v>Informe contable mensual remitido con calidad</v>
          </cell>
          <cell r="C68" t="str">
            <v>((6120+6121+6122)/6123)*100</v>
          </cell>
          <cell r="D68">
            <v>97110002</v>
          </cell>
          <cell r="E68" t="str">
            <v>((Variable1+Variable2+Variable3)/Variable4)*100</v>
          </cell>
          <cell r="F68">
            <v>100</v>
          </cell>
          <cell r="G68" t="str">
            <v>Mes</v>
          </cell>
          <cell r="H68" t="str">
            <v>Porcentaje</v>
          </cell>
          <cell r="I68">
            <v>85</v>
          </cell>
          <cell r="J68">
            <v>12</v>
          </cell>
          <cell r="K68" t="str">
            <v>Proceso: Recaudación</v>
          </cell>
          <cell r="L68">
            <v>259</v>
          </cell>
          <cell r="M68" t="str">
            <v xml:space="preserve">	Subproceso: Información de Recaudo</v>
          </cell>
          <cell r="N68">
            <v>2052</v>
          </cell>
          <cell r="O68" t="str">
            <v>Procedimiento: Informe contable que deben rendir las direcciones seccionales</v>
          </cell>
          <cell r="P68">
            <v>6120</v>
          </cell>
          <cell r="Q68">
            <v>6121</v>
          </cell>
          <cell r="R68">
            <v>6122</v>
          </cell>
          <cell r="S68">
            <v>6123</v>
          </cell>
          <cell r="T68" t="str">
            <v>Constante</v>
          </cell>
          <cell r="U68">
            <v>1</v>
          </cell>
          <cell r="V68" t="str">
            <v>Procedimiento</v>
          </cell>
          <cell r="W68">
            <v>22401</v>
          </cell>
          <cell r="X68" t="str">
            <v>Recaudo</v>
          </cell>
          <cell r="Y68" t="str">
            <v>Si</v>
          </cell>
        </row>
        <row r="69">
          <cell r="A69">
            <v>445</v>
          </cell>
          <cell r="B69" t="str">
            <v>Obligaciones Normalizadas</v>
          </cell>
          <cell r="C69" t="str">
            <v>((6124+6125)/6126)*100</v>
          </cell>
          <cell r="D69">
            <v>97110002</v>
          </cell>
          <cell r="E69" t="str">
            <v>((Variable1+Variable2)/Variable3)*100</v>
          </cell>
          <cell r="F69">
            <v>100</v>
          </cell>
          <cell r="G69" t="str">
            <v>Mes</v>
          </cell>
          <cell r="H69" t="str">
            <v>Porcentaje</v>
          </cell>
          <cell r="I69">
            <v>0</v>
          </cell>
          <cell r="J69">
            <v>1</v>
          </cell>
          <cell r="K69" t="str">
            <v>Proceso: Administración de Cartera</v>
          </cell>
          <cell r="L69">
            <v>278</v>
          </cell>
          <cell r="M69" t="str">
            <v>Subproceso: Cobro en Sede Administrativa</v>
          </cell>
          <cell r="N69">
            <v>2347</v>
          </cell>
          <cell r="O69" t="str">
            <v>Procedimiento: Normalización de Saldos para la Obligación Financiera</v>
          </cell>
          <cell r="P69">
            <v>6124</v>
          </cell>
          <cell r="Q69">
            <v>6125</v>
          </cell>
          <cell r="R69">
            <v>6126</v>
          </cell>
          <cell r="S69">
            <v>0</v>
          </cell>
          <cell r="T69" t="str">
            <v>Constante</v>
          </cell>
          <cell r="U69">
            <v>1</v>
          </cell>
          <cell r="V69" t="str">
            <v>Procedimiento</v>
          </cell>
          <cell r="W69">
            <v>22402</v>
          </cell>
          <cell r="X69" t="str">
            <v>Cobranzas</v>
          </cell>
          <cell r="Y69" t="str">
            <v>No</v>
          </cell>
        </row>
        <row r="70">
          <cell r="A70">
            <v>446</v>
          </cell>
          <cell r="B70" t="str">
            <v xml:space="preserve">Oportunidad en el trámite de solicitudes de autoretenedores </v>
          </cell>
          <cell r="C70" t="str">
            <v>6127/6128</v>
          </cell>
          <cell r="D70">
            <v>97110003</v>
          </cell>
          <cell r="E70" t="str">
            <v>Variable1/Variable2</v>
          </cell>
          <cell r="F70">
            <v>50</v>
          </cell>
          <cell r="G70" t="str">
            <v>Mes</v>
          </cell>
          <cell r="H70" t="str">
            <v>Días</v>
          </cell>
          <cell r="I70">
            <v>46</v>
          </cell>
          <cell r="J70">
            <v>8</v>
          </cell>
          <cell r="K70" t="str">
            <v>Proceso: Gestión Masiva</v>
          </cell>
          <cell r="L70">
            <v>289</v>
          </cell>
          <cell r="M70" t="str">
            <v>Subproceso: Registro, Habilitación, Autorización Usuarios TAC</v>
          </cell>
          <cell r="N70">
            <v>2033</v>
          </cell>
          <cell r="O70" t="str">
            <v>Procedimiento: Autorización de la Calidad de autorretenedores y/o Agentes de Retención del IVA</v>
          </cell>
          <cell r="P70">
            <v>6127</v>
          </cell>
          <cell r="Q70">
            <v>6128</v>
          </cell>
          <cell r="R70">
            <v>0</v>
          </cell>
          <cell r="S70">
            <v>0</v>
          </cell>
          <cell r="T70" t="str">
            <v>Descendente</v>
          </cell>
          <cell r="U70">
            <v>1</v>
          </cell>
          <cell r="V70" t="str">
            <v>Procedimiento</v>
          </cell>
          <cell r="W70">
            <v>22401</v>
          </cell>
          <cell r="X70" t="str">
            <v>Recaudo</v>
          </cell>
          <cell r="Y70" t="str">
            <v>Si</v>
          </cell>
        </row>
        <row r="71">
          <cell r="A71">
            <v>447</v>
          </cell>
          <cell r="B71" t="str">
            <v>Porcentaje de saldos contables depurados</v>
          </cell>
          <cell r="C71" t="str">
            <v>((6129+6130)/6131)*100</v>
          </cell>
          <cell r="D71">
            <v>97110002</v>
          </cell>
          <cell r="E71" t="str">
            <v>((Variable1+Variable2)/Variable3)*100</v>
          </cell>
          <cell r="F71">
            <v>90</v>
          </cell>
          <cell r="G71" t="str">
            <v>Mes</v>
          </cell>
          <cell r="H71" t="str">
            <v>Porcentaje</v>
          </cell>
          <cell r="I71">
            <v>80</v>
          </cell>
          <cell r="J71">
            <v>12</v>
          </cell>
          <cell r="K71" t="str">
            <v>Proceso: Recaudación</v>
          </cell>
          <cell r="L71">
            <v>259</v>
          </cell>
          <cell r="M71" t="str">
            <v xml:space="preserve">	Subproceso: Información de Recaudo</v>
          </cell>
          <cell r="N71">
            <v>2046</v>
          </cell>
          <cell r="O71" t="str">
            <v>Procedimiento: Registro contable de Rentas por Cobrar, Acreedores, Anticipos y Deudores.</v>
          </cell>
          <cell r="P71">
            <v>6129</v>
          </cell>
          <cell r="Q71">
            <v>6130</v>
          </cell>
          <cell r="R71">
            <v>6131</v>
          </cell>
          <cell r="S71">
            <v>0</v>
          </cell>
          <cell r="T71" t="str">
            <v>Constante</v>
          </cell>
          <cell r="U71">
            <v>1</v>
          </cell>
          <cell r="V71" t="str">
            <v>Procedimiento</v>
          </cell>
          <cell r="W71">
            <v>22401</v>
          </cell>
          <cell r="X71" t="str">
            <v>Recaudo</v>
          </cell>
          <cell r="Y71" t="str">
            <v>No</v>
          </cell>
        </row>
        <row r="72">
          <cell r="A72">
            <v>448</v>
          </cell>
          <cell r="B72" t="str">
            <v>Porcentaje del número de registros contables de operaciones manuales y de actos administrativos tributarios en firme proferidos por el área de Liquidación contabilizados</v>
          </cell>
          <cell r="C72" t="str">
            <v>(6132/(6133+6134))*100</v>
          </cell>
          <cell r="D72">
            <v>97110002</v>
          </cell>
          <cell r="E72" t="str">
            <v>(Variable1/(Variable2+Variable3))*100</v>
          </cell>
          <cell r="F72">
            <v>100</v>
          </cell>
          <cell r="G72" t="str">
            <v>Mes</v>
          </cell>
          <cell r="H72" t="str">
            <v>Porcentaje</v>
          </cell>
          <cell r="I72">
            <v>85</v>
          </cell>
          <cell r="J72">
            <v>12</v>
          </cell>
          <cell r="K72" t="str">
            <v>Proceso: Recaudación</v>
          </cell>
          <cell r="L72">
            <v>259</v>
          </cell>
          <cell r="M72" t="str">
            <v xml:space="preserve">	Subproceso: Información de Recaudo</v>
          </cell>
          <cell r="N72">
            <v>2052</v>
          </cell>
          <cell r="O72" t="str">
            <v>Procedimiento: Informe contable que deben rendir las direcciones seccionales</v>
          </cell>
          <cell r="P72">
            <v>6132</v>
          </cell>
          <cell r="Q72">
            <v>6133</v>
          </cell>
          <cell r="R72">
            <v>6134</v>
          </cell>
          <cell r="S72">
            <v>0</v>
          </cell>
          <cell r="T72" t="str">
            <v>Constante</v>
          </cell>
          <cell r="U72">
            <v>1</v>
          </cell>
          <cell r="V72" t="str">
            <v>Procedimiento</v>
          </cell>
          <cell r="W72">
            <v>22401</v>
          </cell>
          <cell r="X72" t="str">
            <v>Recaudo</v>
          </cell>
          <cell r="Y72" t="str">
            <v>Si</v>
          </cell>
        </row>
        <row r="73">
          <cell r="A73">
            <v>449</v>
          </cell>
          <cell r="B73" t="str">
            <v>Cantidad de consultas y respuestas a los requerimientos de comunicaciones oficiales de entidades externas y dependencias de la Entidad.</v>
          </cell>
          <cell r="C73" t="str">
            <v>(6135/6136)*100</v>
          </cell>
          <cell r="D73">
            <v>97110002</v>
          </cell>
          <cell r="E73" t="str">
            <v>(Variable1/Variable2)*100</v>
          </cell>
          <cell r="F73">
            <v>100</v>
          </cell>
          <cell r="G73" t="str">
            <v>Trimestre</v>
          </cell>
          <cell r="H73" t="str">
            <v>Porcentaje</v>
          </cell>
          <cell r="I73">
            <v>0</v>
          </cell>
          <cell r="J73">
            <v>14</v>
          </cell>
          <cell r="K73" t="str">
            <v>Proceso: Recursos Físicos</v>
          </cell>
          <cell r="L73">
            <v>53</v>
          </cell>
          <cell r="M73" t="str">
            <v>Subproceso: Gestión Documental</v>
          </cell>
          <cell r="N73">
            <v>2209</v>
          </cell>
          <cell r="O73" t="str">
            <v>Procedimiento: Administración del Archivo Central</v>
          </cell>
          <cell r="P73">
            <v>6135</v>
          </cell>
          <cell r="Q73">
            <v>6136</v>
          </cell>
          <cell r="R73">
            <v>0</v>
          </cell>
          <cell r="S73">
            <v>0</v>
          </cell>
          <cell r="T73" t="str">
            <v>Constante</v>
          </cell>
          <cell r="U73">
            <v>1</v>
          </cell>
          <cell r="V73" t="str">
            <v>Procedimiento</v>
          </cell>
          <cell r="W73">
            <v>21501</v>
          </cell>
          <cell r="X73" t="str">
            <v>Recursos Físicos</v>
          </cell>
          <cell r="Y73" t="str">
            <v>No</v>
          </cell>
        </row>
        <row r="74">
          <cell r="A74">
            <v>451</v>
          </cell>
          <cell r="B74" t="str">
            <v>Oportunidad en la entrega de las comunicaciones oficiales de salida</v>
          </cell>
          <cell r="C74" t="str">
            <v>(6139/6140)*100</v>
          </cell>
          <cell r="D74">
            <v>97110001</v>
          </cell>
          <cell r="E74" t="str">
            <v>(Variable1/Variable2)*100</v>
          </cell>
          <cell r="F74">
            <v>100</v>
          </cell>
          <cell r="G74" t="str">
            <v>Trimestre</v>
          </cell>
          <cell r="H74" t="str">
            <v>Porcentaje</v>
          </cell>
          <cell r="I74">
            <v>0</v>
          </cell>
          <cell r="J74">
            <v>14</v>
          </cell>
          <cell r="K74" t="str">
            <v>Proceso: Recursos Físicos</v>
          </cell>
          <cell r="L74">
            <v>53</v>
          </cell>
          <cell r="M74" t="str">
            <v>Subproceso: Gestión Documental</v>
          </cell>
          <cell r="N74">
            <v>2198</v>
          </cell>
          <cell r="O74" t="str">
            <v>Procedimiento: Comunicaciones Oficiales de Salida</v>
          </cell>
          <cell r="P74">
            <v>6139</v>
          </cell>
          <cell r="Q74">
            <v>6140</v>
          </cell>
          <cell r="R74">
            <v>0</v>
          </cell>
          <cell r="S74">
            <v>0</v>
          </cell>
          <cell r="T74" t="str">
            <v>Ascendente</v>
          </cell>
          <cell r="U74">
            <v>1</v>
          </cell>
          <cell r="V74" t="str">
            <v>Procedimiento</v>
          </cell>
          <cell r="W74">
            <v>21501</v>
          </cell>
          <cell r="X74" t="str">
            <v>Recursos Físicos</v>
          </cell>
          <cell r="Y74" t="str">
            <v>No</v>
          </cell>
        </row>
        <row r="75">
          <cell r="A75">
            <v>452</v>
          </cell>
          <cell r="B75" t="str">
            <v>Transferencias Documentales de archivos de Gestión al Archivo Central que cumplen con los procedimiento, instructivo y formatos establecidos.</v>
          </cell>
          <cell r="C75" t="str">
            <v>(6141/6142)*100</v>
          </cell>
          <cell r="D75">
            <v>97110002</v>
          </cell>
          <cell r="E75" t="str">
            <v>(Variable1/Variable2)*100</v>
          </cell>
          <cell r="F75">
            <v>100</v>
          </cell>
          <cell r="G75" t="str">
            <v>Trimestre</v>
          </cell>
          <cell r="H75" t="str">
            <v>Cantidad</v>
          </cell>
          <cell r="I75">
            <v>0</v>
          </cell>
          <cell r="J75">
            <v>14</v>
          </cell>
          <cell r="K75" t="str">
            <v>Proceso: Recursos Físicos</v>
          </cell>
          <cell r="L75">
            <v>53</v>
          </cell>
          <cell r="M75" t="str">
            <v>Subproceso: Gestión Documental</v>
          </cell>
          <cell r="N75">
            <v>2209</v>
          </cell>
          <cell r="O75" t="str">
            <v>Procedimiento: Administración del Archivo Central</v>
          </cell>
          <cell r="P75">
            <v>6141</v>
          </cell>
          <cell r="Q75">
            <v>6142</v>
          </cell>
          <cell r="R75">
            <v>0</v>
          </cell>
          <cell r="S75">
            <v>0</v>
          </cell>
          <cell r="T75" t="str">
            <v>Constante</v>
          </cell>
          <cell r="U75">
            <v>1</v>
          </cell>
          <cell r="V75" t="str">
            <v>Procedimiento</v>
          </cell>
          <cell r="W75">
            <v>21501</v>
          </cell>
          <cell r="X75" t="str">
            <v>Recursos Físicos</v>
          </cell>
          <cell r="Y75" t="str">
            <v>No</v>
          </cell>
        </row>
        <row r="76">
          <cell r="A76">
            <v>5001</v>
          </cell>
          <cell r="B76" t="str">
            <v>Resultado de las Investigaciones en Fiscalización Tributaria e Internacional</v>
          </cell>
          <cell r="C76" t="str">
            <v>(5785/5832)* 100</v>
          </cell>
          <cell r="D76">
            <v>97110002</v>
          </cell>
          <cell r="E76" t="str">
            <v>(Variable 1/ Variable 2)* 100</v>
          </cell>
          <cell r="F76">
            <v>60</v>
          </cell>
          <cell r="G76" t="str">
            <v>Trimestre</v>
          </cell>
          <cell r="H76" t="str">
            <v>Porcentaje</v>
          </cell>
          <cell r="I76">
            <v>0</v>
          </cell>
          <cell r="J76">
            <v>5</v>
          </cell>
          <cell r="K76" t="str">
            <v>Proceso: Fiscalización y Liquidación</v>
          </cell>
          <cell r="L76">
            <v>200</v>
          </cell>
          <cell r="M76" t="str">
            <v>Subproceso: Control Tributario</v>
          </cell>
          <cell r="N76">
            <v>3007</v>
          </cell>
          <cell r="O76" t="str">
            <v>Subproceso: Control Tributario</v>
          </cell>
          <cell r="P76">
            <v>5785</v>
          </cell>
          <cell r="Q76">
            <v>5832</v>
          </cell>
          <cell r="R76">
            <v>0</v>
          </cell>
          <cell r="S76">
            <v>0</v>
          </cell>
          <cell r="T76" t="str">
            <v>Constante</v>
          </cell>
          <cell r="U76">
            <v>3</v>
          </cell>
          <cell r="V76" t="str">
            <v>Proceso</v>
          </cell>
          <cell r="W76">
            <v>22904</v>
          </cell>
          <cell r="X76" t="str">
            <v>Indicadores de Subproceso - Fiscalización Tributaria</v>
          </cell>
          <cell r="Y76" t="str">
            <v>No</v>
          </cell>
        </row>
        <row r="77">
          <cell r="A77">
            <v>5002</v>
          </cell>
          <cell r="B77" t="str">
            <v>Resultado de las Investigaciones en Liquidación Tributaria e Internacional</v>
          </cell>
          <cell r="C77" t="str">
            <v>(5786/5833)* 100</v>
          </cell>
          <cell r="D77">
            <v>97110002</v>
          </cell>
          <cell r="E77" t="str">
            <v>(Variable 1/ Variable 2)* 100</v>
          </cell>
          <cell r="F77">
            <v>80</v>
          </cell>
          <cell r="G77" t="str">
            <v>Trimestre</v>
          </cell>
          <cell r="H77" t="str">
            <v>Porcentaje</v>
          </cell>
          <cell r="I77">
            <v>0</v>
          </cell>
          <cell r="J77">
            <v>5</v>
          </cell>
          <cell r="K77" t="str">
            <v>Proceso: Fiscalización y Liquidación</v>
          </cell>
          <cell r="L77">
            <v>200</v>
          </cell>
          <cell r="M77" t="str">
            <v>Subproceso: Control Tributario</v>
          </cell>
          <cell r="N77">
            <v>3007</v>
          </cell>
          <cell r="O77" t="str">
            <v>Subproceso: Control Tributario</v>
          </cell>
          <cell r="P77">
            <v>5786</v>
          </cell>
          <cell r="Q77">
            <v>5833</v>
          </cell>
          <cell r="R77">
            <v>0</v>
          </cell>
          <cell r="S77">
            <v>0</v>
          </cell>
          <cell r="T77" t="str">
            <v>Constante</v>
          </cell>
          <cell r="U77">
            <v>3</v>
          </cell>
          <cell r="V77" t="str">
            <v>Proceso</v>
          </cell>
          <cell r="W77">
            <v>22905</v>
          </cell>
          <cell r="X77" t="str">
            <v>Indicadores de Subproceso - Liquidación Tributaria</v>
          </cell>
          <cell r="Y77" t="str">
            <v>No</v>
          </cell>
        </row>
        <row r="78">
          <cell r="A78">
            <v>5003</v>
          </cell>
          <cell r="B78" t="str">
            <v>Gestión de las investigaciones en Fiscalización Tributaria e Internacional</v>
          </cell>
          <cell r="C78" t="str">
            <v>(5787/(5834+5875))*100</v>
          </cell>
          <cell r="D78">
            <v>97110002</v>
          </cell>
          <cell r="E78" t="str">
            <v>(Variable 1/ (Variable 2 + Variable 3))*100</v>
          </cell>
          <cell r="F78">
            <v>40</v>
          </cell>
          <cell r="G78" t="str">
            <v>Trimestre</v>
          </cell>
          <cell r="H78" t="str">
            <v>Porcentaje</v>
          </cell>
          <cell r="I78">
            <v>0</v>
          </cell>
          <cell r="J78">
            <v>5</v>
          </cell>
          <cell r="K78" t="str">
            <v>Proceso: Fiscalización y Liquidación</v>
          </cell>
          <cell r="L78">
            <v>200</v>
          </cell>
          <cell r="M78" t="str">
            <v>Subproceso: Control Tributario</v>
          </cell>
          <cell r="N78">
            <v>3007</v>
          </cell>
          <cell r="O78" t="str">
            <v>Subproceso: Control Tributario</v>
          </cell>
          <cell r="P78">
            <v>5787</v>
          </cell>
          <cell r="Q78">
            <v>5834</v>
          </cell>
          <cell r="R78">
            <v>5875</v>
          </cell>
          <cell r="S78">
            <v>0</v>
          </cell>
          <cell r="T78" t="str">
            <v>Constante</v>
          </cell>
          <cell r="U78">
            <v>3</v>
          </cell>
          <cell r="V78" t="str">
            <v>Proceso</v>
          </cell>
          <cell r="W78">
            <v>22904</v>
          </cell>
          <cell r="X78" t="str">
            <v>Indicadores de Subproceso - Fiscalización Tributaria</v>
          </cell>
          <cell r="Y78" t="str">
            <v>No</v>
          </cell>
        </row>
        <row r="79">
          <cell r="A79">
            <v>5004</v>
          </cell>
          <cell r="B79" t="str">
            <v>Gestión de las investigaciones en Liquidación Tributaria e Internacional</v>
          </cell>
          <cell r="C79" t="str">
            <v>(5788/(5835+5876))*100</v>
          </cell>
          <cell r="D79">
            <v>97110002</v>
          </cell>
          <cell r="E79" t="str">
            <v>(Variable 1/ (Variable 2 + Variable 3))*100</v>
          </cell>
          <cell r="F79">
            <v>45</v>
          </cell>
          <cell r="G79" t="str">
            <v>Trimestre</v>
          </cell>
          <cell r="H79" t="str">
            <v>Porcentaje</v>
          </cell>
          <cell r="I79">
            <v>0</v>
          </cell>
          <cell r="J79">
            <v>5</v>
          </cell>
          <cell r="K79" t="str">
            <v>Proceso: Fiscalización y Liquidación</v>
          </cell>
          <cell r="L79">
            <v>200</v>
          </cell>
          <cell r="M79" t="str">
            <v>Subproceso: Control Tributario</v>
          </cell>
          <cell r="N79">
            <v>3007</v>
          </cell>
          <cell r="O79" t="str">
            <v>Subproceso: Control Tributario</v>
          </cell>
          <cell r="P79">
            <v>5788</v>
          </cell>
          <cell r="Q79">
            <v>5835</v>
          </cell>
          <cell r="R79">
            <v>5876</v>
          </cell>
          <cell r="S79">
            <v>0</v>
          </cell>
          <cell r="T79" t="str">
            <v>Constante</v>
          </cell>
          <cell r="U79">
            <v>3</v>
          </cell>
          <cell r="V79" t="str">
            <v>Proceso</v>
          </cell>
          <cell r="W79">
            <v>22905</v>
          </cell>
          <cell r="X79" t="str">
            <v>Indicadores de Subproceso - Liquidación Tributaria</v>
          </cell>
          <cell r="Y79" t="str">
            <v>No</v>
          </cell>
        </row>
        <row r="80">
          <cell r="A80">
            <v>5005</v>
          </cell>
          <cell r="B80" t="str">
            <v>Resultado de las Investigaciones en Fiscalización Cambiaria</v>
          </cell>
          <cell r="C80" t="str">
            <v>(5789/5836)*100</v>
          </cell>
          <cell r="D80">
            <v>97110001</v>
          </cell>
          <cell r="E80" t="str">
            <v>(Variable 1/ Variable 2)* 100</v>
          </cell>
          <cell r="F80">
            <v>80</v>
          </cell>
          <cell r="G80" t="str">
            <v>Trimestre</v>
          </cell>
          <cell r="H80" t="str">
            <v>Porcentaje</v>
          </cell>
          <cell r="I80">
            <v>0</v>
          </cell>
          <cell r="J80">
            <v>5</v>
          </cell>
          <cell r="K80" t="str">
            <v>Proceso: Fiscalización y Liquidación</v>
          </cell>
          <cell r="L80">
            <v>202</v>
          </cell>
          <cell r="M80" t="str">
            <v>Subproceso: Control Cambiario</v>
          </cell>
          <cell r="N80">
            <v>3005</v>
          </cell>
          <cell r="O80" t="str">
            <v>Subproceso: Control Cambiario</v>
          </cell>
          <cell r="P80">
            <v>5789</v>
          </cell>
          <cell r="Q80">
            <v>5836</v>
          </cell>
          <cell r="R80">
            <v>0</v>
          </cell>
          <cell r="S80">
            <v>0</v>
          </cell>
          <cell r="T80" t="str">
            <v>Ascendente</v>
          </cell>
          <cell r="U80">
            <v>3</v>
          </cell>
          <cell r="V80" t="str">
            <v>Proceso</v>
          </cell>
          <cell r="W80">
            <v>23204</v>
          </cell>
          <cell r="X80" t="str">
            <v>Indicadores de Subproceso - Fiscalización Cambiaria</v>
          </cell>
          <cell r="Y80" t="str">
            <v>No</v>
          </cell>
        </row>
        <row r="81">
          <cell r="A81">
            <v>5006</v>
          </cell>
          <cell r="B81" t="str">
            <v>Resultado de las investigaciones en Liquidación Cambiaria.</v>
          </cell>
          <cell r="C81" t="str">
            <v>(5790/5837)*100</v>
          </cell>
          <cell r="D81">
            <v>97110001</v>
          </cell>
          <cell r="E81" t="str">
            <v>(Variable 1/ Variable 2)* 100</v>
          </cell>
          <cell r="F81">
            <v>100</v>
          </cell>
          <cell r="G81" t="str">
            <v>Trimestre</v>
          </cell>
          <cell r="H81" t="str">
            <v>Porcentaje</v>
          </cell>
          <cell r="I81">
            <v>0</v>
          </cell>
          <cell r="J81">
            <v>5</v>
          </cell>
          <cell r="K81" t="str">
            <v>Proceso: Fiscalización y Liquidación</v>
          </cell>
          <cell r="L81">
            <v>202</v>
          </cell>
          <cell r="M81" t="str">
            <v>Subproceso: Control Cambiario</v>
          </cell>
          <cell r="N81">
            <v>3005</v>
          </cell>
          <cell r="O81" t="str">
            <v>Subproceso: Control Cambiario</v>
          </cell>
          <cell r="P81">
            <v>5790</v>
          </cell>
          <cell r="Q81">
            <v>5837</v>
          </cell>
          <cell r="R81">
            <v>0</v>
          </cell>
          <cell r="S81">
            <v>0</v>
          </cell>
          <cell r="T81" t="str">
            <v>Ascendente</v>
          </cell>
          <cell r="U81">
            <v>3</v>
          </cell>
          <cell r="V81" t="str">
            <v>Proceso</v>
          </cell>
          <cell r="W81">
            <v>23205</v>
          </cell>
          <cell r="X81" t="str">
            <v>Indicadores de Subproceso - Liquidación Cambiaria</v>
          </cell>
          <cell r="Y81" t="str">
            <v>No</v>
          </cell>
        </row>
        <row r="82">
          <cell r="A82">
            <v>5007</v>
          </cell>
          <cell r="B82" t="str">
            <v>Gestión de las investigaciones en Fiscalización Cambiaria</v>
          </cell>
          <cell r="C82" t="str">
            <v>(5791/(5838+5877))*100</v>
          </cell>
          <cell r="D82">
            <v>97110001</v>
          </cell>
          <cell r="E82" t="str">
            <v>(Variable 1/ (Variable 2 + Variable 3))*100</v>
          </cell>
          <cell r="F82">
            <v>70</v>
          </cell>
          <cell r="G82" t="str">
            <v>Trimestre</v>
          </cell>
          <cell r="H82" t="str">
            <v>Porcentaje</v>
          </cell>
          <cell r="I82">
            <v>0</v>
          </cell>
          <cell r="J82">
            <v>5</v>
          </cell>
          <cell r="K82" t="str">
            <v>Proceso: Fiscalización y Liquidación</v>
          </cell>
          <cell r="L82">
            <v>202</v>
          </cell>
          <cell r="M82" t="str">
            <v>Subproceso: Control Cambiario</v>
          </cell>
          <cell r="N82">
            <v>3005</v>
          </cell>
          <cell r="O82" t="str">
            <v>Subproceso: Control Cambiario</v>
          </cell>
          <cell r="P82">
            <v>5791</v>
          </cell>
          <cell r="Q82">
            <v>5838</v>
          </cell>
          <cell r="R82">
            <v>5877</v>
          </cell>
          <cell r="S82">
            <v>0</v>
          </cell>
          <cell r="T82" t="str">
            <v>Ascendente</v>
          </cell>
          <cell r="U82">
            <v>3</v>
          </cell>
          <cell r="V82" t="str">
            <v>Proceso</v>
          </cell>
          <cell r="W82">
            <v>23204</v>
          </cell>
          <cell r="X82" t="str">
            <v>Indicadores de Subproceso - Fiscalización Cambiaria</v>
          </cell>
          <cell r="Y82" t="str">
            <v>No</v>
          </cell>
        </row>
        <row r="83">
          <cell r="A83">
            <v>5008</v>
          </cell>
          <cell r="B83" t="str">
            <v>Gestión de las investigaciones en Liquidación Cambiaria</v>
          </cell>
          <cell r="C83" t="str">
            <v>(5792/(5839+5878))*100</v>
          </cell>
          <cell r="D83">
            <v>97110001</v>
          </cell>
          <cell r="E83" t="str">
            <v>(Variable 1/ (Variable 2 + Variable 3))*100</v>
          </cell>
          <cell r="F83">
            <v>70</v>
          </cell>
          <cell r="G83" t="str">
            <v>Trimestre</v>
          </cell>
          <cell r="H83" t="str">
            <v>Porcentaje</v>
          </cell>
          <cell r="I83">
            <v>0</v>
          </cell>
          <cell r="J83">
            <v>5</v>
          </cell>
          <cell r="K83" t="str">
            <v>Proceso: Fiscalización y Liquidación</v>
          </cell>
          <cell r="L83">
            <v>202</v>
          </cell>
          <cell r="M83" t="str">
            <v>Subproceso: Control Cambiario</v>
          </cell>
          <cell r="N83">
            <v>3005</v>
          </cell>
          <cell r="O83" t="str">
            <v>Subproceso: Control Cambiario</v>
          </cell>
          <cell r="P83">
            <v>5792</v>
          </cell>
          <cell r="Q83">
            <v>5839</v>
          </cell>
          <cell r="R83">
            <v>5878</v>
          </cell>
          <cell r="S83">
            <v>0</v>
          </cell>
          <cell r="T83" t="str">
            <v>Ascendente</v>
          </cell>
          <cell r="U83">
            <v>3</v>
          </cell>
          <cell r="V83" t="str">
            <v>Proceso</v>
          </cell>
          <cell r="W83">
            <v>23205</v>
          </cell>
          <cell r="X83" t="str">
            <v>Indicadores de Subproceso - Liquidación Cambiaria</v>
          </cell>
          <cell r="Y83" t="str">
            <v>No</v>
          </cell>
        </row>
        <row r="84">
          <cell r="A84">
            <v>5019</v>
          </cell>
          <cell r="B84" t="str">
            <v>Gestión de los reportes en control y prevención de lavado de activos</v>
          </cell>
          <cell r="C84" t="str">
            <v>(5803/(5850+5887))*100</v>
          </cell>
          <cell r="D84">
            <v>97110001</v>
          </cell>
          <cell r="E84" t="str">
            <v>(Variable 1/ (Variable 2 + Variable 3))*100</v>
          </cell>
          <cell r="F84">
            <v>35</v>
          </cell>
          <cell r="G84" t="str">
            <v>Trimestre</v>
          </cell>
          <cell r="H84" t="str">
            <v>Porcentaje</v>
          </cell>
          <cell r="I84">
            <v>0</v>
          </cell>
          <cell r="J84">
            <v>5</v>
          </cell>
          <cell r="K84" t="str">
            <v>Proceso: Fiscalización y Liquidación</v>
          </cell>
          <cell r="L84">
            <v>273</v>
          </cell>
          <cell r="M84" t="str">
            <v>Proceso: Fiscalización y Liquidación No Aplica Subproceso.</v>
          </cell>
          <cell r="N84">
            <v>3023</v>
          </cell>
          <cell r="O84" t="str">
            <v>Proceso: Fiscalización y Liquidación</v>
          </cell>
          <cell r="P84">
            <v>5803</v>
          </cell>
          <cell r="Q84">
            <v>5850</v>
          </cell>
          <cell r="R84">
            <v>5887</v>
          </cell>
          <cell r="S84">
            <v>0</v>
          </cell>
          <cell r="T84" t="str">
            <v>Ascendente</v>
          </cell>
          <cell r="U84">
            <v>3</v>
          </cell>
          <cell r="V84" t="str">
            <v>Proceso</v>
          </cell>
          <cell r="W84">
            <v>21103</v>
          </cell>
          <cell r="X84" t="str">
            <v>Indicadores de Proceso - Gestión de Fiscalización</v>
          </cell>
          <cell r="Y84" t="str">
            <v>No</v>
          </cell>
        </row>
        <row r="85">
          <cell r="A85">
            <v>5021</v>
          </cell>
          <cell r="B85" t="str">
            <v>Oportunidad en los actos administrativos proferidos en Sede Administrativa en materia Tributaria.</v>
          </cell>
          <cell r="C85" t="str">
            <v>(5805/5852)*100</v>
          </cell>
          <cell r="D85">
            <v>97110002</v>
          </cell>
          <cell r="E85" t="str">
            <v>(Variable 1/ Variable 2)* 100</v>
          </cell>
          <cell r="F85">
            <v>100</v>
          </cell>
          <cell r="G85" t="str">
            <v>Mes</v>
          </cell>
          <cell r="H85" t="str">
            <v>Porcentaje</v>
          </cell>
          <cell r="I85">
            <v>99.11</v>
          </cell>
          <cell r="J85">
            <v>7</v>
          </cell>
          <cell r="K85" t="str">
            <v>Proceso: Gestión Jurídica</v>
          </cell>
          <cell r="L85">
            <v>7</v>
          </cell>
          <cell r="M85" t="str">
            <v>Proceso: Gestión Jurídica No Aplica</v>
          </cell>
          <cell r="N85">
            <v>3003</v>
          </cell>
          <cell r="O85" t="str">
            <v>Proceso: Gestión Jurídica No Aplica</v>
          </cell>
          <cell r="P85">
            <v>5805</v>
          </cell>
          <cell r="Q85">
            <v>5852</v>
          </cell>
          <cell r="R85">
            <v>0</v>
          </cell>
          <cell r="S85">
            <v>0</v>
          </cell>
          <cell r="T85" t="str">
            <v>Constante</v>
          </cell>
          <cell r="U85">
            <v>3</v>
          </cell>
          <cell r="V85" t="str">
            <v>Proceso</v>
          </cell>
          <cell r="W85">
            <v>20803</v>
          </cell>
          <cell r="X85" t="str">
            <v>Indicadores de Proceso - Gestión Jurídica</v>
          </cell>
          <cell r="Y85" t="str">
            <v>No</v>
          </cell>
        </row>
        <row r="86">
          <cell r="A86">
            <v>5024</v>
          </cell>
          <cell r="B86" t="str">
            <v>Atención de Alegatos de Conclusión</v>
          </cell>
          <cell r="C86" t="str">
            <v>(5808/5854)* 100</v>
          </cell>
          <cell r="D86">
            <v>97110002</v>
          </cell>
          <cell r="E86" t="str">
            <v>(Variable 1/ Variable 2)* 100</v>
          </cell>
          <cell r="F86">
            <v>100</v>
          </cell>
          <cell r="G86" t="str">
            <v>Mes</v>
          </cell>
          <cell r="H86" t="str">
            <v>Porcentaje</v>
          </cell>
          <cell r="I86">
            <v>0</v>
          </cell>
          <cell r="J86">
            <v>7</v>
          </cell>
          <cell r="K86" t="str">
            <v>Proceso: Gestión Jurídica</v>
          </cell>
          <cell r="L86">
            <v>7</v>
          </cell>
          <cell r="M86" t="str">
            <v>Proceso: Gestión Jurídica No Aplica</v>
          </cell>
          <cell r="N86">
            <v>3003</v>
          </cell>
          <cell r="O86" t="str">
            <v>Proceso: Gestión Jurídica No Aplica</v>
          </cell>
          <cell r="P86">
            <v>5808</v>
          </cell>
          <cell r="Q86">
            <v>5854</v>
          </cell>
          <cell r="R86">
            <v>0</v>
          </cell>
          <cell r="S86">
            <v>0</v>
          </cell>
          <cell r="T86" t="str">
            <v>Constante</v>
          </cell>
          <cell r="U86">
            <v>3</v>
          </cell>
          <cell r="V86" t="str">
            <v>Proceso</v>
          </cell>
          <cell r="W86">
            <v>20803</v>
          </cell>
          <cell r="X86" t="str">
            <v>Indicadores de Proceso - Gestión Jurídica</v>
          </cell>
          <cell r="Y86" t="str">
            <v>No</v>
          </cell>
        </row>
        <row r="87">
          <cell r="A87">
            <v>5025</v>
          </cell>
          <cell r="B87" t="str">
            <v>Atención de recursos de apelación contra sentencias de primera instancia desfavorables a la DIAN</v>
          </cell>
          <cell r="C87" t="str">
            <v>(5809/5855)* 100</v>
          </cell>
          <cell r="D87">
            <v>97110002</v>
          </cell>
          <cell r="E87" t="str">
            <v>(Variable 1/ Variable 2)* 100</v>
          </cell>
          <cell r="F87">
            <v>100</v>
          </cell>
          <cell r="G87" t="str">
            <v>Mes</v>
          </cell>
          <cell r="H87" t="str">
            <v>Porcentaje</v>
          </cell>
          <cell r="I87">
            <v>0</v>
          </cell>
          <cell r="J87">
            <v>7</v>
          </cell>
          <cell r="K87" t="str">
            <v>Proceso: Gestión Jurídica</v>
          </cell>
          <cell r="L87">
            <v>7</v>
          </cell>
          <cell r="M87" t="str">
            <v>Proceso: Gestión Jurídica No Aplica</v>
          </cell>
          <cell r="N87">
            <v>3003</v>
          </cell>
          <cell r="O87" t="str">
            <v>Proceso: Gestión Jurídica No Aplica</v>
          </cell>
          <cell r="P87">
            <v>5809</v>
          </cell>
          <cell r="Q87">
            <v>5855</v>
          </cell>
          <cell r="R87">
            <v>0</v>
          </cell>
          <cell r="S87">
            <v>0</v>
          </cell>
          <cell r="T87" t="str">
            <v>Constante</v>
          </cell>
          <cell r="U87">
            <v>3</v>
          </cell>
          <cell r="V87" t="str">
            <v>Proceso</v>
          </cell>
          <cell r="W87">
            <v>20803</v>
          </cell>
          <cell r="X87" t="str">
            <v>Indicadores de Proceso - Gestión Jurídica</v>
          </cell>
          <cell r="Y87" t="str">
            <v>No</v>
          </cell>
        </row>
        <row r="88">
          <cell r="A88">
            <v>5028</v>
          </cell>
          <cell r="B88" t="str">
            <v>Decisiones del Comité de Conciliación y Defensa Judicial relacionadas con los estudios de acciones de repetición.</v>
          </cell>
          <cell r="C88" t="str">
            <v>(5812/5858)* 100</v>
          </cell>
          <cell r="D88">
            <v>97110002</v>
          </cell>
          <cell r="E88" t="str">
            <v>(Variable 1/ Variable 2)* 100</v>
          </cell>
          <cell r="F88">
            <v>100</v>
          </cell>
          <cell r="G88" t="str">
            <v>Mes</v>
          </cell>
          <cell r="H88" t="str">
            <v>Porcentaje</v>
          </cell>
          <cell r="I88">
            <v>0</v>
          </cell>
          <cell r="J88">
            <v>7</v>
          </cell>
          <cell r="K88" t="str">
            <v>Proceso: Gestión Jurídica</v>
          </cell>
          <cell r="L88">
            <v>7</v>
          </cell>
          <cell r="M88" t="str">
            <v>Proceso: Gestión Jurídica No Aplica</v>
          </cell>
          <cell r="N88">
            <v>3003</v>
          </cell>
          <cell r="O88" t="str">
            <v>Proceso: Gestión Jurídica No Aplica</v>
          </cell>
          <cell r="P88">
            <v>5812</v>
          </cell>
          <cell r="Q88">
            <v>5858</v>
          </cell>
          <cell r="R88">
            <v>0</v>
          </cell>
          <cell r="S88">
            <v>0</v>
          </cell>
          <cell r="T88" t="str">
            <v>Constante</v>
          </cell>
          <cell r="U88">
            <v>3</v>
          </cell>
          <cell r="V88" t="str">
            <v>Proceso</v>
          </cell>
          <cell r="W88">
            <v>20803</v>
          </cell>
          <cell r="X88" t="str">
            <v>Indicadores de Proceso - Gestión Jurídica</v>
          </cell>
          <cell r="Y88" t="str">
            <v>No</v>
          </cell>
        </row>
        <row r="89">
          <cell r="A89">
            <v>5029</v>
          </cell>
          <cell r="B89" t="str">
            <v>Atención de Tutelas</v>
          </cell>
          <cell r="C89" t="str">
            <v>(5813/5859)* 100</v>
          </cell>
          <cell r="D89">
            <v>97110002</v>
          </cell>
          <cell r="E89" t="str">
            <v>(Variable 1/ Variable 2)* 100</v>
          </cell>
          <cell r="F89">
            <v>100</v>
          </cell>
          <cell r="G89" t="str">
            <v>Mes</v>
          </cell>
          <cell r="H89" t="str">
            <v>Porcentaje</v>
          </cell>
          <cell r="I89">
            <v>0</v>
          </cell>
          <cell r="J89">
            <v>7</v>
          </cell>
          <cell r="K89" t="str">
            <v>Proceso: Gestión Jurídica</v>
          </cell>
          <cell r="L89">
            <v>7</v>
          </cell>
          <cell r="M89" t="str">
            <v>Proceso: Gestión Jurídica No Aplica</v>
          </cell>
          <cell r="N89">
            <v>3003</v>
          </cell>
          <cell r="O89" t="str">
            <v>Proceso: Gestión Jurídica No Aplica</v>
          </cell>
          <cell r="P89">
            <v>5813</v>
          </cell>
          <cell r="Q89">
            <v>5859</v>
          </cell>
          <cell r="R89">
            <v>0</v>
          </cell>
          <cell r="S89">
            <v>0</v>
          </cell>
          <cell r="T89" t="str">
            <v>Constante</v>
          </cell>
          <cell r="U89">
            <v>3</v>
          </cell>
          <cell r="V89" t="str">
            <v>Proceso</v>
          </cell>
          <cell r="W89">
            <v>20803</v>
          </cell>
          <cell r="X89" t="str">
            <v>Indicadores de Proceso - Gestión Jurídica</v>
          </cell>
          <cell r="Y89" t="str">
            <v>No</v>
          </cell>
        </row>
        <row r="90">
          <cell r="A90">
            <v>5030</v>
          </cell>
          <cell r="B90" t="str">
            <v>Fallos de tutela a favor de la DIAN</v>
          </cell>
          <cell r="C90" t="str">
            <v>(5814/5860)* 100</v>
          </cell>
          <cell r="D90">
            <v>97110002</v>
          </cell>
          <cell r="E90" t="str">
            <v>(Variable 1/ Variable 2)* 100</v>
          </cell>
          <cell r="F90">
            <v>90</v>
          </cell>
          <cell r="G90" t="str">
            <v>Trimestre</v>
          </cell>
          <cell r="H90" t="str">
            <v>Porcentaje</v>
          </cell>
          <cell r="I90">
            <v>0</v>
          </cell>
          <cell r="J90">
            <v>7</v>
          </cell>
          <cell r="K90" t="str">
            <v>Proceso: Gestión Jurídica</v>
          </cell>
          <cell r="L90">
            <v>7</v>
          </cell>
          <cell r="M90" t="str">
            <v>Proceso: Gestión Jurídica No Aplica</v>
          </cell>
          <cell r="N90">
            <v>3003</v>
          </cell>
          <cell r="O90" t="str">
            <v>Proceso: Gestión Jurídica No Aplica</v>
          </cell>
          <cell r="P90">
            <v>5814</v>
          </cell>
          <cell r="Q90">
            <v>5860</v>
          </cell>
          <cell r="R90">
            <v>0</v>
          </cell>
          <cell r="S90">
            <v>0</v>
          </cell>
          <cell r="T90" t="str">
            <v>Constante</v>
          </cell>
          <cell r="U90">
            <v>3</v>
          </cell>
          <cell r="V90" t="str">
            <v>Proceso</v>
          </cell>
          <cell r="W90">
            <v>20803</v>
          </cell>
          <cell r="X90" t="str">
            <v>Indicadores de Proceso - Gestión Jurídica</v>
          </cell>
          <cell r="Y90" t="str">
            <v>No</v>
          </cell>
        </row>
        <row r="91">
          <cell r="A91">
            <v>5032</v>
          </cell>
          <cell r="B91" t="str">
            <v>Conceptos efectivamente reconsiderados por la Dian.</v>
          </cell>
          <cell r="C91" t="str">
            <v>1-(5816/5862)*100</v>
          </cell>
          <cell r="D91">
            <v>97110002</v>
          </cell>
          <cell r="E91" t="str">
            <v>(1-(Variable 1 / Variable 2))*100</v>
          </cell>
          <cell r="F91">
            <v>100</v>
          </cell>
          <cell r="G91" t="str">
            <v>Trimestre</v>
          </cell>
          <cell r="H91" t="str">
            <v>Porcentaje</v>
          </cell>
          <cell r="I91">
            <v>0</v>
          </cell>
          <cell r="J91">
            <v>7</v>
          </cell>
          <cell r="K91" t="str">
            <v>Proceso: Gestión Jurídica</v>
          </cell>
          <cell r="L91">
            <v>7</v>
          </cell>
          <cell r="M91" t="str">
            <v>Proceso: Gestión Jurídica No Aplica</v>
          </cell>
          <cell r="N91">
            <v>3003</v>
          </cell>
          <cell r="O91" t="str">
            <v>Proceso: Gestión Jurídica No Aplica</v>
          </cell>
          <cell r="P91">
            <v>5816</v>
          </cell>
          <cell r="Q91">
            <v>5862</v>
          </cell>
          <cell r="R91">
            <v>0</v>
          </cell>
          <cell r="S91">
            <v>0</v>
          </cell>
          <cell r="T91" t="str">
            <v>Constante</v>
          </cell>
          <cell r="U91">
            <v>3</v>
          </cell>
          <cell r="V91" t="str">
            <v>Proceso</v>
          </cell>
          <cell r="W91">
            <v>20803</v>
          </cell>
          <cell r="X91" t="str">
            <v>Indicadores de Proceso - Gestión Jurídica</v>
          </cell>
          <cell r="Y91" t="str">
            <v>No</v>
          </cell>
        </row>
        <row r="92">
          <cell r="A92">
            <v>5033</v>
          </cell>
          <cell r="B92" t="str">
            <v>Oportunidad en la respuesta de los Conceptos</v>
          </cell>
          <cell r="C92" t="str">
            <v>5817/5863)* 100</v>
          </cell>
          <cell r="D92">
            <v>97110001</v>
          </cell>
          <cell r="E92" t="str">
            <v>(Variable 1/ Variable 2)* 100</v>
          </cell>
          <cell r="F92">
            <v>100</v>
          </cell>
          <cell r="G92" t="str">
            <v>Mes</v>
          </cell>
          <cell r="H92" t="str">
            <v>Porcentaje</v>
          </cell>
          <cell r="I92">
            <v>0</v>
          </cell>
          <cell r="J92">
            <v>7</v>
          </cell>
          <cell r="K92" t="str">
            <v>Proceso: Gestión Jurídica</v>
          </cell>
          <cell r="L92">
            <v>7</v>
          </cell>
          <cell r="M92" t="str">
            <v>Proceso: Gestión Jurídica No Aplica</v>
          </cell>
          <cell r="N92">
            <v>3003</v>
          </cell>
          <cell r="O92" t="str">
            <v>Proceso: Gestión Jurídica No Aplica</v>
          </cell>
          <cell r="P92">
            <v>5817</v>
          </cell>
          <cell r="Q92">
            <v>5863</v>
          </cell>
          <cell r="R92">
            <v>0</v>
          </cell>
          <cell r="S92">
            <v>0</v>
          </cell>
          <cell r="T92" t="str">
            <v>Ascendente</v>
          </cell>
          <cell r="U92">
            <v>3</v>
          </cell>
          <cell r="V92" t="str">
            <v>Proceso</v>
          </cell>
          <cell r="W92">
            <v>20803</v>
          </cell>
          <cell r="X92" t="str">
            <v>Indicadores de Proceso - Gestión Jurídica</v>
          </cell>
          <cell r="Y92" t="str">
            <v>No</v>
          </cell>
        </row>
        <row r="93">
          <cell r="A93">
            <v>5034</v>
          </cell>
          <cell r="B93" t="str">
            <v>Eficiencia en la expedición de providencias</v>
          </cell>
          <cell r="C93" t="str">
            <v>.992155525238744884038199181446111869031</v>
          </cell>
          <cell r="D93">
            <v>97110002</v>
          </cell>
          <cell r="E93" t="str">
            <v>Variable 1/ Variable 2</v>
          </cell>
          <cell r="F93">
            <v>1</v>
          </cell>
          <cell r="G93" t="str">
            <v>Trimestre</v>
          </cell>
          <cell r="H93" t="str">
            <v>Días</v>
          </cell>
          <cell r="I93">
            <v>0</v>
          </cell>
          <cell r="J93">
            <v>10</v>
          </cell>
          <cell r="K93" t="str">
            <v>Proceso: Investigación disciplinaria</v>
          </cell>
          <cell r="L93">
            <v>268</v>
          </cell>
          <cell r="M93" t="str">
            <v>Proceso: Investigación disciplinaria</v>
          </cell>
          <cell r="N93">
            <v>3000</v>
          </cell>
          <cell r="O93" t="str">
            <v>Proceso: Investigación Disciplinaria</v>
          </cell>
          <cell r="P93">
            <v>5818</v>
          </cell>
          <cell r="Q93">
            <v>5864</v>
          </cell>
          <cell r="R93">
            <v>0</v>
          </cell>
          <cell r="S93">
            <v>0</v>
          </cell>
          <cell r="T93" t="str">
            <v>Constante</v>
          </cell>
          <cell r="U93">
            <v>3</v>
          </cell>
          <cell r="V93" t="str">
            <v>Proceso</v>
          </cell>
          <cell r="W93">
            <v>21303</v>
          </cell>
          <cell r="X93" t="str">
            <v>Indicadores de Proceso - Control Disciplinario Interno</v>
          </cell>
          <cell r="Y93" t="str">
            <v>No</v>
          </cell>
        </row>
        <row r="94">
          <cell r="A94">
            <v>5036</v>
          </cell>
          <cell r="B94" t="str">
            <v>Porcentaje de fallos proferidos sin nulidad por segunda instancia</v>
          </cell>
          <cell r="C94" t="str">
            <v>99.215819979543129901125127855438117968</v>
          </cell>
          <cell r="D94">
            <v>97110002</v>
          </cell>
          <cell r="E94" t="str">
            <v>(Variable 1/ Variable 2)* 100</v>
          </cell>
          <cell r="F94">
            <v>100</v>
          </cell>
          <cell r="G94" t="str">
            <v>Semestre</v>
          </cell>
          <cell r="H94" t="str">
            <v>Porcentaje</v>
          </cell>
          <cell r="I94">
            <v>0</v>
          </cell>
          <cell r="J94">
            <v>10</v>
          </cell>
          <cell r="K94" t="str">
            <v>Proceso: Investigación disciplinaria</v>
          </cell>
          <cell r="L94">
            <v>268</v>
          </cell>
          <cell r="M94" t="str">
            <v>Proceso: Investigación disciplinaria</v>
          </cell>
          <cell r="N94">
            <v>3000</v>
          </cell>
          <cell r="O94" t="str">
            <v>Proceso: Investigación Disciplinaria</v>
          </cell>
          <cell r="P94">
            <v>5820</v>
          </cell>
          <cell r="Q94">
            <v>5866</v>
          </cell>
          <cell r="R94">
            <v>0</v>
          </cell>
          <cell r="S94">
            <v>0</v>
          </cell>
          <cell r="T94" t="str">
            <v>Constante</v>
          </cell>
          <cell r="U94">
            <v>3</v>
          </cell>
          <cell r="V94" t="str">
            <v>Proceso</v>
          </cell>
          <cell r="W94">
            <v>21303</v>
          </cell>
          <cell r="X94" t="str">
            <v>Indicadores de Proceso - Control Disciplinario Interno</v>
          </cell>
          <cell r="Y94" t="str">
            <v>No</v>
          </cell>
        </row>
        <row r="95">
          <cell r="A95">
            <v>5045</v>
          </cell>
          <cell r="B95" t="str">
            <v>Solicitudes  de Devolución y/o Compensación gestionadas, hasta proferir el acto administrativo terminal dentro del término legal.</v>
          </cell>
          <cell r="C95" t="str">
            <v>(5829/5873)*100</v>
          </cell>
          <cell r="D95">
            <v>97110002</v>
          </cell>
          <cell r="E95" t="str">
            <v>(Variable 1/ Variable 2)* 100</v>
          </cell>
          <cell r="F95">
            <v>100</v>
          </cell>
          <cell r="G95" t="str">
            <v>Mes</v>
          </cell>
          <cell r="H95" t="str">
            <v>Porcentaje</v>
          </cell>
          <cell r="I95">
            <v>0</v>
          </cell>
          <cell r="J95">
            <v>12</v>
          </cell>
          <cell r="K95" t="str">
            <v>Proceso: Recaudación</v>
          </cell>
          <cell r="L95">
            <v>45</v>
          </cell>
          <cell r="M95" t="str">
            <v>Subproceso: Devolución y/o Compensación</v>
          </cell>
          <cell r="N95">
            <v>3044</v>
          </cell>
          <cell r="O95" t="str">
            <v>Subproceso: Devolución y/o compensación</v>
          </cell>
          <cell r="P95">
            <v>5829</v>
          </cell>
          <cell r="Q95">
            <v>5873</v>
          </cell>
          <cell r="R95">
            <v>0</v>
          </cell>
          <cell r="S95">
            <v>0</v>
          </cell>
          <cell r="T95" t="str">
            <v>Constante</v>
          </cell>
          <cell r="U95">
            <v>3</v>
          </cell>
          <cell r="V95" t="str">
            <v>Proceso</v>
          </cell>
          <cell r="W95">
            <v>22403</v>
          </cell>
          <cell r="X95" t="str">
            <v>Indicadores de Subproceso - Recaudo</v>
          </cell>
          <cell r="Y95" t="str">
            <v>No</v>
          </cell>
        </row>
        <row r="96">
          <cell r="A96">
            <v>5047</v>
          </cell>
          <cell r="B96" t="str">
            <v>Promedio de días utilizados en resolver las solicitudes de devolución y/o compensación</v>
          </cell>
          <cell r="C96" t="str">
            <v>5831</v>
          </cell>
          <cell r="D96">
            <v>97110003</v>
          </cell>
          <cell r="E96" t="str">
            <v>Variable 1</v>
          </cell>
          <cell r="F96">
            <v>37</v>
          </cell>
          <cell r="G96" t="str">
            <v>Mes</v>
          </cell>
          <cell r="H96" t="str">
            <v>Días</v>
          </cell>
          <cell r="I96">
            <v>40.49</v>
          </cell>
          <cell r="J96">
            <v>12</v>
          </cell>
          <cell r="K96" t="str">
            <v>Proceso: Recaudación</v>
          </cell>
          <cell r="L96">
            <v>45</v>
          </cell>
          <cell r="M96" t="str">
            <v>Subproceso: Devolución y/o Compensación</v>
          </cell>
          <cell r="N96">
            <v>3044</v>
          </cell>
          <cell r="O96" t="str">
            <v>Subproceso: Devolución y/o compensación</v>
          </cell>
          <cell r="P96">
            <v>5831</v>
          </cell>
          <cell r="Q96">
            <v>0</v>
          </cell>
          <cell r="R96">
            <v>0</v>
          </cell>
          <cell r="S96">
            <v>0</v>
          </cell>
          <cell r="T96" t="str">
            <v>Descendente</v>
          </cell>
          <cell r="U96">
            <v>3</v>
          </cell>
          <cell r="V96" t="str">
            <v>Proceso</v>
          </cell>
          <cell r="W96">
            <v>22403</v>
          </cell>
          <cell r="X96" t="str">
            <v>Indicadores de Subproceso - Recaudo</v>
          </cell>
          <cell r="Y96" t="str">
            <v>No</v>
          </cell>
        </row>
        <row r="97">
          <cell r="A97">
            <v>5048</v>
          </cell>
          <cell r="B97" t="str">
            <v>Cumplimiento del Plan Anual de Auditoría</v>
          </cell>
          <cell r="C97" t="str">
            <v>(5926/5933)*100</v>
          </cell>
          <cell r="D97">
            <v>97110002</v>
          </cell>
          <cell r="E97" t="str">
            <v>(Variable 1/ Variable 2)* 100</v>
          </cell>
          <cell r="F97">
            <v>100</v>
          </cell>
          <cell r="G97" t="str">
            <v>Semestre</v>
          </cell>
          <cell r="H97" t="str">
            <v>Porcentaje</v>
          </cell>
          <cell r="I97">
            <v>0</v>
          </cell>
          <cell r="J97">
            <v>4</v>
          </cell>
          <cell r="K97" t="str">
            <v>Proceso: Control Interno</v>
          </cell>
          <cell r="L97">
            <v>4</v>
          </cell>
          <cell r="M97" t="str">
            <v>Proceso: Control Interno. No Aplica Subproceso.</v>
          </cell>
          <cell r="N97">
            <v>3010</v>
          </cell>
          <cell r="O97" t="str">
            <v>Proceso: Control Interno.</v>
          </cell>
          <cell r="P97">
            <v>5926</v>
          </cell>
          <cell r="Q97">
            <v>5933</v>
          </cell>
          <cell r="R97">
            <v>0</v>
          </cell>
          <cell r="S97">
            <v>0</v>
          </cell>
          <cell r="T97" t="str">
            <v>Constante</v>
          </cell>
          <cell r="U97">
            <v>3</v>
          </cell>
          <cell r="V97" t="str">
            <v>Proceso</v>
          </cell>
          <cell r="W97">
            <v>20403</v>
          </cell>
          <cell r="X97" t="str">
            <v>Indicadores de Proceso - Control Interno</v>
          </cell>
          <cell r="Y97" t="str">
            <v>No</v>
          </cell>
        </row>
        <row r="98">
          <cell r="A98">
            <v>5049</v>
          </cell>
          <cell r="B98" t="str">
            <v>Tiempo promedio de duración de las auditorías</v>
          </cell>
          <cell r="C98" t="str">
            <v>5927/5934</v>
          </cell>
          <cell r="D98">
            <v>97110003</v>
          </cell>
          <cell r="E98" t="str">
            <v>Variable 1/ Variable 2</v>
          </cell>
          <cell r="F98">
            <v>120</v>
          </cell>
          <cell r="G98" t="str">
            <v>Año</v>
          </cell>
          <cell r="H98" t="str">
            <v>Días</v>
          </cell>
          <cell r="I98">
            <v>0</v>
          </cell>
          <cell r="J98">
            <v>4</v>
          </cell>
          <cell r="K98" t="str">
            <v>Proceso: Control Interno</v>
          </cell>
          <cell r="L98">
            <v>4</v>
          </cell>
          <cell r="M98" t="str">
            <v>Proceso: Control Interno. No Aplica Subproceso.</v>
          </cell>
          <cell r="N98">
            <v>3010</v>
          </cell>
          <cell r="O98" t="str">
            <v>Proceso: Control Interno.</v>
          </cell>
          <cell r="P98">
            <v>5927</v>
          </cell>
          <cell r="Q98">
            <v>5934</v>
          </cell>
          <cell r="R98">
            <v>0</v>
          </cell>
          <cell r="S98">
            <v>0</v>
          </cell>
          <cell r="T98" t="str">
            <v>Descendente</v>
          </cell>
          <cell r="U98">
            <v>3</v>
          </cell>
          <cell r="V98" t="str">
            <v>Proceso</v>
          </cell>
          <cell r="W98">
            <v>20403</v>
          </cell>
          <cell r="X98" t="str">
            <v>Indicadores de Proceso - Control Interno</v>
          </cell>
          <cell r="Y98" t="str">
            <v>No</v>
          </cell>
        </row>
        <row r="99">
          <cell r="A99">
            <v>5050</v>
          </cell>
          <cell r="B99" t="str">
            <v>Administración del presupuesto de TIC</v>
          </cell>
          <cell r="C99" t="str">
            <v>(5928/5935)*100</v>
          </cell>
          <cell r="D99">
            <v>97110002</v>
          </cell>
          <cell r="E99" t="str">
            <v>(Variable 1/ Variable 2)* 100</v>
          </cell>
          <cell r="F99">
            <v>100</v>
          </cell>
          <cell r="G99" t="str">
            <v>Trimestre</v>
          </cell>
          <cell r="H99" t="str">
            <v>Porcentaje</v>
          </cell>
          <cell r="I99">
            <v>0</v>
          </cell>
          <cell r="J99">
            <v>15</v>
          </cell>
          <cell r="K99" t="str">
            <v>Proceso: Servicios informáticos</v>
          </cell>
          <cell r="L99">
            <v>263</v>
          </cell>
          <cell r="M99" t="str">
            <v>Proceso: Servicios informáticos</v>
          </cell>
          <cell r="N99">
            <v>3011</v>
          </cell>
          <cell r="O99" t="str">
            <v>Proceso: Servicios Informáticos</v>
          </cell>
          <cell r="P99">
            <v>5928</v>
          </cell>
          <cell r="Q99">
            <v>5935</v>
          </cell>
          <cell r="R99">
            <v>0</v>
          </cell>
          <cell r="S99">
            <v>0</v>
          </cell>
          <cell r="T99" t="str">
            <v>Constante</v>
          </cell>
          <cell r="U99">
            <v>3</v>
          </cell>
          <cell r="V99" t="str">
            <v>Proceso</v>
          </cell>
          <cell r="W99">
            <v>22003</v>
          </cell>
          <cell r="X99" t="str">
            <v>Indicadores de Proceso - Tecnología de Información y Telecomunicaciones</v>
          </cell>
          <cell r="Y99" t="str">
            <v>No</v>
          </cell>
        </row>
        <row r="100">
          <cell r="A100">
            <v>5051</v>
          </cell>
          <cell r="B100" t="str">
            <v>Nivel cumplimiento del cronograma de software</v>
          </cell>
          <cell r="C100" t="str">
            <v>(5929/5936)*100</v>
          </cell>
          <cell r="D100">
            <v>97110003</v>
          </cell>
          <cell r="E100" t="str">
            <v>(Variable 1/ Variable 2)* 100</v>
          </cell>
          <cell r="F100">
            <v>100</v>
          </cell>
          <cell r="G100" t="str">
            <v>Mes</v>
          </cell>
          <cell r="H100" t="str">
            <v>Porcentaje</v>
          </cell>
          <cell r="I100">
            <v>0</v>
          </cell>
          <cell r="J100">
            <v>15</v>
          </cell>
          <cell r="K100" t="str">
            <v>Proceso: Servicios informáticos</v>
          </cell>
          <cell r="L100">
            <v>245</v>
          </cell>
          <cell r="M100" t="str">
            <v>Subproceso: Construcción de Sistemas de Información</v>
          </cell>
          <cell r="N100">
            <v>3077</v>
          </cell>
          <cell r="O100" t="str">
            <v>Subproceso: Construcción de Sistemas de Información</v>
          </cell>
          <cell r="P100">
            <v>5929</v>
          </cell>
          <cell r="Q100">
            <v>5936</v>
          </cell>
          <cell r="R100">
            <v>0</v>
          </cell>
          <cell r="S100">
            <v>0</v>
          </cell>
          <cell r="T100" t="str">
            <v>Descendente</v>
          </cell>
          <cell r="U100">
            <v>3</v>
          </cell>
          <cell r="V100" t="str">
            <v>Proceso</v>
          </cell>
          <cell r="W100">
            <v>22002</v>
          </cell>
          <cell r="X100" t="str">
            <v>Indicadores de Subproceso - Tecnología de Información y Telecomunicaciones</v>
          </cell>
          <cell r="Y100" t="str">
            <v>No</v>
          </cell>
        </row>
        <row r="101">
          <cell r="A101">
            <v>5052</v>
          </cell>
          <cell r="B101" t="str">
            <v>Nivel de servicio Infraestructura Tecnologica</v>
          </cell>
          <cell r="C101" t="str">
            <v>((5930-5937)/5930)*100</v>
          </cell>
          <cell r="D101">
            <v>97110002</v>
          </cell>
          <cell r="E101" t="str">
            <v>((Variable 1 - Variable 2) / Variable 1)*100</v>
          </cell>
          <cell r="F101">
            <v>99.7</v>
          </cell>
          <cell r="G101" t="str">
            <v>Mes</v>
          </cell>
          <cell r="H101" t="str">
            <v>Porcentaje</v>
          </cell>
          <cell r="I101">
            <v>0</v>
          </cell>
          <cell r="J101">
            <v>15</v>
          </cell>
          <cell r="K101" t="str">
            <v>Proceso: Servicios informáticos</v>
          </cell>
          <cell r="L101">
            <v>242</v>
          </cell>
          <cell r="M101" t="str">
            <v>Subproceso: Gestión de la Infraestructura Tecnológica</v>
          </cell>
          <cell r="N101">
            <v>3013</v>
          </cell>
          <cell r="O101" t="str">
            <v>Subproceso: Gestión de la Infraestructura Tecnológica</v>
          </cell>
          <cell r="P101">
            <v>5930</v>
          </cell>
          <cell r="Q101">
            <v>5937</v>
          </cell>
          <cell r="R101">
            <v>0</v>
          </cell>
          <cell r="S101">
            <v>0</v>
          </cell>
          <cell r="T101" t="str">
            <v>Constante</v>
          </cell>
          <cell r="U101">
            <v>3</v>
          </cell>
          <cell r="V101" t="str">
            <v>Proceso</v>
          </cell>
          <cell r="W101">
            <v>22002</v>
          </cell>
          <cell r="X101" t="str">
            <v>Indicadores de Subproceso - Tecnología de Información y Telecomunicaciones</v>
          </cell>
          <cell r="Y101" t="str">
            <v>No</v>
          </cell>
        </row>
        <row r="102">
          <cell r="A102">
            <v>5053</v>
          </cell>
          <cell r="B102" t="str">
            <v>Cumplimiento en la atención a solicitudes</v>
          </cell>
          <cell r="C102" t="str">
            <v>(5931/5938)*100</v>
          </cell>
          <cell r="D102">
            <v>97110002</v>
          </cell>
          <cell r="E102" t="str">
            <v>(Variable 1/ Variable 2)* 100</v>
          </cell>
          <cell r="F102">
            <v>100</v>
          </cell>
          <cell r="G102" t="str">
            <v>Mes</v>
          </cell>
          <cell r="H102" t="str">
            <v>Porcentaje</v>
          </cell>
          <cell r="I102">
            <v>0</v>
          </cell>
          <cell r="J102">
            <v>15</v>
          </cell>
          <cell r="K102" t="str">
            <v>Proceso: Servicios informáticos</v>
          </cell>
          <cell r="L102">
            <v>243</v>
          </cell>
          <cell r="M102" t="str">
            <v>Subproceso: Soporte Tecnológico</v>
          </cell>
          <cell r="N102">
            <v>3014</v>
          </cell>
          <cell r="O102" t="str">
            <v>Subproceso: Soporte Tecnológico</v>
          </cell>
          <cell r="P102">
            <v>5931</v>
          </cell>
          <cell r="Q102">
            <v>5938</v>
          </cell>
          <cell r="R102">
            <v>0</v>
          </cell>
          <cell r="S102">
            <v>0</v>
          </cell>
          <cell r="T102" t="str">
            <v>Constante</v>
          </cell>
          <cell r="U102">
            <v>3</v>
          </cell>
          <cell r="V102" t="str">
            <v>Proceso</v>
          </cell>
          <cell r="W102">
            <v>22002</v>
          </cell>
          <cell r="X102" t="str">
            <v>Indicadores de Subproceso - Tecnología de Información y Telecomunicaciones</v>
          </cell>
          <cell r="Y102" t="str">
            <v>No</v>
          </cell>
        </row>
        <row r="103">
          <cell r="A103">
            <v>5055</v>
          </cell>
          <cell r="B103" t="str">
            <v>Anticipación en la toma de decisiones en los procesos disciplinarios</v>
          </cell>
          <cell r="C103" t="str">
            <v>(5955/5956)*100</v>
          </cell>
          <cell r="D103">
            <v>97110002</v>
          </cell>
          <cell r="E103" t="str">
            <v>(Variable 1/ Variable 2)* 100</v>
          </cell>
          <cell r="F103">
            <v>10</v>
          </cell>
          <cell r="G103" t="str">
            <v>Semestre</v>
          </cell>
          <cell r="H103" t="str">
            <v>Porcentaje</v>
          </cell>
          <cell r="I103">
            <v>0</v>
          </cell>
          <cell r="J103">
            <v>10</v>
          </cell>
          <cell r="K103" t="str">
            <v>Proceso: Investigación disciplinaria</v>
          </cell>
          <cell r="L103">
            <v>268</v>
          </cell>
          <cell r="M103" t="str">
            <v>Proceso: Investigación disciplinaria</v>
          </cell>
          <cell r="N103">
            <v>3000</v>
          </cell>
          <cell r="O103" t="str">
            <v>Proceso: Investigación Disciplinaria</v>
          </cell>
          <cell r="P103">
            <v>5955</v>
          </cell>
          <cell r="Q103">
            <v>5956</v>
          </cell>
          <cell r="R103">
            <v>0</v>
          </cell>
          <cell r="S103">
            <v>0</v>
          </cell>
          <cell r="T103" t="str">
            <v>Constante</v>
          </cell>
          <cell r="U103">
            <v>3</v>
          </cell>
          <cell r="V103" t="str">
            <v>Proceso</v>
          </cell>
          <cell r="W103">
            <v>21303</v>
          </cell>
          <cell r="X103" t="str">
            <v>Indicadores de Proceso - Control Disciplinario Interno</v>
          </cell>
          <cell r="Y103" t="str">
            <v>No</v>
          </cell>
        </row>
        <row r="104">
          <cell r="A104">
            <v>5056</v>
          </cell>
          <cell r="B104" t="str">
            <v>Eficacia de las notificaciones y/o comunicaciones en las decisiones disciplinarias</v>
          </cell>
          <cell r="C104" t="str">
            <v>(5957/5958)*100</v>
          </cell>
          <cell r="D104">
            <v>97110002</v>
          </cell>
          <cell r="E104" t="str">
            <v>(Variable 1/ Variable 2)* 100</v>
          </cell>
          <cell r="F104">
            <v>90</v>
          </cell>
          <cell r="G104" t="str">
            <v>Mes</v>
          </cell>
          <cell r="H104" t="str">
            <v>Porcentaje</v>
          </cell>
          <cell r="I104">
            <v>0</v>
          </cell>
          <cell r="J104">
            <v>10</v>
          </cell>
          <cell r="K104" t="str">
            <v>Proceso: Investigación disciplinaria</v>
          </cell>
          <cell r="L104">
            <v>268</v>
          </cell>
          <cell r="M104" t="str">
            <v>Proceso: Investigación disciplinaria</v>
          </cell>
          <cell r="N104">
            <v>3000</v>
          </cell>
          <cell r="O104" t="str">
            <v>Proceso: Investigación Disciplinaria</v>
          </cell>
          <cell r="P104">
            <v>5957</v>
          </cell>
          <cell r="Q104">
            <v>5958</v>
          </cell>
          <cell r="R104">
            <v>0</v>
          </cell>
          <cell r="S104">
            <v>0</v>
          </cell>
          <cell r="T104" t="str">
            <v>Constante</v>
          </cell>
          <cell r="U104">
            <v>3</v>
          </cell>
          <cell r="V104" t="str">
            <v>Proceso</v>
          </cell>
          <cell r="W104">
            <v>21303</v>
          </cell>
          <cell r="X104" t="str">
            <v>Indicadores de Proceso - Control Disciplinario Interno</v>
          </cell>
          <cell r="Y104" t="str">
            <v>No</v>
          </cell>
        </row>
        <row r="105">
          <cell r="A105">
            <v>5057</v>
          </cell>
          <cell r="B105" t="str">
            <v>Procesos terminados con fallo a favor de la DIAN</v>
          </cell>
          <cell r="C105" t="str">
            <v>(5961/5962)*100</v>
          </cell>
          <cell r="D105">
            <v>97110002</v>
          </cell>
          <cell r="E105" t="str">
            <v>(Variable 1/ Variable 2)* 100</v>
          </cell>
          <cell r="F105">
            <v>80</v>
          </cell>
          <cell r="G105" t="str">
            <v>Cuatrimestre</v>
          </cell>
          <cell r="H105" t="str">
            <v>Porcentaje</v>
          </cell>
          <cell r="I105">
            <v>0</v>
          </cell>
          <cell r="J105">
            <v>7</v>
          </cell>
          <cell r="K105" t="str">
            <v>Proceso: Gestión Jurídica</v>
          </cell>
          <cell r="L105">
            <v>7</v>
          </cell>
          <cell r="M105" t="str">
            <v>Proceso: Gestión Jurídica No Aplica</v>
          </cell>
          <cell r="N105">
            <v>3003</v>
          </cell>
          <cell r="O105" t="str">
            <v>Proceso: Gestión Jurídica No Aplica</v>
          </cell>
          <cell r="P105">
            <v>5961</v>
          </cell>
          <cell r="Q105">
            <v>5962</v>
          </cell>
          <cell r="R105">
            <v>0</v>
          </cell>
          <cell r="S105">
            <v>0</v>
          </cell>
          <cell r="T105" t="str">
            <v>Constante</v>
          </cell>
          <cell r="U105">
            <v>3</v>
          </cell>
          <cell r="V105" t="str">
            <v>Proceso</v>
          </cell>
          <cell r="W105">
            <v>20803</v>
          </cell>
          <cell r="X105" t="str">
            <v>Indicadores de Proceso - Gestión Jurídica</v>
          </cell>
          <cell r="Y105" t="str">
            <v>No</v>
          </cell>
        </row>
        <row r="106">
          <cell r="A106">
            <v>5058</v>
          </cell>
          <cell r="B106" t="str">
            <v>Cantidad de hallazgos de responsabilidad de la Subdirección Financiera.</v>
          </cell>
          <cell r="C106" t="str">
            <v>((5969-5970)/5970)*100</v>
          </cell>
          <cell r="D106">
            <v>97110001</v>
          </cell>
          <cell r="E106" t="str">
            <v>((Variable 1 - Variable 2)/ Variable 2)*100</v>
          </cell>
          <cell r="F106">
            <v>80</v>
          </cell>
          <cell r="G106" t="str">
            <v>Año</v>
          </cell>
          <cell r="H106" t="str">
            <v>Porcentaje</v>
          </cell>
          <cell r="I106">
            <v>0</v>
          </cell>
          <cell r="J106">
            <v>13</v>
          </cell>
          <cell r="K106" t="str">
            <v>Proceso: Recursos Financieros</v>
          </cell>
          <cell r="L106">
            <v>265</v>
          </cell>
          <cell r="M106" t="str">
            <v>Proceso: Recursos Financieros</v>
          </cell>
          <cell r="N106">
            <v>3064</v>
          </cell>
          <cell r="O106" t="str">
            <v>Proceso: Recursos Financieros</v>
          </cell>
          <cell r="P106">
            <v>5969</v>
          </cell>
          <cell r="Q106">
            <v>5970</v>
          </cell>
          <cell r="R106">
            <v>0</v>
          </cell>
          <cell r="S106">
            <v>0</v>
          </cell>
          <cell r="T106" t="str">
            <v>Ascendente</v>
          </cell>
          <cell r="U106">
            <v>3</v>
          </cell>
          <cell r="V106" t="str">
            <v>Proceso</v>
          </cell>
          <cell r="W106">
            <v>21603</v>
          </cell>
          <cell r="X106" t="str">
            <v>Indicadores de Proceso - Recursos Financieros</v>
          </cell>
          <cell r="Y106" t="str">
            <v>No</v>
          </cell>
        </row>
        <row r="107">
          <cell r="A107">
            <v>5059</v>
          </cell>
          <cell r="B107" t="str">
            <v>Nivel de ejecución presupuestal de la entidad</v>
          </cell>
          <cell r="C107" t="str">
            <v>(5971/5972)*100</v>
          </cell>
          <cell r="D107">
            <v>97110001</v>
          </cell>
          <cell r="E107" t="str">
            <v>(Variable 1/ Variable 2)* 100</v>
          </cell>
          <cell r="F107">
            <v>95</v>
          </cell>
          <cell r="G107" t="str">
            <v>Trimestre</v>
          </cell>
          <cell r="H107" t="str">
            <v>Porcentaje</v>
          </cell>
          <cell r="I107">
            <v>0</v>
          </cell>
          <cell r="J107">
            <v>13</v>
          </cell>
          <cell r="K107" t="str">
            <v>Proceso: Recursos Financieros</v>
          </cell>
          <cell r="L107">
            <v>265</v>
          </cell>
          <cell r="M107" t="str">
            <v>Proceso: Recursos Financieros</v>
          </cell>
          <cell r="N107">
            <v>3064</v>
          </cell>
          <cell r="O107" t="str">
            <v>Proceso: Recursos Financieros</v>
          </cell>
          <cell r="P107">
            <v>5971</v>
          </cell>
          <cell r="Q107">
            <v>5972</v>
          </cell>
          <cell r="R107">
            <v>0</v>
          </cell>
          <cell r="S107">
            <v>0</v>
          </cell>
          <cell r="T107" t="str">
            <v>Ascendente</v>
          </cell>
          <cell r="U107">
            <v>3</v>
          </cell>
          <cell r="V107" t="str">
            <v>Proceso</v>
          </cell>
          <cell r="W107">
            <v>21603</v>
          </cell>
          <cell r="X107" t="str">
            <v>Indicadores de Proceso - Recursos Financieros</v>
          </cell>
          <cell r="Y107" t="str">
            <v>No</v>
          </cell>
        </row>
        <row r="108">
          <cell r="A108">
            <v>5060</v>
          </cell>
          <cell r="B108" t="str">
            <v>Eficiencia en la realización de pagos</v>
          </cell>
          <cell r="C108" t="str">
            <v>(5973/5974)*100</v>
          </cell>
          <cell r="D108">
            <v>97110001</v>
          </cell>
          <cell r="E108" t="str">
            <v>(Variable 1/ Variable 2)* 100</v>
          </cell>
          <cell r="F108">
            <v>90</v>
          </cell>
          <cell r="G108" t="str">
            <v>Trimestre</v>
          </cell>
          <cell r="H108" t="str">
            <v>Porcentaje</v>
          </cell>
          <cell r="I108">
            <v>0</v>
          </cell>
          <cell r="J108">
            <v>13</v>
          </cell>
          <cell r="K108" t="str">
            <v>Proceso: Recursos Financieros</v>
          </cell>
          <cell r="L108">
            <v>265</v>
          </cell>
          <cell r="M108" t="str">
            <v>Proceso: Recursos Financieros</v>
          </cell>
          <cell r="N108">
            <v>3064</v>
          </cell>
          <cell r="O108" t="str">
            <v>Proceso: Recursos Financieros</v>
          </cell>
          <cell r="P108">
            <v>5973</v>
          </cell>
          <cell r="Q108">
            <v>5974</v>
          </cell>
          <cell r="R108">
            <v>0</v>
          </cell>
          <cell r="S108">
            <v>0</v>
          </cell>
          <cell r="T108" t="str">
            <v>Ascendente</v>
          </cell>
          <cell r="U108">
            <v>3</v>
          </cell>
          <cell r="V108" t="str">
            <v>Proceso</v>
          </cell>
          <cell r="W108">
            <v>21603</v>
          </cell>
          <cell r="X108" t="str">
            <v>Indicadores de Proceso - Recursos Financieros</v>
          </cell>
          <cell r="Y108" t="str">
            <v>No</v>
          </cell>
        </row>
        <row r="109">
          <cell r="A109">
            <v>5063</v>
          </cell>
          <cell r="B109" t="str">
            <v>Comportamiento del gasto de los recursos disponibles para la operación logística</v>
          </cell>
          <cell r="C109" t="str">
            <v>(5979/5980)*100</v>
          </cell>
          <cell r="D109">
            <v>97110002</v>
          </cell>
          <cell r="E109" t="str">
            <v>(Variable 1/ Variable 2)* 100</v>
          </cell>
          <cell r="F109">
            <v>100</v>
          </cell>
          <cell r="G109" t="str">
            <v>Mes</v>
          </cell>
          <cell r="H109" t="str">
            <v>Porcentaje</v>
          </cell>
          <cell r="I109">
            <v>0</v>
          </cell>
          <cell r="J109">
            <v>3</v>
          </cell>
          <cell r="K109" t="str">
            <v>Proceso: Comercialización</v>
          </cell>
          <cell r="L109">
            <v>275</v>
          </cell>
          <cell r="M109" t="str">
            <v>Proceso: Comercialización. No aplica Subproceso</v>
          </cell>
          <cell r="N109">
            <v>3018</v>
          </cell>
          <cell r="O109" t="str">
            <v>Proceso: Comercialización</v>
          </cell>
          <cell r="P109">
            <v>5979</v>
          </cell>
          <cell r="Q109">
            <v>5980</v>
          </cell>
          <cell r="R109">
            <v>0</v>
          </cell>
          <cell r="S109">
            <v>0</v>
          </cell>
          <cell r="T109" t="str">
            <v>Constante</v>
          </cell>
          <cell r="U109">
            <v>3</v>
          </cell>
          <cell r="V109" t="str">
            <v>Proceso</v>
          </cell>
          <cell r="W109">
            <v>21703</v>
          </cell>
          <cell r="X109" t="str">
            <v>Indicadores de Proceso - Comercial</v>
          </cell>
          <cell r="Y109" t="str">
            <v>No</v>
          </cell>
        </row>
        <row r="110">
          <cell r="A110">
            <v>5064</v>
          </cell>
          <cell r="B110" t="str">
            <v>Valor del ahorro en inversión para campañas informativas o de divulgación a través de acciones de free press</v>
          </cell>
          <cell r="C110" t="str">
            <v>5997</v>
          </cell>
          <cell r="D110">
            <v>97110002</v>
          </cell>
          <cell r="E110" t="str">
            <v>Variable 1</v>
          </cell>
          <cell r="F110">
            <v>30000</v>
          </cell>
          <cell r="G110" t="str">
            <v>Trimestre</v>
          </cell>
          <cell r="H110" t="str">
            <v>Millones de Pesos</v>
          </cell>
          <cell r="I110">
            <v>0</v>
          </cell>
          <cell r="J110">
            <v>9</v>
          </cell>
          <cell r="K110" t="str">
            <v>Proceso: Inteligencia Corporativa</v>
          </cell>
          <cell r="L110">
            <v>253</v>
          </cell>
          <cell r="M110" t="str">
            <v>Subproceso: Comunicaciones</v>
          </cell>
          <cell r="N110">
            <v>3004</v>
          </cell>
          <cell r="O110" t="str">
            <v>Subproceso: Comunicaciones</v>
          </cell>
          <cell r="P110">
            <v>5997</v>
          </cell>
          <cell r="Q110">
            <v>0</v>
          </cell>
          <cell r="R110">
            <v>0</v>
          </cell>
          <cell r="S110">
            <v>0</v>
          </cell>
          <cell r="T110" t="str">
            <v>Constante</v>
          </cell>
          <cell r="U110">
            <v>3</v>
          </cell>
          <cell r="V110" t="str">
            <v>Proceso</v>
          </cell>
          <cell r="W110">
            <v>20502</v>
          </cell>
          <cell r="X110" t="str">
            <v>Indicadores de Subproceso - Comunicaciones</v>
          </cell>
          <cell r="Y110" t="str">
            <v>No</v>
          </cell>
        </row>
        <row r="111">
          <cell r="A111">
            <v>5068</v>
          </cell>
          <cell r="B111" t="str">
            <v>Efectividad en la Gestión Documental</v>
          </cell>
          <cell r="C111" t="str">
            <v>(((5983/5984)*0.6)+((5985/5986)*0.4))*100</v>
          </cell>
          <cell r="D111">
            <v>97110002</v>
          </cell>
          <cell r="E111" t="str">
            <v>(((Variable 1 / Variable 2) * 0.6) + ((Variable 3 / Variable 4) * 0.4)) * 100</v>
          </cell>
          <cell r="F111">
            <v>100</v>
          </cell>
          <cell r="G111" t="str">
            <v>Mes</v>
          </cell>
          <cell r="H111" t="str">
            <v>Porcentaje</v>
          </cell>
          <cell r="I111">
            <v>0</v>
          </cell>
          <cell r="J111">
            <v>14</v>
          </cell>
          <cell r="K111" t="str">
            <v>Proceso: Recursos Físicos</v>
          </cell>
          <cell r="L111">
            <v>264</v>
          </cell>
          <cell r="M111" t="str">
            <v>Proceso: Recursos Físicos</v>
          </cell>
          <cell r="N111">
            <v>3075</v>
          </cell>
          <cell r="O111" t="str">
            <v>Proceso: Recursos Físicos</v>
          </cell>
          <cell r="P111">
            <v>5983</v>
          </cell>
          <cell r="Q111">
            <v>5984</v>
          </cell>
          <cell r="R111">
            <v>5985</v>
          </cell>
          <cell r="S111">
            <v>5986</v>
          </cell>
          <cell r="T111" t="str">
            <v>Constante</v>
          </cell>
          <cell r="U111">
            <v>3</v>
          </cell>
          <cell r="V111" t="str">
            <v>Proceso</v>
          </cell>
          <cell r="W111">
            <v>21503</v>
          </cell>
          <cell r="X111" t="str">
            <v>Indicadores de Proceso - Recursos Físicos</v>
          </cell>
          <cell r="Y111" t="str">
            <v>No</v>
          </cell>
        </row>
        <row r="112">
          <cell r="A112">
            <v>5069</v>
          </cell>
          <cell r="B112" t="str">
            <v>Administración de Bienes</v>
          </cell>
          <cell r="C112" t="str">
            <v>((5987*0.25)+(5988*0.30)+(5989*0.15)+(5990*0.30))</v>
          </cell>
          <cell r="D112">
            <v>97110002</v>
          </cell>
          <cell r="E112" t="str">
            <v>(Variable 1 * 0.25) + (Variable 2 * 0.30) + (Variable 3 * 0.15) + (Variable 4 * 0.30)</v>
          </cell>
          <cell r="F112">
            <v>100</v>
          </cell>
          <cell r="G112" t="str">
            <v>Trimestre</v>
          </cell>
          <cell r="H112" t="str">
            <v>Porcentaje</v>
          </cell>
          <cell r="I112">
            <v>0</v>
          </cell>
          <cell r="J112">
            <v>14</v>
          </cell>
          <cell r="K112" t="str">
            <v>Proceso: Recursos Físicos</v>
          </cell>
          <cell r="L112">
            <v>264</v>
          </cell>
          <cell r="M112" t="str">
            <v>Proceso: Recursos Físicos</v>
          </cell>
          <cell r="N112">
            <v>3075</v>
          </cell>
          <cell r="O112" t="str">
            <v>Proceso: Recursos Físicos</v>
          </cell>
          <cell r="P112">
            <v>5987</v>
          </cell>
          <cell r="Q112">
            <v>5988</v>
          </cell>
          <cell r="R112">
            <v>5989</v>
          </cell>
          <cell r="S112">
            <v>5990</v>
          </cell>
          <cell r="T112" t="str">
            <v>Constante</v>
          </cell>
          <cell r="U112">
            <v>3</v>
          </cell>
          <cell r="V112" t="str">
            <v>Proceso</v>
          </cell>
          <cell r="W112">
            <v>21503</v>
          </cell>
          <cell r="X112" t="str">
            <v>Indicadores de Proceso - Recursos Físicos</v>
          </cell>
          <cell r="Y112" t="str">
            <v>No</v>
          </cell>
        </row>
        <row r="113">
          <cell r="A113">
            <v>5070</v>
          </cell>
          <cell r="B113" t="str">
            <v>Calidad en la liquidación de la nómina</v>
          </cell>
          <cell r="C113" t="str">
            <v>(6001/6002)*100</v>
          </cell>
          <cell r="D113">
            <v>97110001</v>
          </cell>
          <cell r="E113" t="str">
            <v>(Variable 1/ Variable 2)* 100</v>
          </cell>
          <cell r="F113">
            <v>100</v>
          </cell>
          <cell r="G113" t="str">
            <v>Trimestre</v>
          </cell>
          <cell r="H113" t="str">
            <v>Porcentaje</v>
          </cell>
          <cell r="I113">
            <v>0</v>
          </cell>
          <cell r="J113">
            <v>6</v>
          </cell>
          <cell r="K113" t="str">
            <v>Proceso: Gestión Humana</v>
          </cell>
          <cell r="L113">
            <v>272</v>
          </cell>
          <cell r="M113" t="str">
            <v>Proceso: Gestión Humana No Aplica Subproceso.</v>
          </cell>
          <cell r="N113">
            <v>3030</v>
          </cell>
          <cell r="O113" t="str">
            <v>Proceso: Gestión Humana</v>
          </cell>
          <cell r="P113">
            <v>6001</v>
          </cell>
          <cell r="Q113">
            <v>6002</v>
          </cell>
          <cell r="R113">
            <v>0</v>
          </cell>
          <cell r="S113">
            <v>0</v>
          </cell>
          <cell r="T113" t="str">
            <v>Ascendente</v>
          </cell>
          <cell r="U113">
            <v>3</v>
          </cell>
          <cell r="V113" t="str">
            <v>Proceso</v>
          </cell>
          <cell r="W113">
            <v>21403</v>
          </cell>
          <cell r="X113" t="str">
            <v>Indicadores de Proceso - Personal</v>
          </cell>
          <cell r="Y113" t="str">
            <v>No</v>
          </cell>
        </row>
        <row r="114">
          <cell r="A114">
            <v>5071</v>
          </cell>
          <cell r="B114" t="str">
            <v>Ejecución del plan de bienestar</v>
          </cell>
          <cell r="C114" t="str">
            <v>(6003/6018)*100</v>
          </cell>
          <cell r="D114">
            <v>97110001</v>
          </cell>
          <cell r="E114" t="str">
            <v>(Variable 1/ Variable 2)* 100</v>
          </cell>
          <cell r="F114">
            <v>100</v>
          </cell>
          <cell r="G114" t="str">
            <v>Trimestre</v>
          </cell>
          <cell r="H114" t="str">
            <v>Porcentaje</v>
          </cell>
          <cell r="I114">
            <v>0</v>
          </cell>
          <cell r="J114">
            <v>6</v>
          </cell>
          <cell r="K114" t="str">
            <v>Proceso: Gestión Humana</v>
          </cell>
          <cell r="L114">
            <v>272</v>
          </cell>
          <cell r="M114" t="str">
            <v>Proceso: Gestión Humana No Aplica Subproceso.</v>
          </cell>
          <cell r="N114">
            <v>3030</v>
          </cell>
          <cell r="O114" t="str">
            <v>Proceso: Gestión Humana</v>
          </cell>
          <cell r="P114">
            <v>6003</v>
          </cell>
          <cell r="Q114">
            <v>6018</v>
          </cell>
          <cell r="R114">
            <v>0</v>
          </cell>
          <cell r="S114">
            <v>0</v>
          </cell>
          <cell r="T114" t="str">
            <v>Ascendente</v>
          </cell>
          <cell r="U114">
            <v>3</v>
          </cell>
          <cell r="V114" t="str">
            <v>Proceso</v>
          </cell>
          <cell r="W114">
            <v>21403</v>
          </cell>
          <cell r="X114" t="str">
            <v>Indicadores de Proceso - Personal</v>
          </cell>
          <cell r="Y114" t="str">
            <v>No</v>
          </cell>
        </row>
        <row r="115">
          <cell r="A115">
            <v>5072</v>
          </cell>
          <cell r="B115" t="str">
            <v>Gestión de incapacidades</v>
          </cell>
          <cell r="C115" t="str">
            <v>(6004/6005)*100</v>
          </cell>
          <cell r="D115">
            <v>97110001</v>
          </cell>
          <cell r="E115" t="str">
            <v>(Variable 1/ Variable 2)* 100</v>
          </cell>
          <cell r="F115">
            <v>100</v>
          </cell>
          <cell r="G115" t="str">
            <v>Bimestre</v>
          </cell>
          <cell r="H115" t="str">
            <v>Porcentaje</v>
          </cell>
          <cell r="I115">
            <v>92</v>
          </cell>
          <cell r="J115">
            <v>6</v>
          </cell>
          <cell r="K115" t="str">
            <v>Proceso: Gestión Humana</v>
          </cell>
          <cell r="L115">
            <v>272</v>
          </cell>
          <cell r="M115" t="str">
            <v>Proceso: Gestión Humana No Aplica Subproceso.</v>
          </cell>
          <cell r="N115">
            <v>3030</v>
          </cell>
          <cell r="O115" t="str">
            <v>Proceso: Gestión Humana</v>
          </cell>
          <cell r="P115">
            <v>6004</v>
          </cell>
          <cell r="Q115">
            <v>6005</v>
          </cell>
          <cell r="R115">
            <v>0</v>
          </cell>
          <cell r="S115">
            <v>0</v>
          </cell>
          <cell r="T115" t="str">
            <v>Ascendente</v>
          </cell>
          <cell r="U115">
            <v>3</v>
          </cell>
          <cell r="V115" t="str">
            <v>Proceso</v>
          </cell>
          <cell r="W115">
            <v>21403</v>
          </cell>
          <cell r="X115" t="str">
            <v>Indicadores de Proceso - Personal</v>
          </cell>
          <cell r="Y115" t="str">
            <v>No</v>
          </cell>
        </row>
        <row r="116">
          <cell r="A116">
            <v>5073</v>
          </cell>
          <cell r="B116" t="str">
            <v>Gestión de novedades que afectan la nómina</v>
          </cell>
          <cell r="C116" t="str">
            <v>(6006/6007)*100</v>
          </cell>
          <cell r="D116">
            <v>97110001</v>
          </cell>
          <cell r="E116" t="str">
            <v>(Variable 1/ Variable 2)* 100</v>
          </cell>
          <cell r="F116">
            <v>100</v>
          </cell>
          <cell r="G116" t="str">
            <v>Trimestre</v>
          </cell>
          <cell r="H116" t="str">
            <v>Porcentaje</v>
          </cell>
          <cell r="I116">
            <v>0</v>
          </cell>
          <cell r="J116">
            <v>6</v>
          </cell>
          <cell r="K116" t="str">
            <v>Proceso: Gestión Humana</v>
          </cell>
          <cell r="L116">
            <v>272</v>
          </cell>
          <cell r="M116" t="str">
            <v>Proceso: Gestión Humana No Aplica Subproceso.</v>
          </cell>
          <cell r="N116">
            <v>3030</v>
          </cell>
          <cell r="O116" t="str">
            <v>Proceso: Gestión Humana</v>
          </cell>
          <cell r="P116">
            <v>6006</v>
          </cell>
          <cell r="Q116">
            <v>6007</v>
          </cell>
          <cell r="R116">
            <v>0</v>
          </cell>
          <cell r="S116">
            <v>0</v>
          </cell>
          <cell r="T116" t="str">
            <v>Ascendente</v>
          </cell>
          <cell r="U116">
            <v>3</v>
          </cell>
          <cell r="V116" t="str">
            <v>Proceso</v>
          </cell>
          <cell r="W116">
            <v>21403</v>
          </cell>
          <cell r="X116" t="str">
            <v>Indicadores de Proceso - Personal</v>
          </cell>
          <cell r="Y116" t="str">
            <v>No</v>
          </cell>
        </row>
        <row r="117">
          <cell r="A117">
            <v>5074</v>
          </cell>
          <cell r="B117" t="str">
            <v>Gestión del clima laboral</v>
          </cell>
          <cell r="C117" t="str">
            <v>(6008/6009)*100</v>
          </cell>
          <cell r="D117">
            <v>97110001</v>
          </cell>
          <cell r="E117" t="str">
            <v>(Variable 1/ Variable 2)* 100</v>
          </cell>
          <cell r="F117">
            <v>100</v>
          </cell>
          <cell r="G117" t="str">
            <v>Semestre</v>
          </cell>
          <cell r="H117" t="str">
            <v>Porcentaje</v>
          </cell>
          <cell r="I117">
            <v>0</v>
          </cell>
          <cell r="J117">
            <v>6</v>
          </cell>
          <cell r="K117" t="str">
            <v>Proceso: Gestión Humana</v>
          </cell>
          <cell r="L117">
            <v>272</v>
          </cell>
          <cell r="M117" t="str">
            <v>Proceso: Gestión Humana No Aplica Subproceso.</v>
          </cell>
          <cell r="N117">
            <v>3030</v>
          </cell>
          <cell r="O117" t="str">
            <v>Proceso: Gestión Humana</v>
          </cell>
          <cell r="P117">
            <v>6008</v>
          </cell>
          <cell r="Q117">
            <v>6009</v>
          </cell>
          <cell r="R117">
            <v>0</v>
          </cell>
          <cell r="S117">
            <v>0</v>
          </cell>
          <cell r="T117" t="str">
            <v>Ascendente</v>
          </cell>
          <cell r="U117">
            <v>3</v>
          </cell>
          <cell r="V117" t="str">
            <v>Proceso</v>
          </cell>
          <cell r="W117">
            <v>21403</v>
          </cell>
          <cell r="X117" t="str">
            <v>Indicadores de Proceso - Personal</v>
          </cell>
          <cell r="Y117" t="str">
            <v>No</v>
          </cell>
        </row>
        <row r="118">
          <cell r="A118">
            <v>5075</v>
          </cell>
          <cell r="B118" t="str">
            <v>Gestión del desarrollo</v>
          </cell>
          <cell r="C118" t="str">
            <v>(6010/6011)*100</v>
          </cell>
          <cell r="D118">
            <v>97110001</v>
          </cell>
          <cell r="E118" t="str">
            <v>(Variable 1/ Variable 2)* 100</v>
          </cell>
          <cell r="F118">
            <v>100</v>
          </cell>
          <cell r="G118" t="str">
            <v>Trimestre</v>
          </cell>
          <cell r="H118" t="str">
            <v>Porcentaje</v>
          </cell>
          <cell r="I118">
            <v>0</v>
          </cell>
          <cell r="J118">
            <v>6</v>
          </cell>
          <cell r="K118" t="str">
            <v>Proceso: Gestión Humana</v>
          </cell>
          <cell r="L118">
            <v>272</v>
          </cell>
          <cell r="M118" t="str">
            <v>Proceso: Gestión Humana No Aplica Subproceso.</v>
          </cell>
          <cell r="N118">
            <v>3030</v>
          </cell>
          <cell r="O118" t="str">
            <v>Proceso: Gestión Humana</v>
          </cell>
          <cell r="P118">
            <v>6010</v>
          </cell>
          <cell r="Q118">
            <v>6011</v>
          </cell>
          <cell r="R118">
            <v>0</v>
          </cell>
          <cell r="S118">
            <v>0</v>
          </cell>
          <cell r="T118" t="str">
            <v>Ascendente</v>
          </cell>
          <cell r="U118">
            <v>3</v>
          </cell>
          <cell r="V118" t="str">
            <v>Proceso</v>
          </cell>
          <cell r="W118">
            <v>21403</v>
          </cell>
          <cell r="X118" t="str">
            <v>Indicadores de Proceso - Personal</v>
          </cell>
          <cell r="Y118" t="str">
            <v>No</v>
          </cell>
        </row>
        <row r="119">
          <cell r="A119">
            <v>5076</v>
          </cell>
          <cell r="B119" t="str">
            <v>Gestión del rendimiento</v>
          </cell>
          <cell r="C119" t="str">
            <v>(6012/6013)*100</v>
          </cell>
          <cell r="D119">
            <v>97110001</v>
          </cell>
          <cell r="E119" t="str">
            <v>(Variable 1/ Variable 2)* 100</v>
          </cell>
          <cell r="F119">
            <v>100</v>
          </cell>
          <cell r="G119" t="str">
            <v>Año</v>
          </cell>
          <cell r="H119" t="str">
            <v>Porcentaje</v>
          </cell>
          <cell r="I119">
            <v>0</v>
          </cell>
          <cell r="J119">
            <v>6</v>
          </cell>
          <cell r="K119" t="str">
            <v>Proceso: Gestión Humana</v>
          </cell>
          <cell r="L119">
            <v>272</v>
          </cell>
          <cell r="M119" t="str">
            <v>Proceso: Gestión Humana No Aplica Subproceso.</v>
          </cell>
          <cell r="N119">
            <v>3030</v>
          </cell>
          <cell r="O119" t="str">
            <v>Proceso: Gestión Humana</v>
          </cell>
          <cell r="P119">
            <v>6012</v>
          </cell>
          <cell r="Q119">
            <v>6013</v>
          </cell>
          <cell r="R119">
            <v>0</v>
          </cell>
          <cell r="S119">
            <v>0</v>
          </cell>
          <cell r="T119" t="str">
            <v>Ascendente</v>
          </cell>
          <cell r="U119">
            <v>3</v>
          </cell>
          <cell r="V119" t="str">
            <v>Proceso</v>
          </cell>
          <cell r="W119">
            <v>21403</v>
          </cell>
          <cell r="X119" t="str">
            <v>Indicadores de Proceso - Personal</v>
          </cell>
          <cell r="Y119" t="str">
            <v>No</v>
          </cell>
        </row>
        <row r="120">
          <cell r="A120">
            <v>5077</v>
          </cell>
          <cell r="B120" t="str">
            <v>Gestión Historia Laboral</v>
          </cell>
          <cell r="C120" t="str">
            <v>(6014/6015)*100</v>
          </cell>
          <cell r="D120">
            <v>97110001</v>
          </cell>
          <cell r="E120" t="str">
            <v>(Variable 1/ Variable 2)* 100</v>
          </cell>
          <cell r="F120">
            <v>100</v>
          </cell>
          <cell r="G120" t="str">
            <v>Trimestre</v>
          </cell>
          <cell r="H120" t="str">
            <v>Porcentaje</v>
          </cell>
          <cell r="I120">
            <v>0</v>
          </cell>
          <cell r="J120">
            <v>6</v>
          </cell>
          <cell r="K120" t="str">
            <v>Proceso: Gestión Humana</v>
          </cell>
          <cell r="L120">
            <v>272</v>
          </cell>
          <cell r="M120" t="str">
            <v>Proceso: Gestión Humana No Aplica Subproceso.</v>
          </cell>
          <cell r="N120">
            <v>3030</v>
          </cell>
          <cell r="O120" t="str">
            <v>Proceso: Gestión Humana</v>
          </cell>
          <cell r="P120">
            <v>6014</v>
          </cell>
          <cell r="Q120">
            <v>6015</v>
          </cell>
          <cell r="R120">
            <v>0</v>
          </cell>
          <cell r="S120">
            <v>0</v>
          </cell>
          <cell r="T120" t="str">
            <v>Ascendente</v>
          </cell>
          <cell r="U120">
            <v>3</v>
          </cell>
          <cell r="V120" t="str">
            <v>Proceso</v>
          </cell>
          <cell r="W120">
            <v>21403</v>
          </cell>
          <cell r="X120" t="str">
            <v>Indicadores de Proceso - Personal</v>
          </cell>
          <cell r="Y120" t="str">
            <v>No</v>
          </cell>
        </row>
        <row r="121">
          <cell r="A121">
            <v>5078</v>
          </cell>
          <cell r="B121" t="str">
            <v>Gestión solicitudes de información historia laboral</v>
          </cell>
          <cell r="C121" t="str">
            <v>(6016/6017)*100</v>
          </cell>
          <cell r="D121">
            <v>97110001</v>
          </cell>
          <cell r="E121" t="str">
            <v>(Variable 1/ Variable 2)* 100</v>
          </cell>
          <cell r="F121">
            <v>100</v>
          </cell>
          <cell r="G121" t="str">
            <v>Trimestre</v>
          </cell>
          <cell r="H121" t="str">
            <v>Porcentaje</v>
          </cell>
          <cell r="I121">
            <v>0</v>
          </cell>
          <cell r="J121">
            <v>6</v>
          </cell>
          <cell r="K121" t="str">
            <v>Proceso: Gestión Humana</v>
          </cell>
          <cell r="L121">
            <v>272</v>
          </cell>
          <cell r="M121" t="str">
            <v>Proceso: Gestión Humana No Aplica Subproceso.</v>
          </cell>
          <cell r="N121">
            <v>3030</v>
          </cell>
          <cell r="O121" t="str">
            <v>Proceso: Gestión Humana</v>
          </cell>
          <cell r="P121">
            <v>6016</v>
          </cell>
          <cell r="Q121">
            <v>6017</v>
          </cell>
          <cell r="R121">
            <v>0</v>
          </cell>
          <cell r="S121">
            <v>0</v>
          </cell>
          <cell r="T121" t="str">
            <v>Ascendente</v>
          </cell>
          <cell r="U121">
            <v>3</v>
          </cell>
          <cell r="V121" t="str">
            <v>Proceso</v>
          </cell>
          <cell r="W121">
            <v>21403</v>
          </cell>
          <cell r="X121" t="str">
            <v>Indicadores de Proceso - Personal</v>
          </cell>
          <cell r="Y121" t="str">
            <v>No</v>
          </cell>
        </row>
        <row r="122">
          <cell r="A122">
            <v>5079</v>
          </cell>
          <cell r="B122" t="str">
            <v>Comentarios a proyectos de normativa</v>
          </cell>
          <cell r="C122" t="str">
            <v>(6023/6024)*100</v>
          </cell>
          <cell r="D122">
            <v>97110002</v>
          </cell>
          <cell r="E122" t="str">
            <v>(Variable 1/ Variable 2)* 100</v>
          </cell>
          <cell r="F122">
            <v>100</v>
          </cell>
          <cell r="G122" t="str">
            <v>Mes</v>
          </cell>
          <cell r="H122" t="str">
            <v>Porcentaje</v>
          </cell>
          <cell r="I122">
            <v>0</v>
          </cell>
          <cell r="J122">
            <v>7</v>
          </cell>
          <cell r="K122" t="str">
            <v>Proceso: Gestión Jurídica</v>
          </cell>
          <cell r="L122">
            <v>7</v>
          </cell>
          <cell r="M122" t="str">
            <v>Proceso: Gestión Jurídica No Aplica</v>
          </cell>
          <cell r="N122">
            <v>3003</v>
          </cell>
          <cell r="O122" t="str">
            <v>Proceso: Gestión Jurídica No Aplica</v>
          </cell>
          <cell r="P122">
            <v>6023</v>
          </cell>
          <cell r="Q122">
            <v>6024</v>
          </cell>
          <cell r="R122">
            <v>0</v>
          </cell>
          <cell r="S122">
            <v>0</v>
          </cell>
          <cell r="T122" t="str">
            <v>Constante</v>
          </cell>
          <cell r="U122">
            <v>3</v>
          </cell>
          <cell r="V122" t="str">
            <v>Proceso</v>
          </cell>
          <cell r="W122">
            <v>20803</v>
          </cell>
          <cell r="X122" t="str">
            <v>Indicadores de Proceso - Gestión Jurídica</v>
          </cell>
          <cell r="Y122" t="str">
            <v>No</v>
          </cell>
        </row>
        <row r="123">
          <cell r="A123">
            <v>5080</v>
          </cell>
          <cell r="B123" t="str">
            <v>Oportunidad en las decisiones adoptadas por el Comité de Conciliación y Defensa Judicial</v>
          </cell>
          <cell r="C123" t="str">
            <v>(6025/6026)*100</v>
          </cell>
          <cell r="D123">
            <v>97110002</v>
          </cell>
          <cell r="E123" t="str">
            <v>(Variable 1/ Variable 2)* 100</v>
          </cell>
          <cell r="F123">
            <v>90</v>
          </cell>
          <cell r="G123" t="str">
            <v>Mes</v>
          </cell>
          <cell r="H123" t="str">
            <v>Porcentaje</v>
          </cell>
          <cell r="I123">
            <v>0</v>
          </cell>
          <cell r="J123">
            <v>7</v>
          </cell>
          <cell r="K123" t="str">
            <v>Proceso: Gestión Jurídica</v>
          </cell>
          <cell r="L123">
            <v>7</v>
          </cell>
          <cell r="M123" t="str">
            <v>Proceso: Gestión Jurídica No Aplica</v>
          </cell>
          <cell r="N123">
            <v>3003</v>
          </cell>
          <cell r="O123" t="str">
            <v>Proceso: Gestión Jurídica No Aplica</v>
          </cell>
          <cell r="P123">
            <v>6025</v>
          </cell>
          <cell r="Q123">
            <v>6026</v>
          </cell>
          <cell r="R123">
            <v>0</v>
          </cell>
          <cell r="S123">
            <v>0</v>
          </cell>
          <cell r="T123" t="str">
            <v>Constante</v>
          </cell>
          <cell r="U123">
            <v>3</v>
          </cell>
          <cell r="V123" t="str">
            <v>Proceso</v>
          </cell>
          <cell r="W123">
            <v>20803</v>
          </cell>
          <cell r="X123" t="str">
            <v>Indicadores de Proceso - Gestión Jurídica</v>
          </cell>
          <cell r="Y123" t="str">
            <v>No</v>
          </cell>
        </row>
        <row r="124">
          <cell r="A124">
            <v>5081</v>
          </cell>
          <cell r="B124" t="str">
            <v>Estudios sobre la procedencia de denuncia</v>
          </cell>
          <cell r="C124" t="str">
            <v>(6027/6028)*100</v>
          </cell>
          <cell r="D124">
            <v>97110002</v>
          </cell>
          <cell r="E124" t="str">
            <v>(Variable 1/ Variable 2)* 100</v>
          </cell>
          <cell r="F124">
            <v>100</v>
          </cell>
          <cell r="G124" t="str">
            <v>Mes</v>
          </cell>
          <cell r="H124" t="str">
            <v>Porcentaje</v>
          </cell>
          <cell r="I124">
            <v>84.54</v>
          </cell>
          <cell r="J124">
            <v>7</v>
          </cell>
          <cell r="K124" t="str">
            <v>Proceso: Gestión Jurídica</v>
          </cell>
          <cell r="L124">
            <v>7</v>
          </cell>
          <cell r="M124" t="str">
            <v>Proceso: Gestión Jurídica No Aplica</v>
          </cell>
          <cell r="N124">
            <v>3003</v>
          </cell>
          <cell r="O124" t="str">
            <v>Proceso: Gestión Jurídica No Aplica</v>
          </cell>
          <cell r="P124">
            <v>6027</v>
          </cell>
          <cell r="Q124">
            <v>6028</v>
          </cell>
          <cell r="R124">
            <v>0</v>
          </cell>
          <cell r="S124">
            <v>0</v>
          </cell>
          <cell r="T124" t="str">
            <v>Constante</v>
          </cell>
          <cell r="U124">
            <v>3</v>
          </cell>
          <cell r="V124" t="str">
            <v>Proceso</v>
          </cell>
          <cell r="W124">
            <v>20803</v>
          </cell>
          <cell r="X124" t="str">
            <v>Indicadores de Proceso - Gestión Jurídica</v>
          </cell>
          <cell r="Y124" t="str">
            <v>No</v>
          </cell>
        </row>
        <row r="125">
          <cell r="A125">
            <v>5082</v>
          </cell>
          <cell r="B125" t="str">
            <v>Fallos en sede Administrativa a favor de la DIAN.</v>
          </cell>
          <cell r="C125" t="str">
            <v>(6029/6030)*100</v>
          </cell>
          <cell r="D125">
            <v>97110002</v>
          </cell>
          <cell r="E125" t="str">
            <v>(Variable 1/ Variable 2)* 100</v>
          </cell>
          <cell r="F125">
            <v>100</v>
          </cell>
          <cell r="G125" t="str">
            <v>Trimestre</v>
          </cell>
          <cell r="H125" t="str">
            <v>Porcentaje</v>
          </cell>
          <cell r="I125">
            <v>62.95</v>
          </cell>
          <cell r="J125">
            <v>7</v>
          </cell>
          <cell r="K125" t="str">
            <v>Proceso: Gestión Jurídica</v>
          </cell>
          <cell r="L125">
            <v>7</v>
          </cell>
          <cell r="M125" t="str">
            <v>Proceso: Gestión Jurídica No Aplica</v>
          </cell>
          <cell r="N125">
            <v>3003</v>
          </cell>
          <cell r="O125" t="str">
            <v>Proceso: Gestión Jurídica No Aplica</v>
          </cell>
          <cell r="P125">
            <v>6029</v>
          </cell>
          <cell r="Q125">
            <v>6030</v>
          </cell>
          <cell r="R125">
            <v>0</v>
          </cell>
          <cell r="S125">
            <v>0</v>
          </cell>
          <cell r="T125" t="str">
            <v>Constante</v>
          </cell>
          <cell r="U125">
            <v>3</v>
          </cell>
          <cell r="V125" t="str">
            <v>Proceso</v>
          </cell>
          <cell r="W125">
            <v>20803</v>
          </cell>
          <cell r="X125" t="str">
            <v>Indicadores de Proceso - Gestión Jurídica</v>
          </cell>
          <cell r="Y125" t="str">
            <v>No</v>
          </cell>
        </row>
        <row r="126">
          <cell r="A126">
            <v>5083</v>
          </cell>
          <cell r="B126" t="str">
            <v>Incidentes de Reparación Integral Presentados</v>
          </cell>
          <cell r="C126" t="str">
            <v>(6031/6032)*100</v>
          </cell>
          <cell r="D126">
            <v>97110002</v>
          </cell>
          <cell r="E126" t="str">
            <v>(Variable 1/ Variable 2)* 100</v>
          </cell>
          <cell r="F126">
            <v>90</v>
          </cell>
          <cell r="G126" t="str">
            <v>Mes</v>
          </cell>
          <cell r="H126" t="str">
            <v>Porcentaje</v>
          </cell>
          <cell r="I126">
            <v>47.5</v>
          </cell>
          <cell r="J126">
            <v>7</v>
          </cell>
          <cell r="K126" t="str">
            <v>Proceso: Gestión Jurídica</v>
          </cell>
          <cell r="L126">
            <v>7</v>
          </cell>
          <cell r="M126" t="str">
            <v>Proceso: Gestión Jurídica No Aplica</v>
          </cell>
          <cell r="N126">
            <v>3003</v>
          </cell>
          <cell r="O126" t="str">
            <v>Proceso: Gestión Jurídica No Aplica</v>
          </cell>
          <cell r="P126">
            <v>6031</v>
          </cell>
          <cell r="Q126">
            <v>6032</v>
          </cell>
          <cell r="R126">
            <v>0</v>
          </cell>
          <cell r="S126">
            <v>0</v>
          </cell>
          <cell r="T126" t="str">
            <v>Constante</v>
          </cell>
          <cell r="U126">
            <v>3</v>
          </cell>
          <cell r="V126" t="str">
            <v>Proceso</v>
          </cell>
          <cell r="W126">
            <v>20803</v>
          </cell>
          <cell r="X126" t="str">
            <v>Indicadores de Proceso - Gestión Jurídica</v>
          </cell>
          <cell r="Y126" t="str">
            <v>No</v>
          </cell>
        </row>
        <row r="127">
          <cell r="A127">
            <v>5084</v>
          </cell>
          <cell r="B127" t="str">
            <v>Oportunidad en los actos administrativos proferidos en Sede Administrativa en materia Aduanero y Cambiario.</v>
          </cell>
          <cell r="C127" t="str">
            <v>(6033/6034)*100</v>
          </cell>
          <cell r="D127">
            <v>97110002</v>
          </cell>
          <cell r="E127" t="str">
            <v>(Variable 1/ Variable 2)* 100</v>
          </cell>
          <cell r="F127">
            <v>100</v>
          </cell>
          <cell r="G127" t="str">
            <v>Mes</v>
          </cell>
          <cell r="H127" t="str">
            <v>Porcentaje</v>
          </cell>
          <cell r="I127">
            <v>62.5</v>
          </cell>
          <cell r="J127">
            <v>7</v>
          </cell>
          <cell r="K127" t="str">
            <v>Proceso: Gestión Jurídica</v>
          </cell>
          <cell r="L127">
            <v>7</v>
          </cell>
          <cell r="M127" t="str">
            <v>Proceso: Gestión Jurídica No Aplica</v>
          </cell>
          <cell r="N127">
            <v>3003</v>
          </cell>
          <cell r="O127" t="str">
            <v>Proceso: Gestión Jurídica No Aplica</v>
          </cell>
          <cell r="P127">
            <v>6033</v>
          </cell>
          <cell r="Q127">
            <v>6034</v>
          </cell>
          <cell r="R127">
            <v>0</v>
          </cell>
          <cell r="S127">
            <v>0</v>
          </cell>
          <cell r="T127" t="str">
            <v>Constante</v>
          </cell>
          <cell r="U127">
            <v>3</v>
          </cell>
          <cell r="V127" t="str">
            <v>Proceso</v>
          </cell>
          <cell r="W127">
            <v>20803</v>
          </cell>
          <cell r="X127" t="str">
            <v>Indicadores de Proceso - Gestión Jurídica</v>
          </cell>
          <cell r="Y127" t="str">
            <v>No</v>
          </cell>
        </row>
        <row r="128">
          <cell r="A128">
            <v>5085</v>
          </cell>
          <cell r="B128" t="str">
            <v>Efiencia en la inspección aduanera en importaciones</v>
          </cell>
          <cell r="C128" t="str">
            <v>(6037+6038/6039+6040)*100</v>
          </cell>
          <cell r="D128">
            <v>97110002</v>
          </cell>
          <cell r="E128" t="str">
            <v>((Variable 1+ Variable 2) / (Variable 3 + Variable 4))*100</v>
          </cell>
          <cell r="F128">
            <v>10</v>
          </cell>
          <cell r="G128" t="str">
            <v>Mes</v>
          </cell>
          <cell r="H128" t="str">
            <v>Porcentaje</v>
          </cell>
          <cell r="I128">
            <v>0</v>
          </cell>
          <cell r="J128">
            <v>11</v>
          </cell>
          <cell r="K128" t="str">
            <v>Proceso: Operación Aduanera</v>
          </cell>
          <cell r="L128">
            <v>267</v>
          </cell>
          <cell r="M128" t="str">
            <v>Proceso: Operación Aduanera</v>
          </cell>
          <cell r="N128">
            <v>3001</v>
          </cell>
          <cell r="O128" t="str">
            <v>Proceso: Operación Aduanera</v>
          </cell>
          <cell r="P128">
            <v>6037</v>
          </cell>
          <cell r="Q128">
            <v>6038</v>
          </cell>
          <cell r="R128">
            <v>6039</v>
          </cell>
          <cell r="S128">
            <v>6040</v>
          </cell>
          <cell r="T128" t="str">
            <v>Constante</v>
          </cell>
          <cell r="U128">
            <v>3</v>
          </cell>
          <cell r="V128" t="str">
            <v>Proceso</v>
          </cell>
          <cell r="W128">
            <v>21003</v>
          </cell>
          <cell r="X128" t="str">
            <v>Indicadores de Proceso - Gestión de Aduanas</v>
          </cell>
          <cell r="Y128" t="str">
            <v>No</v>
          </cell>
        </row>
        <row r="129">
          <cell r="A129">
            <v>5086</v>
          </cell>
          <cell r="B129" t="str">
            <v>Actos finales de Devoluciones y/o compensación debidamente proferidos</v>
          </cell>
          <cell r="C129" t="str">
            <v>(1-(6035/6036))*100</v>
          </cell>
          <cell r="D129">
            <v>97110002</v>
          </cell>
          <cell r="E129" t="str">
            <v>(1-(Variable 1 / Variable 2))*100</v>
          </cell>
          <cell r="F129">
            <v>100</v>
          </cell>
          <cell r="G129" t="str">
            <v>Semestre</v>
          </cell>
          <cell r="H129" t="str">
            <v>Porcentaje</v>
          </cell>
          <cell r="I129">
            <v>0</v>
          </cell>
          <cell r="J129">
            <v>12</v>
          </cell>
          <cell r="K129" t="str">
            <v>Proceso: Recaudación</v>
          </cell>
          <cell r="L129">
            <v>45</v>
          </cell>
          <cell r="M129" t="str">
            <v>Subproceso: Devolución y/o Compensación</v>
          </cell>
          <cell r="N129">
            <v>3044</v>
          </cell>
          <cell r="O129" t="str">
            <v>Subproceso: Devolución y/o compensación</v>
          </cell>
          <cell r="P129">
            <v>6035</v>
          </cell>
          <cell r="Q129">
            <v>6036</v>
          </cell>
          <cell r="R129">
            <v>0</v>
          </cell>
          <cell r="S129">
            <v>0</v>
          </cell>
          <cell r="T129" t="str">
            <v>Constante</v>
          </cell>
          <cell r="U129">
            <v>3</v>
          </cell>
          <cell r="V129" t="str">
            <v>Proceso</v>
          </cell>
          <cell r="W129">
            <v>22403</v>
          </cell>
          <cell r="X129" t="str">
            <v>Indicadores de Subproceso - Recaudo</v>
          </cell>
          <cell r="Y129" t="str">
            <v>No</v>
          </cell>
        </row>
        <row r="130">
          <cell r="A130">
            <v>5087</v>
          </cell>
          <cell r="B130" t="str">
            <v>Disposición de las mercancias ADA, bajo las diferentes modalidades de disposición excepto traslado,existentes en inventarios a Diciembre 31 de la vigencia anterior.</v>
          </cell>
          <cell r="C130" t="str">
            <v>(6019/6020)*100</v>
          </cell>
          <cell r="D130">
            <v>97110001</v>
          </cell>
          <cell r="E130" t="str">
            <v>(Variable 1/ Variable 2)* 100</v>
          </cell>
          <cell r="F130">
            <v>78</v>
          </cell>
          <cell r="G130" t="str">
            <v>Trimestre</v>
          </cell>
          <cell r="H130" t="str">
            <v>Porcentaje</v>
          </cell>
          <cell r="I130">
            <v>0</v>
          </cell>
          <cell r="J130">
            <v>3</v>
          </cell>
          <cell r="K130" t="str">
            <v>Proceso: Comercialización</v>
          </cell>
          <cell r="L130">
            <v>275</v>
          </cell>
          <cell r="M130" t="str">
            <v>Proceso: Comercialización. No aplica Subproceso</v>
          </cell>
          <cell r="N130">
            <v>3018</v>
          </cell>
          <cell r="O130" t="str">
            <v>Proceso: Comercialización</v>
          </cell>
          <cell r="P130">
            <v>6019</v>
          </cell>
          <cell r="Q130">
            <v>6020</v>
          </cell>
          <cell r="R130">
            <v>0</v>
          </cell>
          <cell r="S130">
            <v>0</v>
          </cell>
          <cell r="T130" t="str">
            <v>Ascendente</v>
          </cell>
          <cell r="U130">
            <v>3</v>
          </cell>
          <cell r="V130" t="str">
            <v>Proceso</v>
          </cell>
          <cell r="W130">
            <v>21703</v>
          </cell>
          <cell r="X130" t="str">
            <v>Indicadores de Proceso - Comercial</v>
          </cell>
          <cell r="Y130" t="str">
            <v>No</v>
          </cell>
        </row>
        <row r="131">
          <cell r="A131">
            <v>5088</v>
          </cell>
          <cell r="B131" t="str">
            <v>Control de proyectos de donación de mercancías</v>
          </cell>
          <cell r="C131" t="str">
            <v>(6021/6022)*100</v>
          </cell>
          <cell r="D131">
            <v>97110002</v>
          </cell>
          <cell r="E131" t="str">
            <v>(Variable 1/ Variable 2)* 100</v>
          </cell>
          <cell r="F131">
            <v>100</v>
          </cell>
          <cell r="G131" t="str">
            <v>Trimestre</v>
          </cell>
          <cell r="H131" t="str">
            <v>Porcentaje</v>
          </cell>
          <cell r="I131">
            <v>0</v>
          </cell>
          <cell r="J131">
            <v>3</v>
          </cell>
          <cell r="K131" t="str">
            <v>Proceso: Comercialización</v>
          </cell>
          <cell r="L131">
            <v>275</v>
          </cell>
          <cell r="M131" t="str">
            <v>Proceso: Comercialización. No aplica Subproceso</v>
          </cell>
          <cell r="N131">
            <v>3018</v>
          </cell>
          <cell r="O131" t="str">
            <v>Proceso: Comercialización</v>
          </cell>
          <cell r="P131">
            <v>6021</v>
          </cell>
          <cell r="Q131">
            <v>6022</v>
          </cell>
          <cell r="R131">
            <v>0</v>
          </cell>
          <cell r="S131">
            <v>0</v>
          </cell>
          <cell r="T131" t="str">
            <v>Constante</v>
          </cell>
          <cell r="U131">
            <v>3</v>
          </cell>
          <cell r="V131" t="str">
            <v>Proceso</v>
          </cell>
          <cell r="W131">
            <v>21703</v>
          </cell>
          <cell r="X131" t="str">
            <v>Indicadores de Proceso - Comercial</v>
          </cell>
          <cell r="Y131" t="str">
            <v>No</v>
          </cell>
        </row>
        <row r="132">
          <cell r="A132">
            <v>5089</v>
          </cell>
          <cell r="B132" t="str">
            <v>Trámite, Perfeccionamiento y legalización de procesos contractuales</v>
          </cell>
          <cell r="C132" t="str">
            <v>(6052/6053)*100</v>
          </cell>
          <cell r="D132">
            <v>97110002</v>
          </cell>
          <cell r="E132" t="str">
            <v>(Variable 1/ Variable 2)* 100</v>
          </cell>
          <cell r="F132">
            <v>90</v>
          </cell>
          <cell r="G132" t="str">
            <v>Trimestre</v>
          </cell>
          <cell r="H132" t="str">
            <v>Porcentaje</v>
          </cell>
          <cell r="I132">
            <v>0</v>
          </cell>
          <cell r="J132">
            <v>14</v>
          </cell>
          <cell r="K132" t="str">
            <v>Proceso: Recursos Físicos</v>
          </cell>
          <cell r="L132">
            <v>264</v>
          </cell>
          <cell r="M132" t="str">
            <v>Proceso: Recursos Físicos</v>
          </cell>
          <cell r="N132">
            <v>3075</v>
          </cell>
          <cell r="O132" t="str">
            <v>Proceso: Recursos Físicos</v>
          </cell>
          <cell r="P132">
            <v>6052</v>
          </cell>
          <cell r="Q132">
            <v>6053</v>
          </cell>
          <cell r="R132">
            <v>0</v>
          </cell>
          <cell r="S132">
            <v>0</v>
          </cell>
          <cell r="T132" t="str">
            <v>Constante</v>
          </cell>
          <cell r="U132">
            <v>3</v>
          </cell>
          <cell r="V132" t="str">
            <v>Proceso</v>
          </cell>
          <cell r="W132">
            <v>21503</v>
          </cell>
          <cell r="X132" t="str">
            <v>Indicadores de Proceso - Recursos Físicos</v>
          </cell>
          <cell r="Y132" t="str">
            <v>No</v>
          </cell>
        </row>
        <row r="133">
          <cell r="A133">
            <v>5092</v>
          </cell>
          <cell r="B133" t="str">
            <v>Percepción general de la calidad del servicio DIAN</v>
          </cell>
          <cell r="C133" t="str">
            <v>([6058]/[6059])* 100</v>
          </cell>
          <cell r="D133">
            <v>97110002</v>
          </cell>
          <cell r="E133" t="str">
            <v>(Variable 1/ Variable 2)* 100</v>
          </cell>
          <cell r="F133">
            <v>95</v>
          </cell>
          <cell r="G133" t="str">
            <v>Año</v>
          </cell>
          <cell r="H133" t="str">
            <v>Porcentaje</v>
          </cell>
          <cell r="I133">
            <v>0</v>
          </cell>
          <cell r="J133">
            <v>2</v>
          </cell>
          <cell r="K133" t="str">
            <v>Proceso: Asistencia al cliente</v>
          </cell>
          <cell r="L133">
            <v>276</v>
          </cell>
          <cell r="M133" t="str">
            <v>Proceso: Asistencia al cliente</v>
          </cell>
          <cell r="N133">
            <v>3015</v>
          </cell>
          <cell r="O133" t="str">
            <v>Proceso: Asistencia al Cliente</v>
          </cell>
          <cell r="P133">
            <v>6058</v>
          </cell>
          <cell r="Q133">
            <v>6059</v>
          </cell>
          <cell r="R133">
            <v>0</v>
          </cell>
          <cell r="S133">
            <v>0</v>
          </cell>
          <cell r="T133" t="str">
            <v>Constante</v>
          </cell>
          <cell r="U133">
            <v>3</v>
          </cell>
          <cell r="V133" t="str">
            <v>Proceso</v>
          </cell>
          <cell r="W133">
            <v>22503</v>
          </cell>
          <cell r="X133" t="str">
            <v>Indicadores de Proceso - Asistencia al Cliente</v>
          </cell>
          <cell r="Y133" t="str">
            <v>No</v>
          </cell>
        </row>
        <row r="134">
          <cell r="A134">
            <v>5093</v>
          </cell>
          <cell r="B134" t="str">
            <v>Mantener actualizado el RUPGJ</v>
          </cell>
          <cell r="C134" t="str">
            <v>(6143/6144)* 100</v>
          </cell>
          <cell r="D134">
            <v>97110002</v>
          </cell>
          <cell r="E134" t="str">
            <v>(Variable1/Variable2)*100</v>
          </cell>
          <cell r="F134">
            <v>100</v>
          </cell>
          <cell r="G134" t="str">
            <v>Mes</v>
          </cell>
          <cell r="H134" t="str">
            <v>Porcentaje</v>
          </cell>
          <cell r="I134">
            <v>99.11</v>
          </cell>
          <cell r="J134">
            <v>7</v>
          </cell>
          <cell r="K134" t="str">
            <v>Proceso: Gestión Jurídica</v>
          </cell>
          <cell r="L134">
            <v>7</v>
          </cell>
          <cell r="M134" t="str">
            <v>Proceso: Gestión Jurídica No Aplica</v>
          </cell>
          <cell r="N134">
            <v>3003</v>
          </cell>
          <cell r="O134" t="str">
            <v>Proceso: Gestión Jurídica No Aplica</v>
          </cell>
          <cell r="P134">
            <v>6143</v>
          </cell>
          <cell r="Q134">
            <v>6144</v>
          </cell>
          <cell r="R134">
            <v>0</v>
          </cell>
          <cell r="S134">
            <v>0</v>
          </cell>
          <cell r="T134" t="str">
            <v>Constante</v>
          </cell>
          <cell r="U134">
            <v>3</v>
          </cell>
          <cell r="V134" t="str">
            <v>Proceso</v>
          </cell>
          <cell r="W134">
            <v>20803</v>
          </cell>
          <cell r="X134" t="str">
            <v>Indicadores de Proceso - Gestión Jurídica</v>
          </cell>
          <cell r="Y134" t="str">
            <v>No</v>
          </cell>
        </row>
        <row r="135">
          <cell r="A135">
            <v>5094</v>
          </cell>
          <cell r="B135" t="str">
            <v>Resolver las solicitudes de Reducción Sanción en materia TAC en sede administrativa.</v>
          </cell>
          <cell r="C135" t="str">
            <v>(6145/6146)* 100</v>
          </cell>
          <cell r="D135">
            <v>97110002</v>
          </cell>
          <cell r="E135" t="str">
            <v>(Variable 1/ Variable 2)* 100</v>
          </cell>
          <cell r="F135">
            <v>100</v>
          </cell>
          <cell r="G135" t="str">
            <v>Mes</v>
          </cell>
          <cell r="H135" t="str">
            <v>Porcentaje</v>
          </cell>
          <cell r="I135">
            <v>99.11</v>
          </cell>
          <cell r="J135">
            <v>7</v>
          </cell>
          <cell r="K135" t="str">
            <v>Proceso: Gestión Jurídica</v>
          </cell>
          <cell r="L135">
            <v>7</v>
          </cell>
          <cell r="M135" t="str">
            <v>Proceso: Gestión Jurídica No Aplica</v>
          </cell>
          <cell r="N135">
            <v>3003</v>
          </cell>
          <cell r="O135" t="str">
            <v>Proceso: Gestión Jurídica No Aplica</v>
          </cell>
          <cell r="P135">
            <v>6145</v>
          </cell>
          <cell r="Q135">
            <v>6146</v>
          </cell>
          <cell r="R135">
            <v>0</v>
          </cell>
          <cell r="S135">
            <v>0</v>
          </cell>
          <cell r="T135" t="str">
            <v>Constante</v>
          </cell>
          <cell r="U135">
            <v>3</v>
          </cell>
          <cell r="V135" t="str">
            <v>Proceso</v>
          </cell>
          <cell r="W135">
            <v>20803</v>
          </cell>
          <cell r="X135" t="str">
            <v>Indicadores de Proceso - Gestión Jurídica</v>
          </cell>
          <cell r="Y135" t="str">
            <v>No</v>
          </cell>
        </row>
        <row r="136">
          <cell r="A136">
            <v>5095</v>
          </cell>
          <cell r="B136" t="str">
            <v>Resolver las solicitudes de Reducción Anticipo en materia TAC en sede administrativa.</v>
          </cell>
          <cell r="C136" t="str">
            <v>(6147/6148)* 100</v>
          </cell>
          <cell r="D136">
            <v>97110002</v>
          </cell>
          <cell r="E136" t="str">
            <v>(Variable 1/ Variable 2)* 100</v>
          </cell>
          <cell r="F136">
            <v>100</v>
          </cell>
          <cell r="G136" t="str">
            <v>Mes</v>
          </cell>
          <cell r="H136" t="str">
            <v>Porcentaje</v>
          </cell>
          <cell r="I136">
            <v>99.11</v>
          </cell>
          <cell r="J136">
            <v>7</v>
          </cell>
          <cell r="K136" t="str">
            <v>Proceso: Gestión Jurídica</v>
          </cell>
          <cell r="L136">
            <v>7</v>
          </cell>
          <cell r="M136" t="str">
            <v>Proceso: Gestión Jurídica No Aplica</v>
          </cell>
          <cell r="N136">
            <v>3003</v>
          </cell>
          <cell r="O136" t="str">
            <v>Proceso: Gestión Jurídica No Aplica</v>
          </cell>
          <cell r="P136">
            <v>6147</v>
          </cell>
          <cell r="Q136">
            <v>6148</v>
          </cell>
          <cell r="R136">
            <v>0</v>
          </cell>
          <cell r="S136">
            <v>0</v>
          </cell>
          <cell r="T136" t="str">
            <v>Constante</v>
          </cell>
          <cell r="U136">
            <v>3</v>
          </cell>
          <cell r="V136" t="str">
            <v>Proceso</v>
          </cell>
          <cell r="W136">
            <v>20803</v>
          </cell>
          <cell r="X136" t="str">
            <v>Indicadores de Proceso - Gestión Jurídica</v>
          </cell>
          <cell r="Y136" t="str">
            <v>No</v>
          </cell>
        </row>
        <row r="137">
          <cell r="A137">
            <v>5096</v>
          </cell>
          <cell r="B137" t="str">
            <v>Eficacia en la atención oportuna de consultas realizadas por usuarios internos y externos (SISCOS)</v>
          </cell>
          <cell r="C137" t="str">
            <v>(6149/ (6150 + 6151))*100</v>
          </cell>
          <cell r="D137">
            <v>97110001</v>
          </cell>
          <cell r="E137" t="str">
            <v>(Variable 1/ (Variable 2 + Variable 3))*100</v>
          </cell>
          <cell r="F137">
            <v>60</v>
          </cell>
          <cell r="G137" t="str">
            <v>Mes</v>
          </cell>
          <cell r="H137" t="str">
            <v>Porcentaje</v>
          </cell>
          <cell r="I137">
            <v>0</v>
          </cell>
          <cell r="J137">
            <v>11</v>
          </cell>
          <cell r="K137" t="str">
            <v>Proceso: Operación Aduanera</v>
          </cell>
          <cell r="L137">
            <v>216</v>
          </cell>
          <cell r="M137" t="str">
            <v>Subproceso: Apoyo  a la Operación Aduanera</v>
          </cell>
          <cell r="N137">
            <v>3051</v>
          </cell>
          <cell r="O137" t="str">
            <v>Subproceso: Apoyo  a la Operación Aduanera</v>
          </cell>
          <cell r="P137">
            <v>6149</v>
          </cell>
          <cell r="Q137">
            <v>6150</v>
          </cell>
          <cell r="R137">
            <v>6151</v>
          </cell>
          <cell r="S137">
            <v>0</v>
          </cell>
          <cell r="T137" t="str">
            <v>Ascendente</v>
          </cell>
          <cell r="U137">
            <v>2</v>
          </cell>
          <cell r="V137" t="str">
            <v>Subproceso</v>
          </cell>
          <cell r="W137">
            <v>22602</v>
          </cell>
          <cell r="X137" t="str">
            <v>Indicadores de Subproceso - Comercio Exterior</v>
          </cell>
          <cell r="Y137" t="str">
            <v>No</v>
          </cell>
        </row>
        <row r="138">
          <cell r="A138">
            <v>5097</v>
          </cell>
          <cell r="B138" t="str">
            <v>Impacto de la gestión de la DIAN en los medios de comunicación</v>
          </cell>
          <cell r="C138" t="str">
            <v>6152</v>
          </cell>
          <cell r="D138">
            <v>97110001</v>
          </cell>
          <cell r="E138" t="str">
            <v>Variable 1</v>
          </cell>
          <cell r="F138">
            <v>8000</v>
          </cell>
          <cell r="G138" t="str">
            <v>Semestre</v>
          </cell>
          <cell r="H138" t="str">
            <v>Cantidad</v>
          </cell>
          <cell r="I138">
            <v>8000</v>
          </cell>
          <cell r="J138">
            <v>9</v>
          </cell>
          <cell r="K138" t="str">
            <v>Proceso: Inteligencia Corporativa</v>
          </cell>
          <cell r="L138">
            <v>253</v>
          </cell>
          <cell r="M138" t="str">
            <v>Subproceso: Comunicaciones</v>
          </cell>
          <cell r="N138">
            <v>3004</v>
          </cell>
          <cell r="O138" t="str">
            <v>Subproceso: Comunicaciones</v>
          </cell>
          <cell r="P138">
            <v>6152</v>
          </cell>
          <cell r="Q138">
            <v>0</v>
          </cell>
          <cell r="R138">
            <v>0</v>
          </cell>
          <cell r="S138">
            <v>0</v>
          </cell>
          <cell r="T138" t="str">
            <v>Ascendente</v>
          </cell>
          <cell r="U138">
            <v>2</v>
          </cell>
          <cell r="V138" t="str">
            <v>Subproceso</v>
          </cell>
          <cell r="W138">
            <v>20502</v>
          </cell>
          <cell r="X138" t="str">
            <v>Indicadores de Subproceso - Comunicaciones</v>
          </cell>
          <cell r="Y138" t="str">
            <v>No</v>
          </cell>
        </row>
        <row r="139">
          <cell r="A139">
            <v>5098</v>
          </cell>
          <cell r="B139" t="str">
            <v xml:space="preserve">Percepción de los canales internos de comunicación </v>
          </cell>
          <cell r="C139" t="str">
            <v>6153</v>
          </cell>
          <cell r="D139">
            <v>97110001</v>
          </cell>
          <cell r="E139" t="str">
            <v>Variable 1</v>
          </cell>
          <cell r="F139">
            <v>60</v>
          </cell>
          <cell r="G139" t="str">
            <v>Año</v>
          </cell>
          <cell r="H139" t="str">
            <v>Porcentaje</v>
          </cell>
          <cell r="I139">
            <v>0</v>
          </cell>
          <cell r="J139">
            <v>9</v>
          </cell>
          <cell r="K139" t="str">
            <v>Proceso: Inteligencia Corporativa</v>
          </cell>
          <cell r="L139">
            <v>253</v>
          </cell>
          <cell r="M139" t="str">
            <v>Subproceso: Comunicaciones</v>
          </cell>
          <cell r="N139">
            <v>3004</v>
          </cell>
          <cell r="O139" t="str">
            <v>Subproceso: Comunicaciones</v>
          </cell>
          <cell r="P139">
            <v>6153</v>
          </cell>
          <cell r="Q139">
            <v>0</v>
          </cell>
          <cell r="R139">
            <v>0</v>
          </cell>
          <cell r="S139">
            <v>0</v>
          </cell>
          <cell r="T139" t="str">
            <v>Ascendente</v>
          </cell>
          <cell r="U139">
            <v>2</v>
          </cell>
          <cell r="V139" t="str">
            <v>Subproceso</v>
          </cell>
          <cell r="W139">
            <v>20502</v>
          </cell>
          <cell r="X139" t="str">
            <v>Indicadores de Subproceso - Comunicaciones</v>
          </cell>
          <cell r="Y139" t="str">
            <v>No</v>
          </cell>
        </row>
        <row r="140">
          <cell r="A140">
            <v>5099</v>
          </cell>
          <cell r="B140" t="str">
            <v>Capacitación en gestión del Riesgo del Subproceso de devoluciones y/o Compensaciones.</v>
          </cell>
          <cell r="C140" t="str">
            <v>(6154/6155)* 100</v>
          </cell>
          <cell r="D140">
            <v>97110002</v>
          </cell>
          <cell r="E140" t="str">
            <v>(Variable 1/ Variable 2)* 100</v>
          </cell>
          <cell r="F140">
            <v>100</v>
          </cell>
          <cell r="G140" t="str">
            <v>Semestre</v>
          </cell>
          <cell r="H140" t="str">
            <v>Porcentaje</v>
          </cell>
          <cell r="I140">
            <v>0</v>
          </cell>
          <cell r="J140">
            <v>12</v>
          </cell>
          <cell r="K140" t="str">
            <v>Proceso: Recaudación</v>
          </cell>
          <cell r="L140">
            <v>45</v>
          </cell>
          <cell r="M140" t="str">
            <v>Subproceso: Devolución y/o Compensación</v>
          </cell>
          <cell r="N140">
            <v>3044</v>
          </cell>
          <cell r="O140" t="str">
            <v>Subproceso: Devolución y/o compensación</v>
          </cell>
          <cell r="P140">
            <v>6154</v>
          </cell>
          <cell r="Q140">
            <v>6155</v>
          </cell>
          <cell r="R140">
            <v>0</v>
          </cell>
          <cell r="S140">
            <v>0</v>
          </cell>
          <cell r="T140" t="str">
            <v>Constante</v>
          </cell>
          <cell r="U140">
            <v>2</v>
          </cell>
          <cell r="V140" t="str">
            <v>Subproceso</v>
          </cell>
          <cell r="W140">
            <v>22403</v>
          </cell>
          <cell r="X140" t="str">
            <v>Indicadores de Subproceso - Recaudo</v>
          </cell>
          <cell r="Y140" t="str">
            <v>No</v>
          </cell>
        </row>
        <row r="141">
          <cell r="A141">
            <v>5100</v>
          </cell>
          <cell r="B141" t="str">
            <v>Gestión del SIE de Devoluciones optimizada</v>
          </cell>
          <cell r="C141" t="str">
            <v>(9488/9489)* 100</v>
          </cell>
          <cell r="D141">
            <v>97110001</v>
          </cell>
          <cell r="E141" t="str">
            <v>(Variable 1/ Variable 2)* 100</v>
          </cell>
          <cell r="F141">
            <v>85</v>
          </cell>
          <cell r="G141" t="str">
            <v>Mes</v>
          </cell>
          <cell r="H141" t="str">
            <v>Porcentaje</v>
          </cell>
          <cell r="I141">
            <v>0</v>
          </cell>
          <cell r="J141">
            <v>12</v>
          </cell>
          <cell r="K141" t="str">
            <v>Proceso: Recaudación</v>
          </cell>
          <cell r="L141">
            <v>45</v>
          </cell>
          <cell r="M141" t="str">
            <v>Subproceso: Devolución y/o Compensación</v>
          </cell>
          <cell r="N141">
            <v>3044</v>
          </cell>
          <cell r="O141" t="str">
            <v>Subproceso: Devolución y/o compensación</v>
          </cell>
          <cell r="P141">
            <v>6156</v>
          </cell>
          <cell r="Q141">
            <v>6157</v>
          </cell>
          <cell r="R141">
            <v>0</v>
          </cell>
          <cell r="S141">
            <v>0</v>
          </cell>
          <cell r="T141" t="str">
            <v>Ascendente</v>
          </cell>
          <cell r="U141">
            <v>2</v>
          </cell>
          <cell r="V141" t="str">
            <v>Subproceso</v>
          </cell>
          <cell r="W141">
            <v>22403</v>
          </cell>
          <cell r="X141" t="str">
            <v>Indicadores de Subproceso - Recaudo</v>
          </cell>
          <cell r="Y141" t="str">
            <v>No</v>
          </cell>
        </row>
        <row r="142">
          <cell r="A142">
            <v>5101</v>
          </cell>
          <cell r="B142" t="str">
            <v>Efectividad en la aprehensión de mercancías</v>
          </cell>
          <cell r="C142" t="str">
            <v>((6158+ 6159)- 6160)/6161</v>
          </cell>
          <cell r="D142">
            <v>97110001</v>
          </cell>
          <cell r="E142" t="str">
            <v>((Variable 1 + Variable 2 )- Variable 3 )/ Variable 4</v>
          </cell>
          <cell r="F142">
            <v>80</v>
          </cell>
          <cell r="G142" t="str">
            <v>Trimestre</v>
          </cell>
          <cell r="H142" t="str">
            <v>Porcentaje</v>
          </cell>
          <cell r="I142">
            <v>80</v>
          </cell>
          <cell r="J142">
            <v>5</v>
          </cell>
          <cell r="K142" t="str">
            <v>Proceso: Fiscalización y Liquidación</v>
          </cell>
          <cell r="L142">
            <v>201</v>
          </cell>
          <cell r="M142" t="str">
            <v>Subproceso: Control Aduanero</v>
          </cell>
          <cell r="N142">
            <v>3006</v>
          </cell>
          <cell r="O142" t="str">
            <v>Subproceso: Control Aduanero</v>
          </cell>
          <cell r="P142">
            <v>6158</v>
          </cell>
          <cell r="Q142">
            <v>6159</v>
          </cell>
          <cell r="R142">
            <v>6160</v>
          </cell>
          <cell r="S142">
            <v>6161</v>
          </cell>
          <cell r="T142" t="str">
            <v>Ascendente</v>
          </cell>
          <cell r="U142">
            <v>2</v>
          </cell>
          <cell r="V142" t="str">
            <v>Subproceso</v>
          </cell>
          <cell r="W142">
            <v>23104</v>
          </cell>
          <cell r="X142" t="str">
            <v>Indicadores de Subproceso - Fiscalización Aduanera</v>
          </cell>
          <cell r="Y142" t="str">
            <v>No</v>
          </cell>
        </row>
        <row r="143">
          <cell r="A143">
            <v>5102</v>
          </cell>
          <cell r="B143" t="str">
            <v>Porcentaje de devolución de mercancías aprehendidas</v>
          </cell>
          <cell r="C143" t="str">
            <v>(6162/6163)* 100</v>
          </cell>
          <cell r="D143">
            <v>97110003</v>
          </cell>
          <cell r="E143" t="str">
            <v>(Variable 1/ Variable 2)* 100</v>
          </cell>
          <cell r="F143">
            <v>2</v>
          </cell>
          <cell r="G143" t="str">
            <v>Mes</v>
          </cell>
          <cell r="H143" t="str">
            <v>Porcentaje</v>
          </cell>
          <cell r="I143">
            <v>1.91</v>
          </cell>
          <cell r="J143">
            <v>5</v>
          </cell>
          <cell r="K143" t="str">
            <v>Proceso: Fiscalización y Liquidación</v>
          </cell>
          <cell r="L143">
            <v>201</v>
          </cell>
          <cell r="M143" t="str">
            <v>Subproceso: Control Aduanero</v>
          </cell>
          <cell r="N143">
            <v>3006</v>
          </cell>
          <cell r="O143" t="str">
            <v>Subproceso: Control Aduanero</v>
          </cell>
          <cell r="P143">
            <v>6162</v>
          </cell>
          <cell r="Q143">
            <v>6163</v>
          </cell>
          <cell r="R143">
            <v>0</v>
          </cell>
          <cell r="S143">
            <v>0</v>
          </cell>
          <cell r="T143" t="str">
            <v>Descendente</v>
          </cell>
          <cell r="U143">
            <v>2</v>
          </cell>
          <cell r="V143" t="str">
            <v>Subproceso</v>
          </cell>
          <cell r="W143">
            <v>23104</v>
          </cell>
          <cell r="X143" t="str">
            <v>Indicadores de Subproceso - Fiscalización Aduanera</v>
          </cell>
          <cell r="Y143" t="str">
            <v>No</v>
          </cell>
        </row>
        <row r="144">
          <cell r="A144">
            <v>5103</v>
          </cell>
          <cell r="B144" t="str">
            <v>Porcentaje de gestión de los procedimientos sancionatorios y liquidaciones oficiales aduaneras (Corrección y Revisión).</v>
          </cell>
          <cell r="C144" t="str">
            <v>((6164 + 6165) / 6166)</v>
          </cell>
          <cell r="D144">
            <v>97110002</v>
          </cell>
          <cell r="E144" t="str">
            <v>((Variable 1 + Variable 2) / Variable 3)</v>
          </cell>
          <cell r="F144">
            <v>50</v>
          </cell>
          <cell r="G144" t="str">
            <v>Trimestre</v>
          </cell>
          <cell r="H144" t="str">
            <v>Porcentaje</v>
          </cell>
          <cell r="I144">
            <v>35</v>
          </cell>
          <cell r="J144">
            <v>5</v>
          </cell>
          <cell r="K144" t="str">
            <v>Proceso: Fiscalización y Liquidación</v>
          </cell>
          <cell r="L144">
            <v>201</v>
          </cell>
          <cell r="M144" t="str">
            <v>Subproceso: Control Aduanero</v>
          </cell>
          <cell r="N144">
            <v>3006</v>
          </cell>
          <cell r="O144" t="str">
            <v>Subproceso: Control Aduanero</v>
          </cell>
          <cell r="P144">
            <v>6164</v>
          </cell>
          <cell r="Q144">
            <v>6165</v>
          </cell>
          <cell r="R144">
            <v>6166</v>
          </cell>
          <cell r="S144">
            <v>0</v>
          </cell>
          <cell r="T144" t="str">
            <v>Constante</v>
          </cell>
          <cell r="U144">
            <v>2</v>
          </cell>
          <cell r="V144" t="str">
            <v>Subproceso</v>
          </cell>
          <cell r="W144">
            <v>23104</v>
          </cell>
          <cell r="X144" t="str">
            <v>Indicadores de Subproceso - Fiscalización Aduanera</v>
          </cell>
          <cell r="Y144" t="str">
            <v>No</v>
          </cell>
        </row>
      </sheetData>
      <sheetData sheetId="1"/>
      <sheetData sheetId="2"/>
      <sheetData sheetId="3"/>
      <sheetData sheetId="4">
        <row r="57">
          <cell r="V57">
            <v>1.372310570626754</v>
          </cell>
        </row>
      </sheetData>
      <sheetData sheetId="5">
        <row r="57">
          <cell r="V57">
            <v>1.1967811600164542</v>
          </cell>
        </row>
      </sheetData>
      <sheetData sheetId="6">
        <row r="57">
          <cell r="AA57">
            <v>0.49785027304588797</v>
          </cell>
        </row>
      </sheetData>
      <sheetData sheetId="7">
        <row r="57">
          <cell r="AA57">
            <v>0.70072707753867181</v>
          </cell>
        </row>
      </sheetData>
      <sheetData sheetId="8">
        <row r="43">
          <cell r="V43">
            <v>5.2323211913238245E-4</v>
          </cell>
        </row>
      </sheetData>
      <sheetData sheetId="9">
        <row r="43">
          <cell r="V43">
            <v>1.0410367170626349</v>
          </cell>
        </row>
      </sheetData>
      <sheetData sheetId="10">
        <row r="43">
          <cell r="AA43">
            <v>0.34625701048524749</v>
          </cell>
        </row>
      </sheetData>
      <sheetData sheetId="11">
        <row r="43">
          <cell r="AA43">
            <v>0.45647244405008386</v>
          </cell>
        </row>
      </sheetData>
      <sheetData sheetId="12">
        <row r="24">
          <cell r="AA24">
            <v>0</v>
          </cell>
        </row>
      </sheetData>
      <sheetData sheetId="13"/>
      <sheetData sheetId="14">
        <row r="49">
          <cell r="AF49">
            <v>0.88715019042887899</v>
          </cell>
        </row>
      </sheetData>
      <sheetData sheetId="15">
        <row r="49">
          <cell r="BB49">
            <v>1.3749575070821531</v>
          </cell>
        </row>
      </sheetData>
      <sheetData sheetId="16">
        <row r="37">
          <cell r="AA37">
            <v>1.2506504770164788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ndicadores"/>
      <sheetName val="consolidado"/>
      <sheetName val="Indicadores"/>
      <sheetName val="RESUMEN"/>
      <sheetName val="341 PAC"/>
      <sheetName val="342 PAC"/>
      <sheetName val="371 PAC"/>
      <sheetName val="441 PAC"/>
      <sheetName val="443 PAC"/>
      <sheetName val="445 PAC"/>
      <sheetName val="Variables"/>
    </sheetNames>
    <sheetDataSet>
      <sheetData sheetId="0">
        <row r="2">
          <cell r="A2">
            <v>37</v>
          </cell>
          <cell r="B2" t="str">
            <v>Eficacia en la declaratoria de cumplimiento de las garantías específicas, operaciones específicas, amparadas con garantía global y operaciones exentas de constituir garantías</v>
          </cell>
          <cell r="C2" t="str">
            <v>(5037/(5324+5589))*100</v>
          </cell>
          <cell r="D2">
            <v>97110001</v>
          </cell>
          <cell r="E2" t="str">
            <v>(Variable 1/ (Variable 2 + Variable 3))*100</v>
          </cell>
          <cell r="F2">
            <v>80</v>
          </cell>
          <cell r="G2" t="str">
            <v>Semestre</v>
          </cell>
          <cell r="H2" t="str">
            <v>Porcentaje</v>
          </cell>
          <cell r="I2">
            <v>0</v>
          </cell>
          <cell r="J2">
            <v>11</v>
          </cell>
          <cell r="K2" t="str">
            <v>Proceso: Operación Aduanera</v>
          </cell>
          <cell r="L2">
            <v>296</v>
          </cell>
          <cell r="M2" t="str">
            <v>Subproceso: Control a Operaciones</v>
          </cell>
          <cell r="N2">
            <v>2103</v>
          </cell>
          <cell r="O2" t="str">
            <v>Procedimiento: Control y cancelación de garantías</v>
          </cell>
          <cell r="P2">
            <v>5037</v>
          </cell>
          <cell r="Q2">
            <v>5324</v>
          </cell>
          <cell r="R2">
            <v>5589</v>
          </cell>
          <cell r="S2">
            <v>0</v>
          </cell>
          <cell r="T2" t="str">
            <v>Ascendente</v>
          </cell>
          <cell r="U2">
            <v>1</v>
          </cell>
          <cell r="V2" t="str">
            <v>Procedimiento</v>
          </cell>
          <cell r="W2">
            <v>22601</v>
          </cell>
          <cell r="X2" t="str">
            <v>Comercio Exterior</v>
          </cell>
          <cell r="Y2" t="str">
            <v>No</v>
          </cell>
        </row>
        <row r="3">
          <cell r="A3">
            <v>38</v>
          </cell>
          <cell r="B3" t="str">
            <v>Eficacia en la atención de Declaraciones de importación de trámite manual</v>
          </cell>
          <cell r="C3" t="str">
            <v>(5038/(5325+5590))*100</v>
          </cell>
          <cell r="D3">
            <v>97110001</v>
          </cell>
          <cell r="E3" t="str">
            <v>(Variable 1/(Variable 2+ Variable 3))*100</v>
          </cell>
          <cell r="F3">
            <v>80</v>
          </cell>
          <cell r="G3" t="str">
            <v>Mes</v>
          </cell>
          <cell r="H3" t="str">
            <v>Porcentaje</v>
          </cell>
          <cell r="I3">
            <v>0</v>
          </cell>
          <cell r="J3">
            <v>11</v>
          </cell>
          <cell r="K3" t="str">
            <v>Proceso: Operación Aduanera</v>
          </cell>
          <cell r="L3">
            <v>294</v>
          </cell>
          <cell r="M3" t="str">
            <v>Subproceso: Ingreso de Mercancías</v>
          </cell>
          <cell r="N3">
            <v>2090</v>
          </cell>
          <cell r="O3" t="str">
            <v>Procedimiento: Autorizaciones para tramites manuales de importación</v>
          </cell>
          <cell r="P3">
            <v>5038</v>
          </cell>
          <cell r="Q3">
            <v>5325</v>
          </cell>
          <cell r="R3">
            <v>5590</v>
          </cell>
          <cell r="S3">
            <v>0</v>
          </cell>
          <cell r="T3" t="str">
            <v>Ascendente</v>
          </cell>
          <cell r="U3">
            <v>1</v>
          </cell>
          <cell r="V3" t="str">
            <v>Procedimiento</v>
          </cell>
          <cell r="W3">
            <v>22601</v>
          </cell>
          <cell r="X3" t="str">
            <v>Comercio Exterior</v>
          </cell>
          <cell r="Y3" t="str">
            <v>No</v>
          </cell>
        </row>
        <row r="4">
          <cell r="A4">
            <v>58</v>
          </cell>
          <cell r="B4" t="str">
            <v>Porcentaje de cumplimiento en la entrega de informes a entidades de control</v>
          </cell>
          <cell r="C4" t="str">
            <v>(5043/5330)*100</v>
          </cell>
          <cell r="D4">
            <v>97110002</v>
          </cell>
          <cell r="E4" t="str">
            <v>(Variable 1/ Variable 2)* 100</v>
          </cell>
          <cell r="F4">
            <v>100</v>
          </cell>
          <cell r="G4" t="str">
            <v>Trimestre</v>
          </cell>
          <cell r="H4" t="str">
            <v>Porcentaje</v>
          </cell>
          <cell r="I4">
            <v>0</v>
          </cell>
          <cell r="J4">
            <v>4</v>
          </cell>
          <cell r="K4" t="str">
            <v>Proceso: Control Interno</v>
          </cell>
          <cell r="L4">
            <v>4</v>
          </cell>
          <cell r="M4" t="str">
            <v>Proceso: Control Interno. No Aplica Subproceso.</v>
          </cell>
          <cell r="N4">
            <v>2145</v>
          </cell>
          <cell r="O4" t="str">
            <v>Procedimiento: Auditoria Interna.</v>
          </cell>
          <cell r="P4">
            <v>5043</v>
          </cell>
          <cell r="Q4">
            <v>5330</v>
          </cell>
          <cell r="R4">
            <v>0</v>
          </cell>
          <cell r="S4">
            <v>0</v>
          </cell>
          <cell r="T4" t="str">
            <v>Constante</v>
          </cell>
          <cell r="U4">
            <v>1</v>
          </cell>
          <cell r="V4" t="str">
            <v>Procedimiento</v>
          </cell>
          <cell r="W4">
            <v>20401</v>
          </cell>
          <cell r="X4" t="str">
            <v>Control Interno</v>
          </cell>
          <cell r="Y4" t="str">
            <v>No</v>
          </cell>
        </row>
        <row r="5">
          <cell r="A5">
            <v>79</v>
          </cell>
          <cell r="B5" t="str">
            <v>Oportunidad en la calificación de la actuación disciplinaria</v>
          </cell>
          <cell r="C5" t="str">
            <v>(5064/5351)*100</v>
          </cell>
          <cell r="D5">
            <v>97110001</v>
          </cell>
          <cell r="E5" t="str">
            <v>(Variable 1/ Variable 2)* 100</v>
          </cell>
          <cell r="F5">
            <v>100</v>
          </cell>
          <cell r="G5" t="str">
            <v>Mes</v>
          </cell>
          <cell r="H5" t="str">
            <v>Porcentaje</v>
          </cell>
          <cell r="I5">
            <v>0</v>
          </cell>
          <cell r="J5">
            <v>10</v>
          </cell>
          <cell r="K5" t="str">
            <v>Proceso: Investigación disciplinaria</v>
          </cell>
          <cell r="L5">
            <v>293</v>
          </cell>
          <cell r="M5" t="str">
            <v>Subproceso: Actuación disciplinaria en primera instancia</v>
          </cell>
          <cell r="N5">
            <v>2131</v>
          </cell>
          <cell r="O5" t="str">
            <v>Procedimiento: Investigación Disciplinaria</v>
          </cell>
          <cell r="P5">
            <v>5064</v>
          </cell>
          <cell r="Q5">
            <v>5351</v>
          </cell>
          <cell r="R5">
            <v>0</v>
          </cell>
          <cell r="S5">
            <v>0</v>
          </cell>
          <cell r="T5" t="str">
            <v>Ascendente</v>
          </cell>
          <cell r="U5">
            <v>1</v>
          </cell>
          <cell r="V5" t="str">
            <v>Procedimiento</v>
          </cell>
          <cell r="W5">
            <v>21301</v>
          </cell>
          <cell r="X5" t="str">
            <v>Control Disciplinario Interno</v>
          </cell>
          <cell r="Y5" t="str">
            <v>No</v>
          </cell>
        </row>
        <row r="6">
          <cell r="A6">
            <v>101</v>
          </cell>
          <cell r="B6" t="str">
            <v>Calidad en la atención y acompañamiento al cliente a través del canal telefónico</v>
          </cell>
          <cell r="C6" t="str">
            <v>((5084+5370)/5605)*100</v>
          </cell>
          <cell r="D6">
            <v>97110001</v>
          </cell>
          <cell r="E6" t="str">
            <v>((Variable 1+ Variable 2) / Variable 3)*100</v>
          </cell>
          <cell r="F6">
            <v>90</v>
          </cell>
          <cell r="G6" t="str">
            <v>Mes</v>
          </cell>
          <cell r="H6" t="str">
            <v>Porcentaje</v>
          </cell>
          <cell r="I6">
            <v>0</v>
          </cell>
          <cell r="J6">
            <v>2</v>
          </cell>
          <cell r="K6" t="str">
            <v>Proceso: Asistencia al cliente</v>
          </cell>
          <cell r="L6">
            <v>2</v>
          </cell>
          <cell r="M6" t="str">
            <v>Subproceso: Asistencia al cliente. No Aplica Subproceso.</v>
          </cell>
          <cell r="N6">
            <v>2015</v>
          </cell>
          <cell r="O6" t="str">
            <v>Procedimiento: Atención en Canales</v>
          </cell>
          <cell r="P6">
            <v>5084</v>
          </cell>
          <cell r="Q6">
            <v>5370</v>
          </cell>
          <cell r="R6">
            <v>5605</v>
          </cell>
          <cell r="S6">
            <v>0</v>
          </cell>
          <cell r="T6" t="str">
            <v>Ascendente</v>
          </cell>
          <cell r="U6">
            <v>1</v>
          </cell>
          <cell r="V6" t="str">
            <v>Procedimiento</v>
          </cell>
          <cell r="W6">
            <v>22501</v>
          </cell>
          <cell r="X6" t="str">
            <v>Asistencia al Cliente</v>
          </cell>
          <cell r="Y6" t="str">
            <v>No</v>
          </cell>
        </row>
        <row r="7">
          <cell r="A7">
            <v>102</v>
          </cell>
          <cell r="B7" t="str">
            <v>Presencia institucional DIAN</v>
          </cell>
          <cell r="C7" t="str">
            <v>(5085/5371)*100</v>
          </cell>
          <cell r="D7">
            <v>97110001</v>
          </cell>
          <cell r="E7" t="str">
            <v>(Variable 1/ Variable 2)* 100</v>
          </cell>
          <cell r="F7">
            <v>100</v>
          </cell>
          <cell r="G7" t="str">
            <v>Trimestre</v>
          </cell>
          <cell r="H7" t="str">
            <v>Porcentaje</v>
          </cell>
          <cell r="I7">
            <v>0</v>
          </cell>
          <cell r="J7">
            <v>2</v>
          </cell>
          <cell r="K7" t="str">
            <v>Proceso: Asistencia al cliente</v>
          </cell>
          <cell r="L7">
            <v>2</v>
          </cell>
          <cell r="M7" t="str">
            <v>Subproceso: Asistencia al cliente. No Aplica Subproceso.</v>
          </cell>
          <cell r="N7">
            <v>2015</v>
          </cell>
          <cell r="O7" t="str">
            <v>Procedimiento: Atención en Canales</v>
          </cell>
          <cell r="P7">
            <v>5085</v>
          </cell>
          <cell r="Q7">
            <v>5371</v>
          </cell>
          <cell r="R7">
            <v>0</v>
          </cell>
          <cell r="S7">
            <v>0</v>
          </cell>
          <cell r="T7" t="str">
            <v>Ascendente</v>
          </cell>
          <cell r="U7">
            <v>1</v>
          </cell>
          <cell r="V7" t="str">
            <v>Procedimiento</v>
          </cell>
          <cell r="W7">
            <v>22501</v>
          </cell>
          <cell r="X7" t="str">
            <v>Asistencia al Cliente</v>
          </cell>
          <cell r="Y7" t="str">
            <v>No</v>
          </cell>
        </row>
        <row r="8">
          <cell r="A8">
            <v>109</v>
          </cell>
          <cell r="B8" t="str">
            <v>Oportunidad en la Decisión a Solicitudes Actualización RUT sujetas a verificación concepto 5</v>
          </cell>
          <cell r="C8" t="str">
            <v>(5087/5373)*100</v>
          </cell>
          <cell r="D8">
            <v>97110002</v>
          </cell>
          <cell r="E8" t="str">
            <v>(Variable 1/ Variable 2)* 100</v>
          </cell>
          <cell r="F8">
            <v>100</v>
          </cell>
          <cell r="G8" t="str">
            <v>Mes</v>
          </cell>
          <cell r="H8" t="str">
            <v>Porcentaje</v>
          </cell>
          <cell r="I8">
            <v>0</v>
          </cell>
          <cell r="J8">
            <v>8</v>
          </cell>
          <cell r="K8" t="str">
            <v>Proceso: Gestión Masiva</v>
          </cell>
          <cell r="L8">
            <v>291</v>
          </cell>
          <cell r="M8" t="str">
            <v>Subproceso: Modificaciones del Registro</v>
          </cell>
          <cell r="N8">
            <v>2037</v>
          </cell>
          <cell r="O8" t="str">
            <v>Procedimiento: Actualizaciones del Rut sujetas a verificación</v>
          </cell>
          <cell r="P8">
            <v>5087</v>
          </cell>
          <cell r="Q8">
            <v>5373</v>
          </cell>
          <cell r="R8">
            <v>0</v>
          </cell>
          <cell r="S8">
            <v>0</v>
          </cell>
          <cell r="T8" t="str">
            <v>Constante</v>
          </cell>
          <cell r="U8">
            <v>1</v>
          </cell>
          <cell r="V8" t="str">
            <v>Procedimiento</v>
          </cell>
          <cell r="W8">
            <v>22501</v>
          </cell>
          <cell r="X8" t="str">
            <v>Asistencia al Cliente</v>
          </cell>
          <cell r="Y8" t="str">
            <v>No</v>
          </cell>
        </row>
        <row r="9">
          <cell r="A9">
            <v>125</v>
          </cell>
          <cell r="B9" t="str">
            <v>Eficacia en el estudio y elaboración de  proyectos de normas de convenios internacionales aduaneros</v>
          </cell>
          <cell r="C9" t="str">
            <v>(5101/5387)*100</v>
          </cell>
          <cell r="D9">
            <v>97110002</v>
          </cell>
          <cell r="E9" t="str">
            <v>(Variable 1/ Variable 2)* 100</v>
          </cell>
          <cell r="F9">
            <v>100</v>
          </cell>
          <cell r="G9" t="str">
            <v>Semestre</v>
          </cell>
          <cell r="H9" t="str">
            <v>Porcentaje</v>
          </cell>
          <cell r="I9">
            <v>0</v>
          </cell>
          <cell r="J9">
            <v>11</v>
          </cell>
          <cell r="K9" t="str">
            <v>Proceso: Operación Aduanera</v>
          </cell>
          <cell r="L9">
            <v>216</v>
          </cell>
          <cell r="M9" t="str">
            <v>Subproceso: Apoyo  a la Operación Aduanera</v>
          </cell>
          <cell r="N9">
            <v>2093</v>
          </cell>
          <cell r="O9" t="str">
            <v>Procedimiento: Expedición de Pronunciamiento Técnico</v>
          </cell>
          <cell r="P9">
            <v>5101</v>
          </cell>
          <cell r="Q9">
            <v>5387</v>
          </cell>
          <cell r="R9">
            <v>0</v>
          </cell>
          <cell r="S9">
            <v>0</v>
          </cell>
          <cell r="T9" t="str">
            <v>Constante</v>
          </cell>
          <cell r="U9">
            <v>1</v>
          </cell>
          <cell r="V9" t="str">
            <v>Procedimiento</v>
          </cell>
          <cell r="W9">
            <v>22601</v>
          </cell>
          <cell r="X9" t="str">
            <v>Comercio Exterior</v>
          </cell>
          <cell r="Y9" t="str">
            <v>No</v>
          </cell>
        </row>
        <row r="10">
          <cell r="A10">
            <v>161</v>
          </cell>
          <cell r="B10" t="str">
            <v>Cobertura en Seguridad Social integral a los servidores públicos de la entidad.</v>
          </cell>
          <cell r="C10" t="str">
            <v>(5136/5422)*100</v>
          </cell>
          <cell r="D10">
            <v>97110001</v>
          </cell>
          <cell r="E10" t="str">
            <v>(Variable 1/ Variable 2)* 100</v>
          </cell>
          <cell r="F10">
            <v>100</v>
          </cell>
          <cell r="G10" t="str">
            <v>Trimestre</v>
          </cell>
          <cell r="H10" t="str">
            <v>Porcentaje</v>
          </cell>
          <cell r="I10">
            <v>0</v>
          </cell>
          <cell r="J10">
            <v>6</v>
          </cell>
          <cell r="K10" t="str">
            <v>Proceso: Gestión Humana</v>
          </cell>
          <cell r="L10">
            <v>282</v>
          </cell>
          <cell r="M10" t="str">
            <v>Subproceso: Gestión para la provisión y/o movilidad del empleo</v>
          </cell>
          <cell r="N10">
            <v>2264</v>
          </cell>
          <cell r="O10" t="str">
            <v>Procedimiento: Afiliaciones y/o Traslados al Sistema de Seguridad Social y Cajas de Compensación</v>
          </cell>
          <cell r="P10">
            <v>5136</v>
          </cell>
          <cell r="Q10">
            <v>5422</v>
          </cell>
          <cell r="R10">
            <v>0</v>
          </cell>
          <cell r="S10">
            <v>0</v>
          </cell>
          <cell r="T10" t="str">
            <v>Ascendente</v>
          </cell>
          <cell r="U10">
            <v>1</v>
          </cell>
          <cell r="V10" t="str">
            <v>Procedimiento</v>
          </cell>
          <cell r="W10">
            <v>21401</v>
          </cell>
          <cell r="X10" t="str">
            <v>Personal</v>
          </cell>
          <cell r="Y10" t="str">
            <v>No</v>
          </cell>
        </row>
        <row r="11">
          <cell r="A11">
            <v>178</v>
          </cell>
          <cell r="B11" t="str">
            <v>Número de días de mora en el cierre contable (MUISCA)</v>
          </cell>
          <cell r="C11" t="str">
            <v>(5152-5438)</v>
          </cell>
          <cell r="D11">
            <v>97110003</v>
          </cell>
          <cell r="E11" t="str">
            <v>(Variable 1 - Variable 2 )</v>
          </cell>
          <cell r="F11">
            <v>0</v>
          </cell>
          <cell r="G11" t="str">
            <v>Mes</v>
          </cell>
          <cell r="H11" t="str">
            <v>Días</v>
          </cell>
          <cell r="I11">
            <v>0</v>
          </cell>
          <cell r="J11">
            <v>12</v>
          </cell>
          <cell r="K11" t="str">
            <v>Proceso: Recaudación</v>
          </cell>
          <cell r="L11">
            <v>259</v>
          </cell>
          <cell r="M11" t="str">
            <v xml:space="preserve">	Subproceso: Información de Recaudo</v>
          </cell>
          <cell r="N11">
            <v>2051</v>
          </cell>
          <cell r="O11" t="str">
            <v>Procedimiento: Cierre Contable</v>
          </cell>
          <cell r="P11">
            <v>5152</v>
          </cell>
          <cell r="Q11">
            <v>5438</v>
          </cell>
          <cell r="R11">
            <v>0</v>
          </cell>
          <cell r="S11">
            <v>0</v>
          </cell>
          <cell r="T11" t="str">
            <v>Descendente</v>
          </cell>
          <cell r="U11">
            <v>1</v>
          </cell>
          <cell r="V11" t="str">
            <v>Procedimiento</v>
          </cell>
          <cell r="W11">
            <v>22401</v>
          </cell>
          <cell r="X11" t="str">
            <v>Recaudo</v>
          </cell>
          <cell r="Y11" t="str">
            <v>No</v>
          </cell>
        </row>
        <row r="12">
          <cell r="A12">
            <v>183</v>
          </cell>
          <cell r="B12" t="str">
            <v>Proceso sancionatorio contra EAR</v>
          </cell>
          <cell r="C12" t="str">
            <v>(5157/5443)*100</v>
          </cell>
          <cell r="D12">
            <v>97110002</v>
          </cell>
          <cell r="E12" t="str">
            <v>(Variable 1/ Variable 2)* 100</v>
          </cell>
          <cell r="F12">
            <v>100</v>
          </cell>
          <cell r="G12" t="str">
            <v>Año</v>
          </cell>
          <cell r="H12" t="str">
            <v>Porcentaje</v>
          </cell>
          <cell r="I12">
            <v>0</v>
          </cell>
          <cell r="J12">
            <v>12</v>
          </cell>
          <cell r="K12" t="str">
            <v>Proceso: Recaudación</v>
          </cell>
          <cell r="L12">
            <v>259</v>
          </cell>
          <cell r="M12" t="str">
            <v xml:space="preserve">	Subproceso: Información de Recaudo</v>
          </cell>
          <cell r="N12">
            <v>2055</v>
          </cell>
          <cell r="O12" t="str">
            <v>Procedimiento: Sanciones a Entidades Autorizadas para Recaudar</v>
          </cell>
          <cell r="P12">
            <v>5157</v>
          </cell>
          <cell r="Q12">
            <v>5443</v>
          </cell>
          <cell r="R12">
            <v>0</v>
          </cell>
          <cell r="S12">
            <v>0</v>
          </cell>
          <cell r="T12" t="str">
            <v>Constante</v>
          </cell>
          <cell r="U12">
            <v>1</v>
          </cell>
          <cell r="V12" t="str">
            <v>Procedimiento</v>
          </cell>
          <cell r="W12">
            <v>22401</v>
          </cell>
          <cell r="X12" t="str">
            <v>Recaudo</v>
          </cell>
          <cell r="Y12" t="str">
            <v>No</v>
          </cell>
        </row>
        <row r="13">
          <cell r="A13">
            <v>186</v>
          </cell>
          <cell r="B13" t="str">
            <v>Comunicación Indice de Consignación</v>
          </cell>
          <cell r="C13" t="str">
            <v>(5160/5446)*100</v>
          </cell>
          <cell r="D13">
            <v>97110002</v>
          </cell>
          <cell r="E13" t="str">
            <v>(Variable 1/ Variable 2)* 100</v>
          </cell>
          <cell r="F13">
            <v>100</v>
          </cell>
          <cell r="G13" t="str">
            <v>Mes</v>
          </cell>
          <cell r="H13" t="str">
            <v>Porcentaje</v>
          </cell>
          <cell r="I13">
            <v>0</v>
          </cell>
          <cell r="J13">
            <v>12</v>
          </cell>
          <cell r="K13" t="str">
            <v>Proceso: Recaudación</v>
          </cell>
          <cell r="L13">
            <v>259</v>
          </cell>
          <cell r="M13" t="str">
            <v xml:space="preserve">	Subproceso: Información de Recaudo</v>
          </cell>
          <cell r="N13">
            <v>2054</v>
          </cell>
          <cell r="O13" t="str">
            <v>Procedimiento: Cálculo del Índice de consignación</v>
          </cell>
          <cell r="P13">
            <v>5160</v>
          </cell>
          <cell r="Q13">
            <v>5446</v>
          </cell>
          <cell r="R13">
            <v>0</v>
          </cell>
          <cell r="S13">
            <v>0</v>
          </cell>
          <cell r="T13" t="str">
            <v>Constante</v>
          </cell>
          <cell r="U13">
            <v>1</v>
          </cell>
          <cell r="V13" t="str">
            <v>Procedimiento</v>
          </cell>
          <cell r="W13">
            <v>22401</v>
          </cell>
          <cell r="X13" t="str">
            <v>Recaudo</v>
          </cell>
          <cell r="Y13" t="str">
            <v>No</v>
          </cell>
        </row>
        <row r="14">
          <cell r="A14">
            <v>187</v>
          </cell>
          <cell r="B14" t="str">
            <v>Conciliación del Recaudo</v>
          </cell>
          <cell r="C14" t="str">
            <v>(5161/5447)*100</v>
          </cell>
          <cell r="D14">
            <v>97110002</v>
          </cell>
          <cell r="E14" t="str">
            <v>(Variable 1/ Variable 2)* 100</v>
          </cell>
          <cell r="F14">
            <v>100</v>
          </cell>
          <cell r="G14" t="str">
            <v>Mes</v>
          </cell>
          <cell r="H14" t="str">
            <v>Porcentaje</v>
          </cell>
          <cell r="I14">
            <v>0</v>
          </cell>
          <cell r="J14">
            <v>12</v>
          </cell>
          <cell r="K14" t="str">
            <v>Proceso: Recaudación</v>
          </cell>
          <cell r="L14">
            <v>259</v>
          </cell>
          <cell r="M14" t="str">
            <v xml:space="preserve">	Subproceso: Información de Recaudo</v>
          </cell>
          <cell r="N14">
            <v>2054</v>
          </cell>
          <cell r="O14" t="str">
            <v>Procedimiento: Cálculo del Índice de consignación</v>
          </cell>
          <cell r="P14">
            <v>5161</v>
          </cell>
          <cell r="Q14">
            <v>5447</v>
          </cell>
          <cell r="R14">
            <v>0</v>
          </cell>
          <cell r="S14">
            <v>0</v>
          </cell>
          <cell r="T14" t="str">
            <v>Constante</v>
          </cell>
          <cell r="U14">
            <v>1</v>
          </cell>
          <cell r="V14" t="str">
            <v>Procedimiento</v>
          </cell>
          <cell r="W14">
            <v>22401</v>
          </cell>
          <cell r="X14" t="str">
            <v>Recaudo</v>
          </cell>
          <cell r="Y14" t="str">
            <v>No</v>
          </cell>
        </row>
        <row r="15">
          <cell r="A15">
            <v>218</v>
          </cell>
          <cell r="B15" t="str">
            <v>Concepto bienes inmuebles recibidos en dación en pago</v>
          </cell>
          <cell r="C15" t="str">
            <v>(5179/5463)*100</v>
          </cell>
          <cell r="D15">
            <v>97110002</v>
          </cell>
          <cell r="E15" t="str">
            <v>(Variable 1/ Variable 2)* 100</v>
          </cell>
          <cell r="F15">
            <v>100</v>
          </cell>
          <cell r="G15" t="str">
            <v>Trimestre</v>
          </cell>
          <cell r="H15" t="str">
            <v>Porcentaje</v>
          </cell>
          <cell r="I15">
            <v>0</v>
          </cell>
          <cell r="J15">
            <v>14</v>
          </cell>
          <cell r="K15" t="str">
            <v>Proceso: Recursos Físicos</v>
          </cell>
          <cell r="L15">
            <v>232</v>
          </cell>
          <cell r="M15" t="str">
            <v>Subproceso: Administración de Bienes</v>
          </cell>
          <cell r="N15">
            <v>2173</v>
          </cell>
          <cell r="O15" t="str">
            <v>Procedimiento: Conceptualización y Entrega de Bienes Inmuebles Recibidos en Dación en Pago</v>
          </cell>
          <cell r="P15">
            <v>5179</v>
          </cell>
          <cell r="Q15">
            <v>5463</v>
          </cell>
          <cell r="R15">
            <v>0</v>
          </cell>
          <cell r="S15">
            <v>0</v>
          </cell>
          <cell r="T15" t="str">
            <v>Constante</v>
          </cell>
          <cell r="U15">
            <v>1</v>
          </cell>
          <cell r="V15" t="str">
            <v>Procedimiento</v>
          </cell>
          <cell r="W15">
            <v>21501</v>
          </cell>
          <cell r="X15" t="str">
            <v>Recursos Físicos</v>
          </cell>
          <cell r="Y15" t="str">
            <v>No</v>
          </cell>
        </row>
        <row r="16">
          <cell r="A16">
            <v>229</v>
          </cell>
          <cell r="B16" t="str">
            <v>Control a eliminación de documentos</v>
          </cell>
          <cell r="C16" t="str">
            <v>(5180/5464)*100</v>
          </cell>
          <cell r="D16">
            <v>97110002</v>
          </cell>
          <cell r="E16" t="str">
            <v>(Variable 1/ Variable 2)* 100</v>
          </cell>
          <cell r="F16">
            <v>100</v>
          </cell>
          <cell r="G16" t="str">
            <v>Año</v>
          </cell>
          <cell r="H16" t="str">
            <v>Porcentaje</v>
          </cell>
          <cell r="I16">
            <v>0</v>
          </cell>
          <cell r="J16">
            <v>14</v>
          </cell>
          <cell r="K16" t="str">
            <v>Proceso: Recursos Físicos</v>
          </cell>
          <cell r="L16">
            <v>53</v>
          </cell>
          <cell r="M16" t="str">
            <v>Subproceso: Gestión Documental</v>
          </cell>
          <cell r="N16">
            <v>2209</v>
          </cell>
          <cell r="O16" t="str">
            <v>Procedimiento: Administración del Archivo Central</v>
          </cell>
          <cell r="P16">
            <v>5190</v>
          </cell>
          <cell r="Q16">
            <v>5474</v>
          </cell>
          <cell r="R16">
            <v>0</v>
          </cell>
          <cell r="S16">
            <v>0</v>
          </cell>
          <cell r="T16" t="str">
            <v>Constante</v>
          </cell>
          <cell r="U16">
            <v>1</v>
          </cell>
          <cell r="V16" t="str">
            <v>Procedimiento</v>
          </cell>
          <cell r="W16">
            <v>21501</v>
          </cell>
          <cell r="X16" t="str">
            <v>Recursos Físicos</v>
          </cell>
          <cell r="Y16" t="str">
            <v>No</v>
          </cell>
        </row>
        <row r="17">
          <cell r="A17">
            <v>236</v>
          </cell>
          <cell r="B17" t="str">
            <v>Mantenimiento del Parque Automotor</v>
          </cell>
          <cell r="C17" t="str">
            <v>(5195/5479)*100</v>
          </cell>
          <cell r="D17">
            <v>97110002</v>
          </cell>
          <cell r="E17" t="str">
            <v>(Variable 1/ Variable 2)* 100</v>
          </cell>
          <cell r="F17">
            <v>100</v>
          </cell>
          <cell r="G17" t="str">
            <v>Trimestre</v>
          </cell>
          <cell r="H17" t="str">
            <v>Porcentaje</v>
          </cell>
          <cell r="I17">
            <v>0</v>
          </cell>
          <cell r="J17">
            <v>14</v>
          </cell>
          <cell r="K17" t="str">
            <v>Proceso: Recursos Físicos</v>
          </cell>
          <cell r="L17">
            <v>232</v>
          </cell>
          <cell r="M17" t="str">
            <v>Subproceso: Administración de Bienes</v>
          </cell>
          <cell r="N17">
            <v>2377</v>
          </cell>
          <cell r="O17" t="str">
            <v>Procedimiento: Programa de Mantenimiento Parque Automotor</v>
          </cell>
          <cell r="P17">
            <v>5195</v>
          </cell>
          <cell r="Q17">
            <v>5479</v>
          </cell>
          <cell r="R17">
            <v>0</v>
          </cell>
          <cell r="S17">
            <v>0</v>
          </cell>
          <cell r="T17" t="str">
            <v>Constante</v>
          </cell>
          <cell r="U17">
            <v>1</v>
          </cell>
          <cell r="V17" t="str">
            <v>Procedimiento</v>
          </cell>
          <cell r="W17">
            <v>21501</v>
          </cell>
          <cell r="X17" t="str">
            <v>Recursos Físicos</v>
          </cell>
          <cell r="Y17" t="str">
            <v>No</v>
          </cell>
        </row>
        <row r="18">
          <cell r="A18">
            <v>245</v>
          </cell>
          <cell r="B18" t="str">
            <v>Oportunidad entrega cuenta mensual de Almacén e Inventarios</v>
          </cell>
          <cell r="C18" t="str">
            <v>(5204/5488)*100</v>
          </cell>
          <cell r="D18">
            <v>97110002</v>
          </cell>
          <cell r="E18" t="str">
            <v>(Variable 1/ Variable 2)* 100</v>
          </cell>
          <cell r="F18">
            <v>100</v>
          </cell>
          <cell r="G18" t="str">
            <v>Mes</v>
          </cell>
          <cell r="H18" t="str">
            <v>Porcentaje</v>
          </cell>
          <cell r="I18">
            <v>0</v>
          </cell>
          <cell r="J18">
            <v>14</v>
          </cell>
          <cell r="K18" t="str">
            <v>Proceso: Recursos Físicos</v>
          </cell>
          <cell r="L18">
            <v>232</v>
          </cell>
          <cell r="M18" t="str">
            <v>Subproceso: Administración de Bienes</v>
          </cell>
          <cell r="N18">
            <v>2349</v>
          </cell>
          <cell r="O18" t="str">
            <v>Procedimiento: Levantamiento Físico de Inventario de Bienes Muebles</v>
          </cell>
          <cell r="P18">
            <v>5204</v>
          </cell>
          <cell r="Q18">
            <v>5488</v>
          </cell>
          <cell r="R18">
            <v>0</v>
          </cell>
          <cell r="S18">
            <v>0</v>
          </cell>
          <cell r="T18" t="str">
            <v>Constante</v>
          </cell>
          <cell r="U18">
            <v>1</v>
          </cell>
          <cell r="V18" t="str">
            <v>Procedimiento</v>
          </cell>
          <cell r="W18">
            <v>21501</v>
          </cell>
          <cell r="X18" t="str">
            <v>Recursos Físicos</v>
          </cell>
          <cell r="Y18" t="str">
            <v>No</v>
          </cell>
        </row>
        <row r="19">
          <cell r="A19">
            <v>262</v>
          </cell>
          <cell r="B19" t="str">
            <v>Cumplimiento y mantenimiento de los requisitos  con los cuales se obtuvo el registro aduanero</v>
          </cell>
          <cell r="C19" t="str">
            <v>(5219/5502)*100</v>
          </cell>
          <cell r="D19">
            <v>97110002</v>
          </cell>
          <cell r="E19" t="str">
            <v>(Variable 1/ Variable 2)* 100</v>
          </cell>
          <cell r="F19">
            <v>70</v>
          </cell>
          <cell r="G19" t="str">
            <v>Trimestre</v>
          </cell>
          <cell r="H19" t="str">
            <v>Porcentaje</v>
          </cell>
          <cell r="I19">
            <v>0</v>
          </cell>
          <cell r="J19">
            <v>8</v>
          </cell>
          <cell r="K19" t="str">
            <v>Proceso: Gestión Masiva</v>
          </cell>
          <cell r="L19">
            <v>289</v>
          </cell>
          <cell r="M19" t="str">
            <v>Subproceso: Registro, Habilitación, Autorización Usuarios TAC</v>
          </cell>
          <cell r="N19">
            <v>3121</v>
          </cell>
          <cell r="O19" t="str">
            <v>Procedimiento: Control al mantenimiento de requisitos a Operadores de Comercio Exterior y Obligados Aduaneros</v>
          </cell>
          <cell r="P19">
            <v>5219</v>
          </cell>
          <cell r="Q19">
            <v>5502</v>
          </cell>
          <cell r="R19">
            <v>0</v>
          </cell>
          <cell r="S19">
            <v>0</v>
          </cell>
          <cell r="T19" t="str">
            <v>Constante</v>
          </cell>
          <cell r="U19">
            <v>1</v>
          </cell>
          <cell r="V19" t="str">
            <v>Procedimiento</v>
          </cell>
          <cell r="W19">
            <v>22801</v>
          </cell>
          <cell r="X19" t="str">
            <v xml:space="preserve">Registro Aduanero    </v>
          </cell>
          <cell r="Y19" t="str">
            <v>No</v>
          </cell>
        </row>
        <row r="20">
          <cell r="A20">
            <v>341</v>
          </cell>
          <cell r="B20" t="str">
            <v>Avaluo de Bienes Inmuebles</v>
          </cell>
          <cell r="C20" t="str">
            <v>(5678/5679)*100</v>
          </cell>
          <cell r="D20">
            <v>97110002</v>
          </cell>
          <cell r="E20" t="str">
            <v>(Variable 1/ Variable 2)* 100</v>
          </cell>
          <cell r="F20">
            <v>50</v>
          </cell>
          <cell r="G20" t="str">
            <v>Cuatrimestre</v>
          </cell>
          <cell r="H20" t="str">
            <v>Porcentaje</v>
          </cell>
          <cell r="I20">
            <v>0</v>
          </cell>
          <cell r="J20">
            <v>1</v>
          </cell>
          <cell r="K20" t="str">
            <v>Proceso: Administración de Cartera</v>
          </cell>
          <cell r="L20">
            <v>278</v>
          </cell>
          <cell r="M20" t="str">
            <v>Subproceso: Cobro en Sede Administrativa</v>
          </cell>
          <cell r="N20">
            <v>3160</v>
          </cell>
          <cell r="O20" t="str">
            <v>Procedimiento: Avalúo de Bienes</v>
          </cell>
          <cell r="P20">
            <v>5678</v>
          </cell>
          <cell r="Q20">
            <v>5679</v>
          </cell>
          <cell r="R20">
            <v>0</v>
          </cell>
          <cell r="S20">
            <v>0</v>
          </cell>
          <cell r="T20" t="str">
            <v>Constante</v>
          </cell>
          <cell r="U20">
            <v>1</v>
          </cell>
          <cell r="V20" t="str">
            <v>Procedimiento</v>
          </cell>
          <cell r="W20">
            <v>22402</v>
          </cell>
          <cell r="X20" t="str">
            <v>Cobranzas</v>
          </cell>
          <cell r="Y20" t="str">
            <v>No</v>
          </cell>
        </row>
        <row r="21">
          <cell r="A21">
            <v>342</v>
          </cell>
          <cell r="B21" t="str">
            <v>Remate de Bienes Inmuebles</v>
          </cell>
          <cell r="C21" t="str">
            <v>(5681/5680)*100</v>
          </cell>
          <cell r="D21">
            <v>97110002</v>
          </cell>
          <cell r="E21" t="str">
            <v>(Variable 1/ Variable 2)* 100</v>
          </cell>
          <cell r="F21">
            <v>50</v>
          </cell>
          <cell r="G21" t="str">
            <v>Cuatrimestre</v>
          </cell>
          <cell r="H21" t="str">
            <v>Porcentaje</v>
          </cell>
          <cell r="I21">
            <v>0</v>
          </cell>
          <cell r="J21">
            <v>1</v>
          </cell>
          <cell r="K21" t="str">
            <v>Proceso: Administración de Cartera</v>
          </cell>
          <cell r="L21">
            <v>278</v>
          </cell>
          <cell r="M21" t="str">
            <v>Subproceso: Cobro en Sede Administrativa</v>
          </cell>
          <cell r="N21">
            <v>3162</v>
          </cell>
          <cell r="O21" t="str">
            <v>Procedimiento: Liquidación del Crédito y las Costas</v>
          </cell>
          <cell r="P21">
            <v>5681</v>
          </cell>
          <cell r="Q21">
            <v>5680</v>
          </cell>
          <cell r="R21">
            <v>0</v>
          </cell>
          <cell r="S21">
            <v>0</v>
          </cell>
          <cell r="T21" t="str">
            <v>Constante</v>
          </cell>
          <cell r="U21">
            <v>1</v>
          </cell>
          <cell r="V21" t="str">
            <v>Procedimiento</v>
          </cell>
          <cell r="W21">
            <v>22402</v>
          </cell>
          <cell r="X21" t="str">
            <v>Cobranzas</v>
          </cell>
          <cell r="Y21" t="str">
            <v>No</v>
          </cell>
        </row>
        <row r="22">
          <cell r="A22">
            <v>363</v>
          </cell>
          <cell r="B22" t="str">
            <v>Reconocimiento de las operaciones contables</v>
          </cell>
          <cell r="C22" t="str">
            <v>(5745/5760)* 100</v>
          </cell>
          <cell r="D22">
            <v>97110001</v>
          </cell>
          <cell r="E22" t="str">
            <v>(Variable 1/ Variable 2)* 100</v>
          </cell>
          <cell r="F22">
            <v>100</v>
          </cell>
          <cell r="G22" t="str">
            <v>Mes</v>
          </cell>
          <cell r="H22" t="str">
            <v>Porcentaje</v>
          </cell>
          <cell r="I22">
            <v>0</v>
          </cell>
          <cell r="J22">
            <v>13</v>
          </cell>
          <cell r="K22" t="str">
            <v>Proceso: Recursos Financieros</v>
          </cell>
          <cell r="L22">
            <v>226</v>
          </cell>
          <cell r="M22" t="str">
            <v>Subproceso: Reconocimiento</v>
          </cell>
          <cell r="N22">
            <v>2156</v>
          </cell>
          <cell r="O22" t="str">
            <v>Procedimiento: Reconocimiento de Hechos Económicos que No Generan Pago</v>
          </cell>
          <cell r="P22">
            <v>5745</v>
          </cell>
          <cell r="Q22">
            <v>5760</v>
          </cell>
          <cell r="R22">
            <v>0</v>
          </cell>
          <cell r="S22">
            <v>0</v>
          </cell>
          <cell r="T22" t="str">
            <v>Ascendente</v>
          </cell>
          <cell r="U22">
            <v>1</v>
          </cell>
          <cell r="V22" t="str">
            <v>Procedimiento</v>
          </cell>
          <cell r="W22">
            <v>21601</v>
          </cell>
          <cell r="X22" t="str">
            <v>Recursos Financieros</v>
          </cell>
          <cell r="Y22" t="str">
            <v>No</v>
          </cell>
        </row>
        <row r="23">
          <cell r="A23">
            <v>368</v>
          </cell>
          <cell r="B23" t="str">
            <v>Conciliaciones Contables</v>
          </cell>
          <cell r="C23" t="str">
            <v>5750</v>
          </cell>
          <cell r="D23">
            <v>97110001</v>
          </cell>
          <cell r="E23" t="str">
            <v>Variable 1</v>
          </cell>
          <cell r="F23">
            <v>4</v>
          </cell>
          <cell r="G23" t="str">
            <v>Mes</v>
          </cell>
          <cell r="H23" t="str">
            <v>Cantidad</v>
          </cell>
          <cell r="I23">
            <v>0</v>
          </cell>
          <cell r="J23">
            <v>13</v>
          </cell>
          <cell r="K23" t="str">
            <v>Proceso: Recursos Financieros</v>
          </cell>
          <cell r="L23">
            <v>281</v>
          </cell>
          <cell r="M23" t="str">
            <v>Subproceso: Gestión Contable</v>
          </cell>
          <cell r="N23">
            <v>2157</v>
          </cell>
          <cell r="O23" t="str">
            <v>Procedimiento: Generación de Conciliaciones Bancarias y Cruces de Información</v>
          </cell>
          <cell r="P23">
            <v>5750</v>
          </cell>
          <cell r="Q23">
            <v>0</v>
          </cell>
          <cell r="R23">
            <v>0</v>
          </cell>
          <cell r="S23">
            <v>0</v>
          </cell>
          <cell r="T23" t="str">
            <v>Ascendente</v>
          </cell>
          <cell r="U23">
            <v>1</v>
          </cell>
          <cell r="V23" t="str">
            <v>Procedimiento</v>
          </cell>
          <cell r="W23">
            <v>21601</v>
          </cell>
          <cell r="X23" t="str">
            <v>Recursos Financieros</v>
          </cell>
          <cell r="Y23" t="str">
            <v>No</v>
          </cell>
        </row>
        <row r="24">
          <cell r="A24">
            <v>371</v>
          </cell>
          <cell r="B24" t="str">
            <v>Secuestro de Bienes  Inmuebles</v>
          </cell>
          <cell r="C24" t="str">
            <v>(5753/5765)*100</v>
          </cell>
          <cell r="D24">
            <v>97110002</v>
          </cell>
          <cell r="E24" t="str">
            <v>(Variable 1/ Variable 2)* 100</v>
          </cell>
          <cell r="F24">
            <v>50</v>
          </cell>
          <cell r="G24" t="str">
            <v>Cuatrimestre</v>
          </cell>
          <cell r="H24" t="str">
            <v>Porcentaje</v>
          </cell>
          <cell r="I24">
            <v>0</v>
          </cell>
          <cell r="J24">
            <v>1</v>
          </cell>
          <cell r="K24" t="str">
            <v>Proceso: Administración de Cartera</v>
          </cell>
          <cell r="L24">
            <v>278</v>
          </cell>
          <cell r="M24" t="str">
            <v>Subproceso: Cobro en Sede Administrativa</v>
          </cell>
          <cell r="N24">
            <v>3158</v>
          </cell>
          <cell r="O24" t="str">
            <v>Procedimiento: Entrega de bienes secuestrados</v>
          </cell>
          <cell r="P24">
            <v>5753</v>
          </cell>
          <cell r="Q24">
            <v>5765</v>
          </cell>
          <cell r="R24">
            <v>0</v>
          </cell>
          <cell r="S24">
            <v>0</v>
          </cell>
          <cell r="T24" t="str">
            <v>Constante</v>
          </cell>
          <cell r="U24">
            <v>1</v>
          </cell>
          <cell r="V24" t="str">
            <v>Procedimiento</v>
          </cell>
          <cell r="W24">
            <v>22402</v>
          </cell>
          <cell r="X24" t="str">
            <v>Cobranzas</v>
          </cell>
          <cell r="Y24" t="str">
            <v>No</v>
          </cell>
        </row>
        <row r="25">
          <cell r="A25">
            <v>374</v>
          </cell>
          <cell r="B25" t="str">
            <v>Porcentaje de Terceros Conciliados</v>
          </cell>
          <cell r="C25" t="str">
            <v>(5756/5768)*100</v>
          </cell>
          <cell r="D25">
            <v>97110002</v>
          </cell>
          <cell r="E25" t="str">
            <v>(Variable 1/ Variable 2)* 100</v>
          </cell>
          <cell r="F25">
            <v>100</v>
          </cell>
          <cell r="G25" t="str">
            <v>Mes</v>
          </cell>
          <cell r="H25" t="str">
            <v>Porcentaje</v>
          </cell>
          <cell r="I25">
            <v>0</v>
          </cell>
          <cell r="J25">
            <v>12</v>
          </cell>
          <cell r="K25" t="str">
            <v>Proceso: Recaudación</v>
          </cell>
          <cell r="L25">
            <v>259</v>
          </cell>
          <cell r="M25" t="str">
            <v xml:space="preserve">	Subproceso: Información de Recaudo</v>
          </cell>
          <cell r="N25">
            <v>2052</v>
          </cell>
          <cell r="O25" t="str">
            <v>Procedimiento: Informe contable que deben rendir las direcciones seccionales</v>
          </cell>
          <cell r="P25">
            <v>5756</v>
          </cell>
          <cell r="Q25">
            <v>5768</v>
          </cell>
          <cell r="R25">
            <v>0</v>
          </cell>
          <cell r="S25">
            <v>0</v>
          </cell>
          <cell r="T25" t="str">
            <v>Constante</v>
          </cell>
          <cell r="U25">
            <v>1</v>
          </cell>
          <cell r="V25" t="str">
            <v>Procedimiento</v>
          </cell>
          <cell r="W25">
            <v>22401</v>
          </cell>
          <cell r="X25" t="str">
            <v>Recaudo</v>
          </cell>
          <cell r="Y25" t="str">
            <v>Si</v>
          </cell>
        </row>
        <row r="26">
          <cell r="A26">
            <v>375</v>
          </cell>
          <cell r="B26" t="str">
            <v>Gestión Saldos con errores de Procesamiento mediante el uso del Rol de Reprocesos del SIE de Obligación Financiera</v>
          </cell>
          <cell r="C26" t="str">
            <v>((5774+5778)/(5780+5782))*100</v>
          </cell>
          <cell r="D26">
            <v>97110002</v>
          </cell>
          <cell r="E26" t="str">
            <v>((Variable 1+ Variable 2) / (Variable 3 + Variable 4))*100</v>
          </cell>
          <cell r="F26">
            <v>100</v>
          </cell>
          <cell r="G26" t="str">
            <v>Mes</v>
          </cell>
          <cell r="H26" t="str">
            <v>Porcentaje</v>
          </cell>
          <cell r="I26">
            <v>0</v>
          </cell>
          <cell r="J26">
            <v>12</v>
          </cell>
          <cell r="K26" t="str">
            <v>Proceso: Recaudación</v>
          </cell>
          <cell r="L26">
            <v>259</v>
          </cell>
          <cell r="M26" t="str">
            <v xml:space="preserve">	Subproceso: Información de Recaudo</v>
          </cell>
          <cell r="N26">
            <v>2042</v>
          </cell>
          <cell r="O26" t="str">
            <v>Procedimiento: Corrección de inconsistencias  de Declaraciones y-o Recibos de Pago</v>
          </cell>
          <cell r="P26">
            <v>5774</v>
          </cell>
          <cell r="Q26">
            <v>5778</v>
          </cell>
          <cell r="R26">
            <v>5780</v>
          </cell>
          <cell r="S26">
            <v>5782</v>
          </cell>
          <cell r="T26" t="str">
            <v>Constante</v>
          </cell>
          <cell r="U26">
            <v>1</v>
          </cell>
          <cell r="V26" t="str">
            <v>Procedimiento</v>
          </cell>
          <cell r="W26">
            <v>22401</v>
          </cell>
          <cell r="X26" t="str">
            <v>Recaudo</v>
          </cell>
          <cell r="Y26" t="str">
            <v>No</v>
          </cell>
        </row>
        <row r="27">
          <cell r="A27">
            <v>386</v>
          </cell>
          <cell r="B27" t="str">
            <v>Eficacia en la ejecución del Procedimiento de Administración de la Actividad de Auditoría Interna</v>
          </cell>
          <cell r="C27" t="str">
            <v>(5894/5910)*100</v>
          </cell>
          <cell r="D27">
            <v>97110002</v>
          </cell>
          <cell r="E27" t="str">
            <v>(Variable 1/ Variable 2)* 100</v>
          </cell>
          <cell r="F27">
            <v>100</v>
          </cell>
          <cell r="G27" t="str">
            <v>Trimestre</v>
          </cell>
          <cell r="H27" t="str">
            <v>Porcentaje</v>
          </cell>
          <cell r="I27">
            <v>0</v>
          </cell>
          <cell r="J27">
            <v>4</v>
          </cell>
          <cell r="K27" t="str">
            <v>Proceso: Control Interno</v>
          </cell>
          <cell r="L27">
            <v>4</v>
          </cell>
          <cell r="M27" t="str">
            <v>Proceso: Control Interno. No Aplica Subproceso.</v>
          </cell>
          <cell r="N27">
            <v>2319</v>
          </cell>
          <cell r="O27" t="str">
            <v>Procedimiento: Administración de la actividad de Auditoria Interna</v>
          </cell>
          <cell r="P27">
            <v>5894</v>
          </cell>
          <cell r="Q27">
            <v>5910</v>
          </cell>
          <cell r="R27">
            <v>0</v>
          </cell>
          <cell r="S27">
            <v>0</v>
          </cell>
          <cell r="T27" t="str">
            <v>Constante</v>
          </cell>
          <cell r="U27">
            <v>1</v>
          </cell>
          <cell r="V27" t="str">
            <v>Procedimiento</v>
          </cell>
          <cell r="W27">
            <v>20401</v>
          </cell>
          <cell r="X27" t="str">
            <v>Control Interno</v>
          </cell>
          <cell r="Y27" t="str">
            <v>No</v>
          </cell>
        </row>
        <row r="28">
          <cell r="A28">
            <v>387</v>
          </cell>
          <cell r="B28" t="str">
            <v>Efectividad en el reconocimiento de carga de tráfico postal y envios urgentes.</v>
          </cell>
          <cell r="C28" t="str">
            <v>((5895+5911)/5920)*100</v>
          </cell>
          <cell r="D28">
            <v>97110001</v>
          </cell>
          <cell r="E28" t="str">
            <v>((Variable 1+ Variable 2) / Variable 3)*100</v>
          </cell>
          <cell r="F28">
            <v>60</v>
          </cell>
          <cell r="G28" t="str">
            <v>Mes</v>
          </cell>
          <cell r="H28" t="str">
            <v>Porcentaje</v>
          </cell>
          <cell r="I28">
            <v>0</v>
          </cell>
          <cell r="J28">
            <v>11</v>
          </cell>
          <cell r="K28" t="str">
            <v>Proceso: Operación Aduanera</v>
          </cell>
          <cell r="L28">
            <v>294</v>
          </cell>
          <cell r="M28" t="str">
            <v>Subproceso: Ingreso de Mercancías</v>
          </cell>
          <cell r="N28">
            <v>2080</v>
          </cell>
          <cell r="O28" t="str">
            <v>Procedimiento: Verificación de Tráfico Postal y Envios Urgentes</v>
          </cell>
          <cell r="P28">
            <v>5895</v>
          </cell>
          <cell r="Q28">
            <v>5911</v>
          </cell>
          <cell r="R28">
            <v>5920</v>
          </cell>
          <cell r="S28">
            <v>0</v>
          </cell>
          <cell r="T28" t="str">
            <v>Ascendente</v>
          </cell>
          <cell r="U28">
            <v>1</v>
          </cell>
          <cell r="V28" t="str">
            <v>Procedimiento</v>
          </cell>
          <cell r="W28">
            <v>22601</v>
          </cell>
          <cell r="X28" t="str">
            <v>Comercio Exterior</v>
          </cell>
          <cell r="Y28" t="str">
            <v>No</v>
          </cell>
        </row>
        <row r="29">
          <cell r="A29">
            <v>388</v>
          </cell>
          <cell r="B29" t="str">
            <v>Eficacia en la finalización de los tránsitos aduaneros autorizados</v>
          </cell>
          <cell r="C29" t="str">
            <v>(5896/(5912+5921))*100</v>
          </cell>
          <cell r="D29">
            <v>97110001</v>
          </cell>
          <cell r="E29" t="str">
            <v>(Variable 1/ (Variable 2 + Variable 3))*100</v>
          </cell>
          <cell r="F29">
            <v>80</v>
          </cell>
          <cell r="G29" t="str">
            <v>Mes</v>
          </cell>
          <cell r="H29" t="str">
            <v>Porcentaje</v>
          </cell>
          <cell r="I29">
            <v>0</v>
          </cell>
          <cell r="J29">
            <v>11</v>
          </cell>
          <cell r="K29" t="str">
            <v>Proceso: Operación Aduanera</v>
          </cell>
          <cell r="L29">
            <v>295</v>
          </cell>
          <cell r="M29" t="str">
            <v>Subproceso: Tránsitos aduaneros</v>
          </cell>
          <cell r="N29">
            <v>2083</v>
          </cell>
          <cell r="O29" t="str">
            <v>Procedimiento: Finalización de Tránsito Aduanero Nacional</v>
          </cell>
          <cell r="P29">
            <v>5896</v>
          </cell>
          <cell r="Q29">
            <v>5912</v>
          </cell>
          <cell r="R29">
            <v>5921</v>
          </cell>
          <cell r="S29">
            <v>0</v>
          </cell>
          <cell r="T29" t="str">
            <v>Ascendente</v>
          </cell>
          <cell r="U29">
            <v>1</v>
          </cell>
          <cell r="V29" t="str">
            <v>Procedimiento</v>
          </cell>
          <cell r="W29">
            <v>22601</v>
          </cell>
          <cell r="X29" t="str">
            <v>Comercio Exterior</v>
          </cell>
          <cell r="Y29" t="str">
            <v>No</v>
          </cell>
        </row>
        <row r="30">
          <cell r="A30">
            <v>390</v>
          </cell>
          <cell r="B30" t="str">
            <v>Efectividad en las inmovilizaciones efectuadas en carga.</v>
          </cell>
          <cell r="C30" t="str">
            <v>(5898/5914)*100</v>
          </cell>
          <cell r="D30">
            <v>97110001</v>
          </cell>
          <cell r="E30" t="str">
            <v>(Variable 1/ Variable 2)* 100</v>
          </cell>
          <cell r="F30">
            <v>10</v>
          </cell>
          <cell r="G30" t="str">
            <v>Mes</v>
          </cell>
          <cell r="H30" t="str">
            <v>Porcentaje</v>
          </cell>
          <cell r="I30">
            <v>0</v>
          </cell>
          <cell r="J30">
            <v>11</v>
          </cell>
          <cell r="K30" t="str">
            <v>Proceso: Operación Aduanera</v>
          </cell>
          <cell r="L30">
            <v>294</v>
          </cell>
          <cell r="M30" t="str">
            <v>Subproceso: Ingreso de Mercancías</v>
          </cell>
          <cell r="N30">
            <v>2081</v>
          </cell>
          <cell r="O30" t="str">
            <v>Procedimiento: Reconocimiento de Carga</v>
          </cell>
          <cell r="P30">
            <v>5898</v>
          </cell>
          <cell r="Q30">
            <v>5914</v>
          </cell>
          <cell r="R30">
            <v>0</v>
          </cell>
          <cell r="S30">
            <v>0</v>
          </cell>
          <cell r="T30" t="str">
            <v>Ascendente</v>
          </cell>
          <cell r="U30">
            <v>1</v>
          </cell>
          <cell r="V30" t="str">
            <v>Procedimiento</v>
          </cell>
          <cell r="W30">
            <v>22601</v>
          </cell>
          <cell r="X30" t="str">
            <v>Comercio Exterior</v>
          </cell>
          <cell r="Y30" t="str">
            <v>No</v>
          </cell>
        </row>
        <row r="31">
          <cell r="A31">
            <v>391</v>
          </cell>
          <cell r="B31" t="str">
            <v>Eficacia en la  expedición de las Resoluciones de clasificación arancelaria.</v>
          </cell>
          <cell r="C31" t="str">
            <v>(5899/5915)*100</v>
          </cell>
          <cell r="D31">
            <v>97110002</v>
          </cell>
          <cell r="E31" t="str">
            <v>(Variable 1/ Variable 2)* 100</v>
          </cell>
          <cell r="F31">
            <v>100</v>
          </cell>
          <cell r="G31" t="str">
            <v>Mes</v>
          </cell>
          <cell r="H31" t="str">
            <v>Porcentaje</v>
          </cell>
          <cell r="I31">
            <v>0</v>
          </cell>
          <cell r="J31">
            <v>11</v>
          </cell>
          <cell r="K31" t="str">
            <v>Proceso: Operación Aduanera</v>
          </cell>
          <cell r="L31">
            <v>216</v>
          </cell>
          <cell r="M31" t="str">
            <v>Subproceso: Apoyo  a la Operación Aduanera</v>
          </cell>
          <cell r="N31">
            <v>2327</v>
          </cell>
          <cell r="O31" t="str">
            <v>Procedimiento: Actualización Arancel</v>
          </cell>
          <cell r="P31">
            <v>5899</v>
          </cell>
          <cell r="Q31">
            <v>5915</v>
          </cell>
          <cell r="R31">
            <v>0</v>
          </cell>
          <cell r="S31">
            <v>0</v>
          </cell>
          <cell r="T31" t="str">
            <v>Constante</v>
          </cell>
          <cell r="U31">
            <v>1</v>
          </cell>
          <cell r="V31" t="str">
            <v>Procedimiento</v>
          </cell>
          <cell r="W31">
            <v>22701</v>
          </cell>
          <cell r="X31" t="str">
            <v xml:space="preserve">Técnica Aduanera    </v>
          </cell>
          <cell r="Y31" t="str">
            <v>No</v>
          </cell>
        </row>
        <row r="32">
          <cell r="A32">
            <v>394</v>
          </cell>
          <cell r="B32" t="str">
            <v>Eficacia en la atención de solicitudes de análisis merceológicos de mercancía.</v>
          </cell>
          <cell r="C32" t="str">
            <v>(5902/5918)*100</v>
          </cell>
          <cell r="D32">
            <v>97110002</v>
          </cell>
          <cell r="E32" t="str">
            <v>(Variable 1/ Variable 2)* 100</v>
          </cell>
          <cell r="F32">
            <v>100</v>
          </cell>
          <cell r="G32" t="str">
            <v>Mes</v>
          </cell>
          <cell r="H32" t="str">
            <v>Porcentaje</v>
          </cell>
          <cell r="I32">
            <v>0</v>
          </cell>
          <cell r="J32">
            <v>11</v>
          </cell>
          <cell r="K32" t="str">
            <v>Proceso: Operación Aduanera</v>
          </cell>
          <cell r="L32">
            <v>216</v>
          </cell>
          <cell r="M32" t="str">
            <v>Subproceso: Apoyo  a la Operación Aduanera</v>
          </cell>
          <cell r="N32">
            <v>2105</v>
          </cell>
          <cell r="O32" t="str">
            <v>Procedimiento: Análisis Físico Químico de Muestras</v>
          </cell>
          <cell r="P32">
            <v>5902</v>
          </cell>
          <cell r="Q32">
            <v>5918</v>
          </cell>
          <cell r="R32">
            <v>0</v>
          </cell>
          <cell r="S32">
            <v>0</v>
          </cell>
          <cell r="T32" t="str">
            <v>Constante</v>
          </cell>
          <cell r="U32">
            <v>1</v>
          </cell>
          <cell r="V32" t="str">
            <v>Procedimiento</v>
          </cell>
          <cell r="W32">
            <v>22701</v>
          </cell>
          <cell r="X32" t="str">
            <v xml:space="preserve">Técnica Aduanera    </v>
          </cell>
          <cell r="Y32" t="str">
            <v>No</v>
          </cell>
        </row>
        <row r="33">
          <cell r="A33">
            <v>397</v>
          </cell>
          <cell r="B33" t="str">
            <v>Eficiencia en la elaboración de  documentos en la etapa precontractual</v>
          </cell>
          <cell r="C33" t="str">
            <v>(5941/5942)*100</v>
          </cell>
          <cell r="D33">
            <v>97110002</v>
          </cell>
          <cell r="E33" t="str">
            <v>(Variable 1/ Variable 2)* 100</v>
          </cell>
          <cell r="F33">
            <v>100</v>
          </cell>
          <cell r="G33" t="str">
            <v>Trimestre</v>
          </cell>
          <cell r="H33" t="str">
            <v>Porcentaje</v>
          </cell>
          <cell r="I33">
            <v>0</v>
          </cell>
          <cell r="J33">
            <v>14</v>
          </cell>
          <cell r="K33" t="str">
            <v>Proceso: Recursos Físicos</v>
          </cell>
          <cell r="L33">
            <v>52</v>
          </cell>
          <cell r="M33" t="str">
            <v>Subproceso: Adquisición de Bienes y Servicios</v>
          </cell>
          <cell r="N33">
            <v>2186</v>
          </cell>
          <cell r="O33" t="str">
            <v>Procedimiento: Contratación Directa</v>
          </cell>
          <cell r="P33">
            <v>5941</v>
          </cell>
          <cell r="Q33">
            <v>5942</v>
          </cell>
          <cell r="R33">
            <v>0</v>
          </cell>
          <cell r="S33">
            <v>0</v>
          </cell>
          <cell r="T33" t="str">
            <v>Constante</v>
          </cell>
          <cell r="U33">
            <v>1</v>
          </cell>
          <cell r="V33" t="str">
            <v>Procedimiento</v>
          </cell>
          <cell r="W33">
            <v>21501</v>
          </cell>
          <cell r="X33" t="str">
            <v>Recursos Físicos</v>
          </cell>
          <cell r="Y33" t="str">
            <v>No</v>
          </cell>
        </row>
        <row r="34">
          <cell r="A34">
            <v>398</v>
          </cell>
          <cell r="B34" t="str">
            <v>Inventario anual actualizado</v>
          </cell>
          <cell r="C34" t="str">
            <v>5943</v>
          </cell>
          <cell r="D34">
            <v>97110002</v>
          </cell>
          <cell r="E34" t="str">
            <v>Variable 1</v>
          </cell>
          <cell r="F34">
            <v>1</v>
          </cell>
          <cell r="G34" t="str">
            <v>Año</v>
          </cell>
          <cell r="H34" t="str">
            <v>Cantidad</v>
          </cell>
          <cell r="I34">
            <v>0</v>
          </cell>
          <cell r="J34">
            <v>14</v>
          </cell>
          <cell r="K34" t="str">
            <v>Proceso: Recursos Físicos</v>
          </cell>
          <cell r="L34">
            <v>232</v>
          </cell>
          <cell r="M34" t="str">
            <v>Subproceso: Administración de Bienes</v>
          </cell>
          <cell r="N34">
            <v>2349</v>
          </cell>
          <cell r="O34" t="str">
            <v>Procedimiento: Levantamiento Físico de Inventario de Bienes Muebles</v>
          </cell>
          <cell r="P34">
            <v>5943</v>
          </cell>
          <cell r="Q34">
            <v>0</v>
          </cell>
          <cell r="R34">
            <v>0</v>
          </cell>
          <cell r="S34">
            <v>0</v>
          </cell>
          <cell r="T34" t="str">
            <v>Constante</v>
          </cell>
          <cell r="U34">
            <v>1</v>
          </cell>
          <cell r="V34" t="str">
            <v>Procedimiento</v>
          </cell>
          <cell r="W34">
            <v>21501</v>
          </cell>
          <cell r="X34" t="str">
            <v>Recursos Físicos</v>
          </cell>
          <cell r="Y34" t="str">
            <v>No</v>
          </cell>
        </row>
        <row r="35">
          <cell r="A35">
            <v>400</v>
          </cell>
          <cell r="B35" t="str">
            <v>Oportunidad en el trámite de Notificación, comunicación y/o publicación</v>
          </cell>
          <cell r="C35" t="str">
            <v>5946/5947)*100</v>
          </cell>
          <cell r="D35">
            <v>97110002</v>
          </cell>
          <cell r="E35" t="str">
            <v>(Variable 1/ Variable 2)* 100</v>
          </cell>
          <cell r="F35">
            <v>100</v>
          </cell>
          <cell r="G35" t="str">
            <v>Trimestre</v>
          </cell>
          <cell r="H35" t="str">
            <v>Porcentaje</v>
          </cell>
          <cell r="I35">
            <v>0</v>
          </cell>
          <cell r="J35">
            <v>14</v>
          </cell>
          <cell r="K35" t="str">
            <v>Proceso: Recursos Físicos</v>
          </cell>
          <cell r="L35">
            <v>53</v>
          </cell>
          <cell r="M35" t="str">
            <v>Subproceso: Gestión Documental</v>
          </cell>
          <cell r="N35">
            <v>2200</v>
          </cell>
          <cell r="O35" t="str">
            <v>Procedimiento: Notificación, Comunicación y/o Publicación</v>
          </cell>
          <cell r="P35">
            <v>5946</v>
          </cell>
          <cell r="Q35">
            <v>5947</v>
          </cell>
          <cell r="R35">
            <v>0</v>
          </cell>
          <cell r="S35">
            <v>0</v>
          </cell>
          <cell r="T35" t="str">
            <v>Constante</v>
          </cell>
          <cell r="U35">
            <v>1</v>
          </cell>
          <cell r="V35" t="str">
            <v>Procedimiento</v>
          </cell>
          <cell r="W35">
            <v>21501</v>
          </cell>
          <cell r="X35" t="str">
            <v>Recursos Físicos</v>
          </cell>
          <cell r="Y35" t="str">
            <v>No</v>
          </cell>
        </row>
        <row r="36">
          <cell r="A36">
            <v>401</v>
          </cell>
          <cell r="B36" t="str">
            <v>Eficacia en la gestión de las comunicaciones oficiales de entrada</v>
          </cell>
          <cell r="C36" t="str">
            <v>(5948/5949)*100</v>
          </cell>
          <cell r="D36">
            <v>97110002</v>
          </cell>
          <cell r="E36" t="str">
            <v>(Variable 1/ Variable 2)* 100</v>
          </cell>
          <cell r="F36">
            <v>100</v>
          </cell>
          <cell r="G36" t="str">
            <v>Mes</v>
          </cell>
          <cell r="H36" t="str">
            <v>Porcentaje</v>
          </cell>
          <cell r="I36">
            <v>0</v>
          </cell>
          <cell r="J36">
            <v>14</v>
          </cell>
          <cell r="K36" t="str">
            <v>Proceso: Recursos Físicos</v>
          </cell>
          <cell r="L36">
            <v>53</v>
          </cell>
          <cell r="M36" t="str">
            <v>Subproceso: Gestión Documental</v>
          </cell>
          <cell r="N36">
            <v>2197</v>
          </cell>
          <cell r="O36" t="str">
            <v>Procedimiento: Comunicaciones Oficiales de Entrada</v>
          </cell>
          <cell r="P36">
            <v>5948</v>
          </cell>
          <cell r="Q36">
            <v>5949</v>
          </cell>
          <cell r="R36">
            <v>0</v>
          </cell>
          <cell r="S36">
            <v>0</v>
          </cell>
          <cell r="T36" t="str">
            <v>Constante</v>
          </cell>
          <cell r="U36">
            <v>1</v>
          </cell>
          <cell r="V36" t="str">
            <v>Procedimiento</v>
          </cell>
          <cell r="W36">
            <v>21501</v>
          </cell>
          <cell r="X36" t="str">
            <v>Recursos Físicos</v>
          </cell>
          <cell r="Y36" t="str">
            <v>No</v>
          </cell>
        </row>
        <row r="37">
          <cell r="A37">
            <v>402</v>
          </cell>
          <cell r="B37" t="str">
            <v>Trámite oportuno de las comunicaciones oficiales de salida</v>
          </cell>
          <cell r="C37" t="str">
            <v>(5950/5951)*100</v>
          </cell>
          <cell r="D37">
            <v>97110002</v>
          </cell>
          <cell r="E37" t="str">
            <v>(Variable 1/ Variable 2)* 100</v>
          </cell>
          <cell r="F37">
            <v>100</v>
          </cell>
          <cell r="G37" t="str">
            <v>Mes</v>
          </cell>
          <cell r="H37" t="str">
            <v>Porcentaje</v>
          </cell>
          <cell r="I37">
            <v>0</v>
          </cell>
          <cell r="J37">
            <v>14</v>
          </cell>
          <cell r="K37" t="str">
            <v>Proceso: Recursos Físicos</v>
          </cell>
          <cell r="L37">
            <v>53</v>
          </cell>
          <cell r="M37" t="str">
            <v>Subproceso: Gestión Documental</v>
          </cell>
          <cell r="N37">
            <v>2198</v>
          </cell>
          <cell r="O37" t="str">
            <v>Procedimiento: Comunicaciones Oficiales de Salida</v>
          </cell>
          <cell r="P37">
            <v>5950</v>
          </cell>
          <cell r="Q37">
            <v>5951</v>
          </cell>
          <cell r="R37">
            <v>0</v>
          </cell>
          <cell r="S37">
            <v>0</v>
          </cell>
          <cell r="T37" t="str">
            <v>Constante</v>
          </cell>
          <cell r="U37">
            <v>1</v>
          </cell>
          <cell r="V37" t="str">
            <v>Procedimiento</v>
          </cell>
          <cell r="W37">
            <v>21501</v>
          </cell>
          <cell r="X37" t="str">
            <v>Recursos Físicos</v>
          </cell>
          <cell r="Y37" t="str">
            <v>No</v>
          </cell>
        </row>
        <row r="38">
          <cell r="A38">
            <v>403</v>
          </cell>
          <cell r="B38" t="str">
            <v>Servicios de Transporte</v>
          </cell>
          <cell r="C38" t="str">
            <v>((5952+5953)/5954)*100</v>
          </cell>
          <cell r="D38">
            <v>97110002</v>
          </cell>
          <cell r="E38" t="str">
            <v>((Variable 1+ Variable 2) / Variable 3)*100</v>
          </cell>
          <cell r="F38">
            <v>100</v>
          </cell>
          <cell r="G38" t="str">
            <v>Mes</v>
          </cell>
          <cell r="H38" t="str">
            <v>Porcentaje</v>
          </cell>
          <cell r="I38">
            <v>0</v>
          </cell>
          <cell r="J38">
            <v>14</v>
          </cell>
          <cell r="K38" t="str">
            <v>Proceso: Recursos Físicos</v>
          </cell>
          <cell r="L38">
            <v>232</v>
          </cell>
          <cell r="M38" t="str">
            <v>Subproceso: Administración de Bienes</v>
          </cell>
          <cell r="N38">
            <v>2170</v>
          </cell>
          <cell r="O38" t="str">
            <v>Procedimiento: Administración y prestación del Servicios de Transporte</v>
          </cell>
          <cell r="P38">
            <v>5952</v>
          </cell>
          <cell r="Q38">
            <v>5953</v>
          </cell>
          <cell r="R38">
            <v>5954</v>
          </cell>
          <cell r="S38">
            <v>0</v>
          </cell>
          <cell r="T38" t="str">
            <v>Constante</v>
          </cell>
          <cell r="U38">
            <v>1</v>
          </cell>
          <cell r="V38" t="str">
            <v>Procedimiento</v>
          </cell>
          <cell r="W38">
            <v>21501</v>
          </cell>
          <cell r="X38" t="str">
            <v>Recursos Físicos</v>
          </cell>
          <cell r="Y38" t="str">
            <v>No</v>
          </cell>
        </row>
        <row r="39">
          <cell r="A39">
            <v>404</v>
          </cell>
          <cell r="B39" t="str">
            <v>Afectación de pólizas</v>
          </cell>
          <cell r="C39" t="str">
            <v>(5959/5960)*100</v>
          </cell>
          <cell r="D39">
            <v>97110002</v>
          </cell>
          <cell r="E39" t="str">
            <v>(Variable 1/ Variable 2)* 100</v>
          </cell>
          <cell r="F39">
            <v>100</v>
          </cell>
          <cell r="G39" t="str">
            <v>Trimestre</v>
          </cell>
          <cell r="H39" t="str">
            <v>Porcentaje</v>
          </cell>
          <cell r="I39">
            <v>0</v>
          </cell>
          <cell r="J39">
            <v>14</v>
          </cell>
          <cell r="K39" t="str">
            <v>Proceso: Recursos Físicos</v>
          </cell>
          <cell r="L39">
            <v>232</v>
          </cell>
          <cell r="M39" t="str">
            <v>Subproceso: Administración de Bienes</v>
          </cell>
          <cell r="N39">
            <v>169</v>
          </cell>
          <cell r="O39" t="str">
            <v>Procedimiento: Reclamación ante un siniestro</v>
          </cell>
          <cell r="P39">
            <v>5959</v>
          </cell>
          <cell r="Q39">
            <v>5960</v>
          </cell>
          <cell r="R39">
            <v>0</v>
          </cell>
          <cell r="S39">
            <v>0</v>
          </cell>
          <cell r="T39" t="str">
            <v>Constante</v>
          </cell>
          <cell r="U39">
            <v>1</v>
          </cell>
          <cell r="V39" t="str">
            <v>Procedimiento</v>
          </cell>
          <cell r="W39">
            <v>21501</v>
          </cell>
          <cell r="X39" t="str">
            <v>Recursos Físicos</v>
          </cell>
          <cell r="Y39" t="str">
            <v>No</v>
          </cell>
        </row>
        <row r="40">
          <cell r="A40">
            <v>406</v>
          </cell>
          <cell r="B40" t="str">
            <v>Consistencia en la información del RUT de inscritos y actualizados para Persona Jurídica.</v>
          </cell>
          <cell r="C40" t="str">
            <v>(5963/5964)*100</v>
          </cell>
          <cell r="D40">
            <v>97110002</v>
          </cell>
          <cell r="E40" t="str">
            <v>(Variable 1/ Variable 2)* 100</v>
          </cell>
          <cell r="F40">
            <v>100</v>
          </cell>
          <cell r="G40" t="str">
            <v>Mes</v>
          </cell>
          <cell r="H40" t="str">
            <v>Porcentaje</v>
          </cell>
          <cell r="I40">
            <v>0</v>
          </cell>
          <cell r="J40">
            <v>8</v>
          </cell>
          <cell r="K40" t="str">
            <v>Proceso: Gestión Masiva</v>
          </cell>
          <cell r="L40">
            <v>291</v>
          </cell>
          <cell r="M40" t="str">
            <v>Subproceso: Modificaciones del Registro</v>
          </cell>
          <cell r="N40">
            <v>2036</v>
          </cell>
          <cell r="O40" t="str">
            <v>Procedimiento: Actualización RUT</v>
          </cell>
          <cell r="P40">
            <v>5963</v>
          </cell>
          <cell r="Q40">
            <v>5964</v>
          </cell>
          <cell r="R40">
            <v>0</v>
          </cell>
          <cell r="S40">
            <v>0</v>
          </cell>
          <cell r="T40" t="str">
            <v>Constante</v>
          </cell>
          <cell r="U40">
            <v>1</v>
          </cell>
          <cell r="V40" t="str">
            <v>Procedimiento</v>
          </cell>
          <cell r="W40">
            <v>22501</v>
          </cell>
          <cell r="X40" t="str">
            <v>Asistencia al Cliente</v>
          </cell>
          <cell r="Y40" t="str">
            <v>No</v>
          </cell>
        </row>
        <row r="41">
          <cell r="A41">
            <v>407</v>
          </cell>
          <cell r="B41" t="str">
            <v>Consistencia de la información del RUT de inscritos y actualizados Persona Natural.</v>
          </cell>
          <cell r="C41" t="str">
            <v>(5965/5966)*100</v>
          </cell>
          <cell r="D41">
            <v>97110002</v>
          </cell>
          <cell r="E41" t="str">
            <v>(Variable 1/ Variable 2)* 100</v>
          </cell>
          <cell r="F41">
            <v>100</v>
          </cell>
          <cell r="G41" t="str">
            <v>Mes</v>
          </cell>
          <cell r="H41" t="str">
            <v>Porcentaje</v>
          </cell>
          <cell r="I41">
            <v>0</v>
          </cell>
          <cell r="J41">
            <v>8</v>
          </cell>
          <cell r="K41" t="str">
            <v>Proceso: Gestión Masiva</v>
          </cell>
          <cell r="L41">
            <v>291</v>
          </cell>
          <cell r="M41" t="str">
            <v>Subproceso: Modificaciones del Registro</v>
          </cell>
          <cell r="N41">
            <v>2036</v>
          </cell>
          <cell r="O41" t="str">
            <v>Procedimiento: Actualización RUT</v>
          </cell>
          <cell r="P41">
            <v>5965</v>
          </cell>
          <cell r="Q41">
            <v>5966</v>
          </cell>
          <cell r="R41">
            <v>0</v>
          </cell>
          <cell r="S41">
            <v>0</v>
          </cell>
          <cell r="T41" t="str">
            <v>Constante</v>
          </cell>
          <cell r="U41">
            <v>1</v>
          </cell>
          <cell r="V41" t="str">
            <v>Procedimiento</v>
          </cell>
          <cell r="W41">
            <v>22501</v>
          </cell>
          <cell r="X41" t="str">
            <v>Asistencia al Cliente</v>
          </cell>
          <cell r="Y41" t="str">
            <v>No</v>
          </cell>
        </row>
        <row r="42">
          <cell r="A42">
            <v>410</v>
          </cell>
          <cell r="B42" t="str">
            <v>Atención de solicitudes de las áreas de la entidad que generen productos y/o acciones de comunicación</v>
          </cell>
          <cell r="C42" t="str">
            <v>(5995/5996)*100</v>
          </cell>
          <cell r="D42">
            <v>97110002</v>
          </cell>
          <cell r="E42" t="str">
            <v>(Variable 1/ Variable 2)* 100</v>
          </cell>
          <cell r="F42">
            <v>100</v>
          </cell>
          <cell r="G42" t="str">
            <v>Mes</v>
          </cell>
          <cell r="H42" t="str">
            <v>Porcentaje</v>
          </cell>
          <cell r="I42">
            <v>0</v>
          </cell>
          <cell r="J42">
            <v>9</v>
          </cell>
          <cell r="K42" t="str">
            <v>Proceso: Inteligencia Corporativa</v>
          </cell>
          <cell r="L42">
            <v>253</v>
          </cell>
          <cell r="M42" t="str">
            <v>Subproceso: Comunicaciones</v>
          </cell>
          <cell r="N42">
            <v>2291</v>
          </cell>
          <cell r="O42" t="str">
            <v>Procedimiento: Comunicación Interna</v>
          </cell>
          <cell r="P42">
            <v>5995</v>
          </cell>
          <cell r="Q42">
            <v>5996</v>
          </cell>
          <cell r="R42">
            <v>0</v>
          </cell>
          <cell r="S42">
            <v>0</v>
          </cell>
          <cell r="T42" t="str">
            <v>Constante</v>
          </cell>
          <cell r="U42">
            <v>1</v>
          </cell>
          <cell r="V42" t="str">
            <v>Procedimiento</v>
          </cell>
          <cell r="W42">
            <v>20501</v>
          </cell>
          <cell r="X42" t="str">
            <v>Comunicaciones</v>
          </cell>
          <cell r="Y42" t="str">
            <v>No</v>
          </cell>
        </row>
        <row r="43">
          <cell r="A43">
            <v>414</v>
          </cell>
          <cell r="B43" t="str">
            <v>Oportunidad en la respuesta de las peticiones, quejas, sugerencias, reclamos, felicitaciones y denuncias, tramitadas por el SIE de QRS.</v>
          </cell>
          <cell r="C43" t="str">
            <v>(6046/ 6047)* 100</v>
          </cell>
          <cell r="D43">
            <v>97110002</v>
          </cell>
          <cell r="E43" t="str">
            <v>(Variable 1/ Variable 2)* 100</v>
          </cell>
          <cell r="F43">
            <v>100</v>
          </cell>
          <cell r="G43" t="str">
            <v>Mes</v>
          </cell>
          <cell r="H43" t="str">
            <v>Porcentaje</v>
          </cell>
          <cell r="I43">
            <v>0</v>
          </cell>
          <cell r="J43">
            <v>2</v>
          </cell>
          <cell r="K43" t="str">
            <v>Proceso: Asistencia al cliente</v>
          </cell>
          <cell r="L43">
            <v>2</v>
          </cell>
          <cell r="M43" t="str">
            <v>Subproceso: Asistencia al cliente. No Aplica Subproceso.</v>
          </cell>
          <cell r="N43">
            <v>544</v>
          </cell>
          <cell r="O43" t="str">
            <v>Procedimiento: Peticiones, quejas, sugerencias, reclamos, felicitaciones y denuncias</v>
          </cell>
          <cell r="P43">
            <v>6046</v>
          </cell>
          <cell r="Q43">
            <v>6047</v>
          </cell>
          <cell r="R43">
            <v>0</v>
          </cell>
          <cell r="S43">
            <v>0</v>
          </cell>
          <cell r="T43" t="str">
            <v>Constante</v>
          </cell>
          <cell r="U43">
            <v>1</v>
          </cell>
          <cell r="V43" t="str">
            <v>Procedimiento</v>
          </cell>
          <cell r="W43">
            <v>22501</v>
          </cell>
          <cell r="X43" t="str">
            <v>Asistencia al Cliente</v>
          </cell>
          <cell r="Y43" t="str">
            <v>Si</v>
          </cell>
        </row>
        <row r="44">
          <cell r="A44">
            <v>416</v>
          </cell>
          <cell r="B44" t="str">
            <v>Seguimiento a  las peticiones, quejas, sugerencias, reclamos, felicitaciones y denuncias vencidas; interpuestas por el SIE de PQSR y Denuncias.</v>
          </cell>
          <cell r="C44" t="str">
            <v>(1-(6050/6051))*100</v>
          </cell>
          <cell r="D44">
            <v>97110002</v>
          </cell>
          <cell r="E44" t="str">
            <v>(1-(Variable 1 / Variable 2))*100</v>
          </cell>
          <cell r="F44">
            <v>100</v>
          </cell>
          <cell r="G44" t="str">
            <v>Mes</v>
          </cell>
          <cell r="H44" t="str">
            <v>Porcentaje</v>
          </cell>
          <cell r="I44">
            <v>0</v>
          </cell>
          <cell r="J44">
            <v>2</v>
          </cell>
          <cell r="K44" t="str">
            <v>Proceso: Asistencia al cliente</v>
          </cell>
          <cell r="L44">
            <v>2</v>
          </cell>
          <cell r="M44" t="str">
            <v>Subproceso: Asistencia al cliente. No Aplica Subproceso.</v>
          </cell>
          <cell r="N44">
            <v>544</v>
          </cell>
          <cell r="O44" t="str">
            <v>Procedimiento: Peticiones, quejas, sugerencias, reclamos, felicitaciones y denuncias</v>
          </cell>
          <cell r="P44">
            <v>6050</v>
          </cell>
          <cell r="Q44">
            <v>6051</v>
          </cell>
          <cell r="R44">
            <v>0</v>
          </cell>
          <cell r="S44">
            <v>0</v>
          </cell>
          <cell r="T44" t="str">
            <v>Constante</v>
          </cell>
          <cell r="U44">
            <v>1</v>
          </cell>
          <cell r="V44" t="str">
            <v>Procedimiento</v>
          </cell>
          <cell r="W44">
            <v>22501</v>
          </cell>
          <cell r="X44" t="str">
            <v>Asistencia al Cliente</v>
          </cell>
          <cell r="Y44" t="str">
            <v>No</v>
          </cell>
        </row>
        <row r="45">
          <cell r="A45">
            <v>417</v>
          </cell>
          <cell r="B45" t="str">
            <v>Evaluar la calidad de la Respuesta emitida a las peticiones, quejas, sugerencias, reclamos, felicitaciones y denuncias por el SIE de PQSR y Denuncias.</v>
          </cell>
          <cell r="C45" t="str">
            <v>(6054/6055)*100</v>
          </cell>
          <cell r="D45">
            <v>97110002</v>
          </cell>
          <cell r="E45" t="str">
            <v>(Variable 1/ Variable 2)* 100</v>
          </cell>
          <cell r="F45">
            <v>96</v>
          </cell>
          <cell r="G45" t="str">
            <v>Mes</v>
          </cell>
          <cell r="H45" t="str">
            <v>Porcentaje</v>
          </cell>
          <cell r="I45">
            <v>0</v>
          </cell>
          <cell r="J45">
            <v>2</v>
          </cell>
          <cell r="K45" t="str">
            <v>Proceso: Asistencia al cliente</v>
          </cell>
          <cell r="L45">
            <v>2</v>
          </cell>
          <cell r="M45" t="str">
            <v>Subproceso: Asistencia al cliente. No Aplica Subproceso.</v>
          </cell>
          <cell r="N45">
            <v>544</v>
          </cell>
          <cell r="O45" t="str">
            <v>Procedimiento: Peticiones, quejas, sugerencias, reclamos, felicitaciones y denuncias</v>
          </cell>
          <cell r="P45">
            <v>6054</v>
          </cell>
          <cell r="Q45">
            <v>6055</v>
          </cell>
          <cell r="R45">
            <v>0</v>
          </cell>
          <cell r="S45">
            <v>0</v>
          </cell>
          <cell r="T45" t="str">
            <v>Constante</v>
          </cell>
          <cell r="U45">
            <v>1</v>
          </cell>
          <cell r="V45" t="str">
            <v>Procedimiento</v>
          </cell>
          <cell r="W45">
            <v>22501</v>
          </cell>
          <cell r="X45" t="str">
            <v>Asistencia al Cliente</v>
          </cell>
          <cell r="Y45" t="str">
            <v>No</v>
          </cell>
        </row>
        <row r="46">
          <cell r="A46">
            <v>420</v>
          </cell>
          <cell r="B46" t="str">
            <v>EjecuciÓn PAC gastos de personal</v>
          </cell>
          <cell r="C46" t="str">
            <v>([6069] / ([6070] +[6071] -[6072]))* 100</v>
          </cell>
          <cell r="D46">
            <v>97110001</v>
          </cell>
          <cell r="E46" t="str">
            <v>(Variable 1 / (Variable 2 + Variable 3 - Variable 4))* 100</v>
          </cell>
          <cell r="F46">
            <v>95</v>
          </cell>
          <cell r="G46" t="str">
            <v>Mes</v>
          </cell>
          <cell r="H46" t="str">
            <v>Porcentaje</v>
          </cell>
          <cell r="I46">
            <v>0</v>
          </cell>
          <cell r="J46">
            <v>13</v>
          </cell>
          <cell r="K46" t="str">
            <v>Proceso: Recursos Financieros</v>
          </cell>
          <cell r="L46">
            <v>228</v>
          </cell>
          <cell r="M46" t="str">
            <v>Subproceso: Gestión de Tesorería</v>
          </cell>
          <cell r="N46">
            <v>2166</v>
          </cell>
          <cell r="O46" t="str">
            <v>Procedimiento: Administración Programa Anual Mensualizado de Caja PAC</v>
          </cell>
          <cell r="P46">
            <v>6069</v>
          </cell>
          <cell r="Q46">
            <v>6070</v>
          </cell>
          <cell r="R46">
            <v>6071</v>
          </cell>
          <cell r="S46">
            <v>6072</v>
          </cell>
          <cell r="T46" t="str">
            <v>Ascendente</v>
          </cell>
          <cell r="U46">
            <v>1</v>
          </cell>
          <cell r="V46" t="str">
            <v>Procedimiento</v>
          </cell>
          <cell r="W46">
            <v>21601</v>
          </cell>
          <cell r="X46" t="str">
            <v>Recursos Financieros</v>
          </cell>
          <cell r="Y46" t="str">
            <v>No</v>
          </cell>
        </row>
        <row r="47">
          <cell r="A47">
            <v>421</v>
          </cell>
          <cell r="B47" t="str">
            <v>Ejecución PAC gastos generales</v>
          </cell>
          <cell r="C47" t="str">
            <v>([6073]/[6074]+[6075]-[6076]))* 100</v>
          </cell>
          <cell r="D47">
            <v>97110001</v>
          </cell>
          <cell r="E47" t="str">
            <v>(Variable 1 / (Variable 2 + Variable 3 - Variable 4))* 100</v>
          </cell>
          <cell r="F47">
            <v>95</v>
          </cell>
          <cell r="G47" t="str">
            <v>Mes</v>
          </cell>
          <cell r="H47" t="str">
            <v>Porcentaje</v>
          </cell>
          <cell r="I47">
            <v>0</v>
          </cell>
          <cell r="J47">
            <v>13</v>
          </cell>
          <cell r="K47" t="str">
            <v>Proceso: Recursos Financieros</v>
          </cell>
          <cell r="L47">
            <v>228</v>
          </cell>
          <cell r="M47" t="str">
            <v>Subproceso: Gestión de Tesorería</v>
          </cell>
          <cell r="N47">
            <v>2166</v>
          </cell>
          <cell r="O47" t="str">
            <v>Procedimiento: Administración Programa Anual Mensualizado de Caja PAC</v>
          </cell>
          <cell r="P47">
            <v>6073</v>
          </cell>
          <cell r="Q47">
            <v>6074</v>
          </cell>
          <cell r="R47">
            <v>6075</v>
          </cell>
          <cell r="S47">
            <v>6076</v>
          </cell>
          <cell r="T47" t="str">
            <v>Ascendente</v>
          </cell>
          <cell r="U47">
            <v>1</v>
          </cell>
          <cell r="V47" t="str">
            <v>Procedimiento</v>
          </cell>
          <cell r="W47">
            <v>21601</v>
          </cell>
          <cell r="X47" t="str">
            <v>Recursos Financieros</v>
          </cell>
          <cell r="Y47" t="str">
            <v>No</v>
          </cell>
        </row>
        <row r="48">
          <cell r="A48">
            <v>422</v>
          </cell>
          <cell r="B48" t="str">
            <v>Efectividad en las suspensiones efectuadas por el aforador por erronea liquidación de los Derechos e Impuestos a la Importación</v>
          </cell>
          <cell r="C48" t="str">
            <v>([6060]/[6061])* 100</v>
          </cell>
          <cell r="D48">
            <v>97110001</v>
          </cell>
          <cell r="E48" t="str">
            <v>(Variable 1/ Variable 2)* 100</v>
          </cell>
          <cell r="F48">
            <v>50</v>
          </cell>
          <cell r="G48" t="str">
            <v>Mes</v>
          </cell>
          <cell r="H48" t="str">
            <v>Porcentaje</v>
          </cell>
          <cell r="I48">
            <v>0</v>
          </cell>
          <cell r="J48">
            <v>11</v>
          </cell>
          <cell r="K48" t="str">
            <v>Proceso: Operación Aduanera</v>
          </cell>
          <cell r="L48">
            <v>294</v>
          </cell>
          <cell r="M48" t="str">
            <v>Subproceso: Ingreso de Mercancías</v>
          </cell>
          <cell r="N48">
            <v>2092</v>
          </cell>
          <cell r="O48" t="str">
            <v>Procedimiento: Nacionalización  de Mercancías</v>
          </cell>
          <cell r="P48">
            <v>6060</v>
          </cell>
          <cell r="Q48">
            <v>6061</v>
          </cell>
          <cell r="R48">
            <v>0</v>
          </cell>
          <cell r="S48">
            <v>0</v>
          </cell>
          <cell r="T48" t="str">
            <v>Ascendente</v>
          </cell>
          <cell r="U48">
            <v>1</v>
          </cell>
          <cell r="V48" t="str">
            <v>Procedimiento</v>
          </cell>
          <cell r="W48">
            <v>22601</v>
          </cell>
          <cell r="X48" t="str">
            <v>Comercio Exterior</v>
          </cell>
          <cell r="Y48" t="str">
            <v>No</v>
          </cell>
        </row>
        <row r="49">
          <cell r="A49">
            <v>423</v>
          </cell>
          <cell r="B49" t="str">
            <v>Efectividad en las verificaciones de joyas, oro, esmeraldas y demas piedras preciosas preciosos en exportación.</v>
          </cell>
          <cell r="C49" t="str">
            <v>([6062]/[6063])* 100</v>
          </cell>
          <cell r="D49">
            <v>97110001</v>
          </cell>
          <cell r="E49" t="str">
            <v>(Variable 1/ Variable 2)* 100</v>
          </cell>
          <cell r="F49">
            <v>5</v>
          </cell>
          <cell r="G49" t="str">
            <v>Mes</v>
          </cell>
          <cell r="H49" t="str">
            <v>Porcentaje</v>
          </cell>
          <cell r="I49">
            <v>0</v>
          </cell>
          <cell r="J49">
            <v>11</v>
          </cell>
          <cell r="K49" t="str">
            <v>Proceso: Operación Aduanera</v>
          </cell>
          <cell r="L49">
            <v>218</v>
          </cell>
          <cell r="M49" t="str">
            <v>Subproceso: Salida de mercancías</v>
          </cell>
          <cell r="N49">
            <v>2120</v>
          </cell>
          <cell r="O49" t="str">
            <v>Procedimiento: Exportaciones</v>
          </cell>
          <cell r="P49">
            <v>6062</v>
          </cell>
          <cell r="Q49">
            <v>6063</v>
          </cell>
          <cell r="R49">
            <v>0</v>
          </cell>
          <cell r="S49">
            <v>0</v>
          </cell>
          <cell r="T49" t="str">
            <v>Ascendente</v>
          </cell>
          <cell r="U49">
            <v>1</v>
          </cell>
          <cell r="V49" t="str">
            <v>Procedimiento</v>
          </cell>
          <cell r="W49">
            <v>22601</v>
          </cell>
          <cell r="X49" t="str">
            <v>Comercio Exterior</v>
          </cell>
          <cell r="Y49" t="str">
            <v>No</v>
          </cell>
        </row>
        <row r="50">
          <cell r="A50">
            <v>424</v>
          </cell>
          <cell r="B50" t="str">
            <v>Efectividad en los controles ejercidos cuando existe Formulario de Movimiento de Mercancías de Salida Autorizado por el Usuario Operador con destino al TAN</v>
          </cell>
          <cell r="C50" t="str">
            <v>([6064]/[6065])* 100</v>
          </cell>
          <cell r="D50">
            <v>97110001</v>
          </cell>
          <cell r="E50" t="str">
            <v>(Variable 1/ Variable 2)* 100</v>
          </cell>
          <cell r="F50">
            <v>5</v>
          </cell>
          <cell r="G50" t="str">
            <v>Mes</v>
          </cell>
          <cell r="H50" t="str">
            <v>Porcentaje</v>
          </cell>
          <cell r="I50">
            <v>0</v>
          </cell>
          <cell r="J50">
            <v>11</v>
          </cell>
          <cell r="K50" t="str">
            <v>Proceso: Operación Aduanera</v>
          </cell>
          <cell r="L50">
            <v>297</v>
          </cell>
          <cell r="M50" t="str">
            <v>Subproceso: Zona Franca</v>
          </cell>
          <cell r="N50">
            <v>2111</v>
          </cell>
          <cell r="O50" t="str">
            <v>Procedimiento: Control aleatorio de  ingresos y salidas  de Zona Franca</v>
          </cell>
          <cell r="P50">
            <v>6064</v>
          </cell>
          <cell r="Q50">
            <v>6065</v>
          </cell>
          <cell r="R50">
            <v>0</v>
          </cell>
          <cell r="S50">
            <v>0</v>
          </cell>
          <cell r="T50" t="str">
            <v>Ascendente</v>
          </cell>
          <cell r="U50">
            <v>1</v>
          </cell>
          <cell r="V50" t="str">
            <v>Procedimiento</v>
          </cell>
          <cell r="W50">
            <v>22601</v>
          </cell>
          <cell r="X50" t="str">
            <v>Comercio Exterior</v>
          </cell>
          <cell r="Y50" t="str">
            <v>No</v>
          </cell>
        </row>
        <row r="51">
          <cell r="A51">
            <v>425</v>
          </cell>
          <cell r="B51" t="str">
            <v>Ejecución PAC inversión</v>
          </cell>
          <cell r="C51" t="str">
            <v>([6077]/ ([6078]+ [6079]-[6080]))* 100</v>
          </cell>
          <cell r="D51">
            <v>97110001</v>
          </cell>
          <cell r="E51" t="str">
            <v>(Variable 1 / (Variable 2 + Variable 3 - Variable 4))* 100</v>
          </cell>
          <cell r="F51">
            <v>90</v>
          </cell>
          <cell r="G51" t="str">
            <v>Mes</v>
          </cell>
          <cell r="H51" t="str">
            <v>Porcentaje</v>
          </cell>
          <cell r="I51">
            <v>0</v>
          </cell>
          <cell r="J51">
            <v>13</v>
          </cell>
          <cell r="K51" t="str">
            <v>Proceso: Recursos Financieros</v>
          </cell>
          <cell r="L51">
            <v>228</v>
          </cell>
          <cell r="M51" t="str">
            <v>Subproceso: Gestión de Tesorería</v>
          </cell>
          <cell r="N51">
            <v>2166</v>
          </cell>
          <cell r="O51" t="str">
            <v>Procedimiento: Administración Programa Anual Mensualizado de Caja PAC</v>
          </cell>
          <cell r="P51">
            <v>6077</v>
          </cell>
          <cell r="Q51">
            <v>6078</v>
          </cell>
          <cell r="R51">
            <v>6079</v>
          </cell>
          <cell r="S51">
            <v>6080</v>
          </cell>
          <cell r="T51" t="str">
            <v>Ascendente</v>
          </cell>
          <cell r="U51">
            <v>1</v>
          </cell>
          <cell r="V51" t="str">
            <v>Procedimiento</v>
          </cell>
          <cell r="W51">
            <v>21601</v>
          </cell>
          <cell r="X51" t="str">
            <v>Recursos Financieros</v>
          </cell>
          <cell r="Y51" t="str">
            <v>No</v>
          </cell>
        </row>
        <row r="52">
          <cell r="A52">
            <v>426</v>
          </cell>
          <cell r="B52" t="str">
            <v>Ejecución PAC transferencias</v>
          </cell>
          <cell r="C52" t="str">
            <v>([6081]/ ([6082]+[6083]- [6084]))* 100</v>
          </cell>
          <cell r="D52">
            <v>97110001</v>
          </cell>
          <cell r="E52" t="str">
            <v>(Variable 1 / (Variable 2 + Variable 3 - Variable 4))* 100</v>
          </cell>
          <cell r="F52">
            <v>95</v>
          </cell>
          <cell r="G52" t="str">
            <v>Mes</v>
          </cell>
          <cell r="H52" t="str">
            <v>Porcentaje</v>
          </cell>
          <cell r="I52">
            <v>0</v>
          </cell>
          <cell r="J52">
            <v>13</v>
          </cell>
          <cell r="K52" t="str">
            <v>Proceso: Recursos Financieros</v>
          </cell>
          <cell r="L52">
            <v>228</v>
          </cell>
          <cell r="M52" t="str">
            <v>Subproceso: Gestión de Tesorería</v>
          </cell>
          <cell r="N52">
            <v>2166</v>
          </cell>
          <cell r="O52" t="str">
            <v>Procedimiento: Administración Programa Anual Mensualizado de Caja PAC</v>
          </cell>
          <cell r="P52">
            <v>6081</v>
          </cell>
          <cell r="Q52">
            <v>6082</v>
          </cell>
          <cell r="R52">
            <v>6083</v>
          </cell>
          <cell r="S52">
            <v>6084</v>
          </cell>
          <cell r="T52" t="str">
            <v>Ascendente</v>
          </cell>
          <cell r="U52">
            <v>1</v>
          </cell>
          <cell r="V52" t="str">
            <v>Procedimiento</v>
          </cell>
          <cell r="W52">
            <v>21601</v>
          </cell>
          <cell r="X52" t="str">
            <v>Recursos Financieros</v>
          </cell>
          <cell r="Y52" t="str">
            <v>No</v>
          </cell>
        </row>
        <row r="53">
          <cell r="A53">
            <v>427</v>
          </cell>
          <cell r="B53" t="str">
            <v>Administración y control  del inventario  de bienes inmuebles propios de la Entidad.</v>
          </cell>
          <cell r="C53" t="str">
            <v>[6085]</v>
          </cell>
          <cell r="D53">
            <v>97110002</v>
          </cell>
          <cell r="E53" t="str">
            <v>Variable 1</v>
          </cell>
          <cell r="F53">
            <v>1</v>
          </cell>
          <cell r="G53" t="str">
            <v>Año</v>
          </cell>
          <cell r="H53" t="str">
            <v>Cantidad</v>
          </cell>
          <cell r="I53">
            <v>0</v>
          </cell>
          <cell r="J53">
            <v>14</v>
          </cell>
          <cell r="K53" t="str">
            <v>Proceso: Recursos Físicos</v>
          </cell>
          <cell r="L53">
            <v>232</v>
          </cell>
          <cell r="M53" t="str">
            <v>Subproceso: Administración de Bienes</v>
          </cell>
          <cell r="N53">
            <v>2348</v>
          </cell>
          <cell r="O53" t="str">
            <v>Procedimiento: Intervención y Mantenimiento de Bienes Inmuebles</v>
          </cell>
          <cell r="P53">
            <v>6085</v>
          </cell>
          <cell r="Q53">
            <v>0</v>
          </cell>
          <cell r="R53">
            <v>0</v>
          </cell>
          <cell r="S53">
            <v>0</v>
          </cell>
          <cell r="T53" t="str">
            <v>Constante</v>
          </cell>
          <cell r="U53">
            <v>1</v>
          </cell>
          <cell r="V53" t="str">
            <v>Procedimiento</v>
          </cell>
          <cell r="W53">
            <v>21501</v>
          </cell>
          <cell r="X53" t="str">
            <v>Recursos Físicos</v>
          </cell>
          <cell r="Y53" t="str">
            <v>No</v>
          </cell>
        </row>
        <row r="54">
          <cell r="A54">
            <v>428</v>
          </cell>
          <cell r="B54" t="str">
            <v>Cumplimiento del Programa Anual de Auditorías a las Entidades Autorizadas para Recaudar</v>
          </cell>
          <cell r="C54" t="str">
            <v>([6086]/[6087])* 100</v>
          </cell>
          <cell r="D54">
            <v>97110002</v>
          </cell>
          <cell r="E54" t="str">
            <v>(Variable 1/ Variable 2)* 100</v>
          </cell>
          <cell r="F54">
            <v>100</v>
          </cell>
          <cell r="G54" t="str">
            <v>Semestre</v>
          </cell>
          <cell r="H54" t="str">
            <v>Porcentaje</v>
          </cell>
          <cell r="I54">
            <v>100</v>
          </cell>
          <cell r="J54">
            <v>12</v>
          </cell>
          <cell r="K54" t="str">
            <v>Proceso: Recaudación</v>
          </cell>
          <cell r="L54">
            <v>259</v>
          </cell>
          <cell r="M54" t="str">
            <v xml:space="preserve">	Subproceso: Información de Recaudo</v>
          </cell>
          <cell r="N54">
            <v>2056</v>
          </cell>
          <cell r="O54" t="str">
            <v>Procedimiento: Auditoría a Entidades Autorizadas para Recaudar</v>
          </cell>
          <cell r="P54">
            <v>6086</v>
          </cell>
          <cell r="Q54">
            <v>6087</v>
          </cell>
          <cell r="R54">
            <v>0</v>
          </cell>
          <cell r="S54">
            <v>0</v>
          </cell>
          <cell r="T54" t="str">
            <v>Constante</v>
          </cell>
          <cell r="U54">
            <v>1</v>
          </cell>
          <cell r="V54" t="str">
            <v>Procedimiento</v>
          </cell>
          <cell r="W54">
            <v>22401</v>
          </cell>
          <cell r="X54" t="str">
            <v>Recaudo</v>
          </cell>
          <cell r="Y54" t="str">
            <v>No</v>
          </cell>
        </row>
        <row r="55">
          <cell r="A55">
            <v>429</v>
          </cell>
          <cell r="B55" t="str">
            <v>Capacitaciones sobre el proceso de recaudo a las Entidades Autorizadas para Recaudar</v>
          </cell>
          <cell r="C55" t="str">
            <v>([6088]/[6089])* 100</v>
          </cell>
          <cell r="D55">
            <v>97110002</v>
          </cell>
          <cell r="E55" t="str">
            <v>(Variable 1/ Variable 2)* 100</v>
          </cell>
          <cell r="F55">
            <v>100</v>
          </cell>
          <cell r="G55" t="str">
            <v>Semestre</v>
          </cell>
          <cell r="H55" t="str">
            <v>Porcentaje</v>
          </cell>
          <cell r="I55">
            <v>100</v>
          </cell>
          <cell r="J55">
            <v>12</v>
          </cell>
          <cell r="K55" t="str">
            <v>Proceso: Recaudación</v>
          </cell>
          <cell r="L55">
            <v>259</v>
          </cell>
          <cell r="M55" t="str">
            <v xml:space="preserve">	Subproceso: Información de Recaudo</v>
          </cell>
          <cell r="N55">
            <v>2056</v>
          </cell>
          <cell r="O55" t="str">
            <v>Procedimiento: Auditoría a Entidades Autorizadas para Recaudar</v>
          </cell>
          <cell r="P55">
            <v>6088</v>
          </cell>
          <cell r="Q55">
            <v>6089</v>
          </cell>
          <cell r="R55">
            <v>0</v>
          </cell>
          <cell r="S55">
            <v>0</v>
          </cell>
          <cell r="T55" t="str">
            <v>Constante</v>
          </cell>
          <cell r="U55">
            <v>1</v>
          </cell>
          <cell r="V55" t="str">
            <v>Procedimiento</v>
          </cell>
          <cell r="W55">
            <v>22401</v>
          </cell>
          <cell r="X55" t="str">
            <v>Recaudo</v>
          </cell>
          <cell r="Y55" t="str">
            <v>No</v>
          </cell>
        </row>
        <row r="56">
          <cell r="A56">
            <v>430</v>
          </cell>
          <cell r="B56" t="str">
            <v>Oportunidad en la Decisión a Solicitudes Actualización RUT sujetas a verificación concepto 21 y 22</v>
          </cell>
          <cell r="C56" t="str">
            <v>(6090/6091)*100</v>
          </cell>
          <cell r="D56">
            <v>97110002</v>
          </cell>
          <cell r="E56" t="str">
            <v>(Variable1/Variable2)*100</v>
          </cell>
          <cell r="F56">
            <v>100</v>
          </cell>
          <cell r="G56" t="str">
            <v>Mes</v>
          </cell>
          <cell r="H56" t="str">
            <v>Porcentaje</v>
          </cell>
          <cell r="I56">
            <v>99.5</v>
          </cell>
          <cell r="J56">
            <v>8</v>
          </cell>
          <cell r="K56" t="str">
            <v>Proceso: Gestión Masiva</v>
          </cell>
          <cell r="L56">
            <v>291</v>
          </cell>
          <cell r="M56" t="str">
            <v>Subproceso: Modificaciones del Registro</v>
          </cell>
          <cell r="N56">
            <v>2037</v>
          </cell>
          <cell r="O56" t="str">
            <v>Procedimiento: Actualizaciones del Rut sujetas a verificación</v>
          </cell>
          <cell r="P56">
            <v>6064</v>
          </cell>
          <cell r="Q56">
            <v>6065</v>
          </cell>
          <cell r="R56">
            <v>0</v>
          </cell>
          <cell r="S56">
            <v>0</v>
          </cell>
          <cell r="T56" t="str">
            <v>Constante</v>
          </cell>
          <cell r="U56">
            <v>1</v>
          </cell>
          <cell r="V56" t="str">
            <v>Procedimiento</v>
          </cell>
          <cell r="W56">
            <v>22501</v>
          </cell>
          <cell r="X56" t="str">
            <v>Asistencia al Cliente</v>
          </cell>
          <cell r="Y56" t="str">
            <v>No</v>
          </cell>
        </row>
        <row r="57">
          <cell r="A57">
            <v>431</v>
          </cell>
          <cell r="B57" t="str">
            <v>Calidad de las Solicitudes de Actualización del RUT sujetas a verificación concepto 21, 22 y 5</v>
          </cell>
          <cell r="C57" t="str">
            <v>((6092/6093)*90+(6094/6095)*10)</v>
          </cell>
          <cell r="D57">
            <v>97110002</v>
          </cell>
          <cell r="E57" t="str">
            <v>((Variable1/Variable2)*90+(Variable3/Variable4)*10)</v>
          </cell>
          <cell r="F57">
            <v>100</v>
          </cell>
          <cell r="G57" t="str">
            <v>Mes</v>
          </cell>
          <cell r="H57" t="str">
            <v>Porcentaje</v>
          </cell>
          <cell r="I57">
            <v>0.95</v>
          </cell>
          <cell r="J57">
            <v>8</v>
          </cell>
          <cell r="K57" t="str">
            <v>Proceso: Gestión Masiva</v>
          </cell>
          <cell r="L57">
            <v>291</v>
          </cell>
          <cell r="M57" t="str">
            <v>Subproceso: Modificaciones del Registro</v>
          </cell>
          <cell r="N57">
            <v>2037</v>
          </cell>
          <cell r="O57" t="str">
            <v>Procedimiento: Actualizaciones del Rut sujetas a verificación</v>
          </cell>
          <cell r="P57">
            <v>6092</v>
          </cell>
          <cell r="Q57">
            <v>6093</v>
          </cell>
          <cell r="R57">
            <v>6094</v>
          </cell>
          <cell r="S57">
            <v>6095</v>
          </cell>
          <cell r="T57" t="str">
            <v>Constante</v>
          </cell>
          <cell r="U57">
            <v>1</v>
          </cell>
          <cell r="V57" t="str">
            <v>Procedimiento</v>
          </cell>
          <cell r="W57">
            <v>22501</v>
          </cell>
          <cell r="X57" t="str">
            <v>Asistencia al Cliente</v>
          </cell>
          <cell r="Y57" t="str">
            <v>No</v>
          </cell>
        </row>
        <row r="58">
          <cell r="A58">
            <v>434</v>
          </cell>
          <cell r="B58" t="str">
            <v>Porcentaje de cumplimiento de las auditorías internas</v>
          </cell>
          <cell r="C58" t="str">
            <v>(6100/6101)*100</v>
          </cell>
          <cell r="D58">
            <v>97110002</v>
          </cell>
          <cell r="E58" t="str">
            <v>(Variable1/Variable2)*100</v>
          </cell>
          <cell r="F58">
            <v>100</v>
          </cell>
          <cell r="G58" t="str">
            <v>Semestre</v>
          </cell>
          <cell r="H58" t="str">
            <v>Porcentaje</v>
          </cell>
          <cell r="I58">
            <v>0</v>
          </cell>
          <cell r="J58">
            <v>4</v>
          </cell>
          <cell r="K58" t="str">
            <v>Proceso: Control Interno</v>
          </cell>
          <cell r="L58">
            <v>4</v>
          </cell>
          <cell r="M58" t="str">
            <v>Proceso: Control Interno. No Aplica Subproceso.</v>
          </cell>
          <cell r="N58">
            <v>2145</v>
          </cell>
          <cell r="O58" t="str">
            <v>Procedimiento: Auditoria Interna.</v>
          </cell>
          <cell r="P58">
            <v>6100</v>
          </cell>
          <cell r="Q58">
            <v>6101</v>
          </cell>
          <cell r="R58">
            <v>0</v>
          </cell>
          <cell r="S58">
            <v>0</v>
          </cell>
          <cell r="T58" t="str">
            <v>Constante</v>
          </cell>
          <cell r="U58">
            <v>1</v>
          </cell>
          <cell r="V58" t="str">
            <v>Procedimiento</v>
          </cell>
          <cell r="W58">
            <v>20401</v>
          </cell>
          <cell r="X58" t="str">
            <v>Control Interno</v>
          </cell>
          <cell r="Y58" t="str">
            <v>No</v>
          </cell>
        </row>
        <row r="59">
          <cell r="A59">
            <v>435</v>
          </cell>
          <cell r="B59" t="str">
            <v>Ejecutar campañas de divulgación en los medios de comunicación externos.</v>
          </cell>
          <cell r="C59" t="str">
            <v>(6102/6103)*100</v>
          </cell>
          <cell r="D59">
            <v>97110002</v>
          </cell>
          <cell r="E59" t="str">
            <v>(Variable1/Variable2)*100</v>
          </cell>
          <cell r="F59">
            <v>100</v>
          </cell>
          <cell r="G59" t="str">
            <v>Semestre</v>
          </cell>
          <cell r="H59" t="str">
            <v>Porcentaje</v>
          </cell>
          <cell r="I59">
            <v>100</v>
          </cell>
          <cell r="J59">
            <v>9</v>
          </cell>
          <cell r="K59" t="str">
            <v>Proceso: Inteligencia Corporativa</v>
          </cell>
          <cell r="L59">
            <v>253</v>
          </cell>
          <cell r="M59" t="str">
            <v>Subproceso: Comunicaciones</v>
          </cell>
          <cell r="N59">
            <v>2290</v>
          </cell>
          <cell r="O59" t="str">
            <v>Procedimiento: Comunicación  Externa</v>
          </cell>
          <cell r="P59">
            <v>6102</v>
          </cell>
          <cell r="Q59">
            <v>6103</v>
          </cell>
          <cell r="R59">
            <v>0</v>
          </cell>
          <cell r="S59">
            <v>0</v>
          </cell>
          <cell r="T59" t="str">
            <v>Constante</v>
          </cell>
          <cell r="U59">
            <v>1</v>
          </cell>
          <cell r="V59" t="str">
            <v>Procedimiento</v>
          </cell>
          <cell r="W59">
            <v>20501</v>
          </cell>
          <cell r="X59" t="str">
            <v>Comunicaciones</v>
          </cell>
          <cell r="Y59" t="str">
            <v>No</v>
          </cell>
        </row>
        <row r="60">
          <cell r="A60">
            <v>436</v>
          </cell>
          <cell r="B60" t="str">
            <v xml:space="preserve">Actualización de precios de referencia para productos importados. </v>
          </cell>
          <cell r="C60" t="str">
            <v>(6104/6105)*100</v>
          </cell>
          <cell r="D60">
            <v>97110002</v>
          </cell>
          <cell r="E60" t="str">
            <v>(Variable1/Variable2)*100</v>
          </cell>
          <cell r="F60">
            <v>100</v>
          </cell>
          <cell r="G60" t="str">
            <v>Trimestre</v>
          </cell>
          <cell r="H60" t="str">
            <v>Porcentaje</v>
          </cell>
          <cell r="I60">
            <v>100</v>
          </cell>
          <cell r="J60">
            <v>11</v>
          </cell>
          <cell r="K60" t="str">
            <v>Proceso: Operación Aduanera</v>
          </cell>
          <cell r="L60">
            <v>216</v>
          </cell>
          <cell r="M60" t="str">
            <v>Subproceso: Apoyo  a la Operación Aduanera</v>
          </cell>
          <cell r="N60">
            <v>2100</v>
          </cell>
          <cell r="O60" t="str">
            <v>Procedimiento: Estudio de Precios de Referencia</v>
          </cell>
          <cell r="P60">
            <v>6104</v>
          </cell>
          <cell r="Q60">
            <v>6105</v>
          </cell>
          <cell r="R60">
            <v>0</v>
          </cell>
          <cell r="S60">
            <v>0</v>
          </cell>
          <cell r="T60" t="str">
            <v>Constante</v>
          </cell>
          <cell r="U60">
            <v>1</v>
          </cell>
          <cell r="V60" t="str">
            <v>Procedimiento</v>
          </cell>
          <cell r="W60">
            <v>22701</v>
          </cell>
          <cell r="X60" t="str">
            <v xml:space="preserve">Técnica Aduanera    </v>
          </cell>
          <cell r="Y60" t="str">
            <v>No</v>
          </cell>
        </row>
        <row r="61">
          <cell r="A61">
            <v>437</v>
          </cell>
          <cell r="B61" t="str">
            <v>Acciones de mejora propuestas por las áreas con base en los temas más frecuentes detectados a  través del SIE de PQSR y denuncias de la DIAN</v>
          </cell>
          <cell r="C61" t="str">
            <v>(6106/6107)*100</v>
          </cell>
          <cell r="D61">
            <v>97110002</v>
          </cell>
          <cell r="E61" t="str">
            <v>(Variable1/Variable2)*100</v>
          </cell>
          <cell r="F61">
            <v>100</v>
          </cell>
          <cell r="G61" t="str">
            <v>Semestre</v>
          </cell>
          <cell r="H61" t="str">
            <v>Porcentaje</v>
          </cell>
          <cell r="I61">
            <v>99</v>
          </cell>
          <cell r="J61">
            <v>2</v>
          </cell>
          <cell r="K61" t="str">
            <v>Proceso: Asistencia al cliente</v>
          </cell>
          <cell r="L61">
            <v>2</v>
          </cell>
          <cell r="M61" t="str">
            <v>Subproceso: Asistencia al cliente. No Aplica Subproceso.</v>
          </cell>
          <cell r="N61">
            <v>544</v>
          </cell>
          <cell r="O61" t="str">
            <v>Procedimiento: Peticiones, quejas, sugerencias, reclamos, felicitaciones y denuncias</v>
          </cell>
          <cell r="P61">
            <v>6106</v>
          </cell>
          <cell r="Q61">
            <v>6107</v>
          </cell>
          <cell r="R61">
            <v>0</v>
          </cell>
          <cell r="S61">
            <v>0</v>
          </cell>
          <cell r="T61" t="str">
            <v>Constante</v>
          </cell>
          <cell r="U61">
            <v>1</v>
          </cell>
          <cell r="V61" t="str">
            <v>Procedimiento</v>
          </cell>
          <cell r="W61">
            <v>22501</v>
          </cell>
          <cell r="X61" t="str">
            <v>Asistencia al Cliente</v>
          </cell>
          <cell r="Y61" t="str">
            <v>Si</v>
          </cell>
        </row>
        <row r="62">
          <cell r="A62">
            <v>438</v>
          </cell>
          <cell r="B62" t="str">
            <v xml:space="preserve">Cumplimiento ANS Canal Presencial </v>
          </cell>
          <cell r="C62" t="str">
            <v>(6108/6109)*100</v>
          </cell>
          <cell r="D62">
            <v>97110002</v>
          </cell>
          <cell r="E62" t="str">
            <v>(Variable1/Variable2)*100</v>
          </cell>
          <cell r="F62">
            <v>80</v>
          </cell>
          <cell r="G62" t="str">
            <v>Trimestre</v>
          </cell>
          <cell r="H62" t="str">
            <v>Porcentaje</v>
          </cell>
          <cell r="I62">
            <v>80</v>
          </cell>
          <cell r="J62">
            <v>2</v>
          </cell>
          <cell r="K62" t="str">
            <v>Proceso: Asistencia al cliente</v>
          </cell>
          <cell r="L62">
            <v>2</v>
          </cell>
          <cell r="M62" t="str">
            <v>Subproceso: Asistencia al cliente. No Aplica Subproceso.</v>
          </cell>
          <cell r="N62">
            <v>2015</v>
          </cell>
          <cell r="O62" t="str">
            <v>Procedimiento: Atención en Canales</v>
          </cell>
          <cell r="P62">
            <v>6108</v>
          </cell>
          <cell r="Q62">
            <v>6109</v>
          </cell>
          <cell r="R62">
            <v>0</v>
          </cell>
          <cell r="S62">
            <v>0</v>
          </cell>
          <cell r="T62" t="str">
            <v>Constante</v>
          </cell>
          <cell r="U62">
            <v>1</v>
          </cell>
          <cell r="V62" t="str">
            <v>Procedimiento</v>
          </cell>
          <cell r="W62">
            <v>22501</v>
          </cell>
          <cell r="X62" t="str">
            <v>Asistencia al Cliente</v>
          </cell>
          <cell r="Y62" t="str">
            <v>Si</v>
          </cell>
        </row>
        <row r="63">
          <cell r="A63">
            <v>439</v>
          </cell>
          <cell r="B63" t="str">
            <v xml:space="preserve">Cumplimiento ANS Canal Telefónico </v>
          </cell>
          <cell r="C63" t="str">
            <v>(6110/6111)*100</v>
          </cell>
          <cell r="D63">
            <v>97110002</v>
          </cell>
          <cell r="E63" t="str">
            <v>(Variable1/Variable2)*100</v>
          </cell>
          <cell r="F63">
            <v>90</v>
          </cell>
          <cell r="G63" t="str">
            <v>Mes</v>
          </cell>
          <cell r="H63" t="str">
            <v>Porcentaje</v>
          </cell>
          <cell r="I63">
            <v>80</v>
          </cell>
          <cell r="J63">
            <v>2</v>
          </cell>
          <cell r="K63" t="str">
            <v>Proceso: Asistencia al cliente</v>
          </cell>
          <cell r="L63">
            <v>2</v>
          </cell>
          <cell r="M63" t="str">
            <v>Subproceso: Asistencia al cliente. No Aplica Subproceso.</v>
          </cell>
          <cell r="N63">
            <v>2015</v>
          </cell>
          <cell r="O63" t="str">
            <v>Procedimiento: Atención en Canales</v>
          </cell>
          <cell r="P63">
            <v>6110</v>
          </cell>
          <cell r="Q63">
            <v>6111</v>
          </cell>
          <cell r="R63">
            <v>0</v>
          </cell>
          <cell r="S63">
            <v>0</v>
          </cell>
          <cell r="T63" t="str">
            <v>Constante</v>
          </cell>
          <cell r="U63">
            <v>1</v>
          </cell>
          <cell r="V63" t="str">
            <v>Procedimiento</v>
          </cell>
          <cell r="W63">
            <v>22501</v>
          </cell>
          <cell r="X63" t="str">
            <v>Asistencia al Cliente</v>
          </cell>
          <cell r="Y63" t="str">
            <v>No</v>
          </cell>
        </row>
        <row r="64">
          <cell r="A64">
            <v>440</v>
          </cell>
          <cell r="B64" t="str">
            <v>Número de ciudadanos impactados con las estrategias de cultura de la contribución</v>
          </cell>
          <cell r="C64" t="str">
            <v>(6112/6113)*100</v>
          </cell>
          <cell r="D64">
            <v>97110002</v>
          </cell>
          <cell r="E64" t="str">
            <v>(Variable1/Variable2)*100</v>
          </cell>
          <cell r="F64">
            <v>100</v>
          </cell>
          <cell r="G64" t="str">
            <v>Cuatrimestre</v>
          </cell>
          <cell r="H64" t="str">
            <v>Porcentaje</v>
          </cell>
          <cell r="I64">
            <v>100</v>
          </cell>
          <cell r="J64">
            <v>2</v>
          </cell>
          <cell r="K64" t="str">
            <v>Proceso: Asistencia al cliente</v>
          </cell>
          <cell r="L64">
            <v>2</v>
          </cell>
          <cell r="M64" t="str">
            <v>Subproceso: Asistencia al cliente. No Aplica Subproceso.</v>
          </cell>
          <cell r="N64">
            <v>3167</v>
          </cell>
          <cell r="O64" t="str">
            <v>Procedimiento: Planeación y seguimiento del modelo de cultura de la contribución</v>
          </cell>
          <cell r="P64">
            <v>6112</v>
          </cell>
          <cell r="Q64">
            <v>6113</v>
          </cell>
          <cell r="R64">
            <v>0</v>
          </cell>
          <cell r="S64">
            <v>0</v>
          </cell>
          <cell r="T64" t="str">
            <v>Constante</v>
          </cell>
          <cell r="U64">
            <v>1</v>
          </cell>
          <cell r="V64" t="str">
            <v>Procedimiento</v>
          </cell>
          <cell r="W64">
            <v>22501</v>
          </cell>
          <cell r="X64" t="str">
            <v>Asistencia al Cliente</v>
          </cell>
          <cell r="Y64" t="str">
            <v>No</v>
          </cell>
        </row>
        <row r="65">
          <cell r="A65">
            <v>441</v>
          </cell>
          <cell r="B65" t="str">
            <v>Gestión de títulos de depósito judicial</v>
          </cell>
          <cell r="C65" t="str">
            <v>(6114/6115)*100</v>
          </cell>
          <cell r="D65">
            <v>97110002</v>
          </cell>
          <cell r="E65" t="str">
            <v>(Variable1/Variable2)*100</v>
          </cell>
          <cell r="F65">
            <v>100</v>
          </cell>
          <cell r="G65" t="str">
            <v>Mes</v>
          </cell>
          <cell r="H65" t="str">
            <v>Porcentaje</v>
          </cell>
          <cell r="I65">
            <v>0</v>
          </cell>
          <cell r="J65">
            <v>1</v>
          </cell>
          <cell r="K65" t="str">
            <v>Proceso: Administración de Cartera</v>
          </cell>
          <cell r="L65">
            <v>278</v>
          </cell>
          <cell r="M65" t="str">
            <v>Subproceso: Cobro en Sede Administrativa</v>
          </cell>
          <cell r="N65">
            <v>3089</v>
          </cell>
          <cell r="O65" t="str">
            <v>Procedimiento: Gestión y  Administración de Depósitos Judiciales</v>
          </cell>
          <cell r="P65">
            <v>6114</v>
          </cell>
          <cell r="Q65">
            <v>6115</v>
          </cell>
          <cell r="R65">
            <v>0</v>
          </cell>
          <cell r="S65">
            <v>0</v>
          </cell>
          <cell r="T65" t="str">
            <v>Constante</v>
          </cell>
          <cell r="U65">
            <v>1</v>
          </cell>
          <cell r="V65" t="str">
            <v>Procedimiento</v>
          </cell>
          <cell r="W65">
            <v>22402</v>
          </cell>
          <cell r="X65" t="str">
            <v>Cobranzas</v>
          </cell>
          <cell r="Y65" t="str">
            <v>Si</v>
          </cell>
        </row>
        <row r="66">
          <cell r="A66">
            <v>442</v>
          </cell>
          <cell r="B66" t="str">
            <v>Documentos corregidos</v>
          </cell>
          <cell r="C66" t="str">
            <v>(6116/6117)*100</v>
          </cell>
          <cell r="D66">
            <v>97110002</v>
          </cell>
          <cell r="E66" t="str">
            <v>(Variable1/Variable2)*100</v>
          </cell>
          <cell r="F66">
            <v>100</v>
          </cell>
          <cell r="G66" t="str">
            <v>Mes</v>
          </cell>
          <cell r="H66" t="str">
            <v>Porcentaje</v>
          </cell>
          <cell r="I66">
            <v>0</v>
          </cell>
          <cell r="J66">
            <v>12</v>
          </cell>
          <cell r="K66" t="str">
            <v>Proceso: Recaudación</v>
          </cell>
          <cell r="L66">
            <v>259</v>
          </cell>
          <cell r="M66" t="str">
            <v xml:space="preserve">	Subproceso: Información de Recaudo</v>
          </cell>
          <cell r="N66">
            <v>2042</v>
          </cell>
          <cell r="O66" t="str">
            <v>Procedimiento: Corrección de inconsistencias  de Declaraciones y-o Recibos de Pago</v>
          </cell>
          <cell r="P66">
            <v>6116</v>
          </cell>
          <cell r="Q66">
            <v>6117</v>
          </cell>
          <cell r="R66">
            <v>0</v>
          </cell>
          <cell r="S66">
            <v>0</v>
          </cell>
          <cell r="T66" t="str">
            <v>Constante</v>
          </cell>
          <cell r="U66">
            <v>1</v>
          </cell>
          <cell r="V66" t="str">
            <v>Procedimiento</v>
          </cell>
          <cell r="W66">
            <v>22401</v>
          </cell>
          <cell r="X66" t="str">
            <v>Recaudo</v>
          </cell>
          <cell r="Y66" t="str">
            <v>No</v>
          </cell>
        </row>
        <row r="67">
          <cell r="A67">
            <v>443</v>
          </cell>
          <cell r="B67" t="str">
            <v>Gestión de bienes Inmuebles Embargados</v>
          </cell>
          <cell r="C67" t="str">
            <v>(6118/6119)*100</v>
          </cell>
          <cell r="D67">
            <v>97110002</v>
          </cell>
          <cell r="E67" t="str">
            <v>(Variable1/Variable2)*100</v>
          </cell>
          <cell r="F67">
            <v>100</v>
          </cell>
          <cell r="G67" t="str">
            <v>Bimestre</v>
          </cell>
          <cell r="H67" t="str">
            <v>Porcentaje</v>
          </cell>
          <cell r="I67">
            <v>0</v>
          </cell>
          <cell r="J67">
            <v>1</v>
          </cell>
          <cell r="K67" t="str">
            <v>Proceso: Administración de Cartera</v>
          </cell>
          <cell r="L67">
            <v>278</v>
          </cell>
          <cell r="M67" t="str">
            <v>Subproceso: Cobro en Sede Administrativa</v>
          </cell>
          <cell r="N67">
            <v>2001</v>
          </cell>
          <cell r="O67" t="str">
            <v>Procedimiento: Cobro Coactivo -  Ejecución de Bienes del deudor</v>
          </cell>
          <cell r="P67">
            <v>6118</v>
          </cell>
          <cell r="Q67">
            <v>6119</v>
          </cell>
          <cell r="R67">
            <v>0</v>
          </cell>
          <cell r="S67">
            <v>0</v>
          </cell>
          <cell r="T67" t="str">
            <v>Constante</v>
          </cell>
          <cell r="U67">
            <v>1</v>
          </cell>
          <cell r="V67" t="str">
            <v>Procedimiento</v>
          </cell>
          <cell r="W67">
            <v>22402</v>
          </cell>
          <cell r="X67" t="str">
            <v>Cobranzas</v>
          </cell>
          <cell r="Y67" t="str">
            <v>No</v>
          </cell>
        </row>
        <row r="68">
          <cell r="A68">
            <v>444</v>
          </cell>
          <cell r="B68" t="str">
            <v>Informe contable mensual remitido con calidad</v>
          </cell>
          <cell r="C68" t="str">
            <v>((6120+6121+6122)/6123)*100</v>
          </cell>
          <cell r="D68">
            <v>97110002</v>
          </cell>
          <cell r="E68" t="str">
            <v>((Variable1+Variable2+Variable3)/Variable4)</v>
          </cell>
          <cell r="F68">
            <v>100</v>
          </cell>
          <cell r="G68" t="str">
            <v>Mes</v>
          </cell>
          <cell r="H68" t="str">
            <v>Porcentaje</v>
          </cell>
          <cell r="I68">
            <v>85</v>
          </cell>
          <cell r="J68">
            <v>12</v>
          </cell>
          <cell r="K68" t="str">
            <v>Proceso: Recaudación</v>
          </cell>
          <cell r="L68">
            <v>259</v>
          </cell>
          <cell r="M68" t="str">
            <v xml:space="preserve">	Subproceso: Información de Recaudo</v>
          </cell>
          <cell r="N68">
            <v>2052</v>
          </cell>
          <cell r="O68" t="str">
            <v>Procedimiento: Informe contable que deben rendir las direcciones seccionales</v>
          </cell>
          <cell r="P68">
            <v>6120</v>
          </cell>
          <cell r="Q68">
            <v>6121</v>
          </cell>
          <cell r="R68">
            <v>6122</v>
          </cell>
          <cell r="S68">
            <v>6123</v>
          </cell>
          <cell r="T68" t="str">
            <v>Constante</v>
          </cell>
          <cell r="U68">
            <v>1</v>
          </cell>
          <cell r="V68" t="str">
            <v>Procedimiento</v>
          </cell>
          <cell r="W68">
            <v>22401</v>
          </cell>
          <cell r="X68" t="str">
            <v>Recaudo</v>
          </cell>
          <cell r="Y68" t="str">
            <v>Si</v>
          </cell>
        </row>
        <row r="69">
          <cell r="A69">
            <v>445</v>
          </cell>
          <cell r="B69" t="str">
            <v>Obligaciones Normalizadas</v>
          </cell>
          <cell r="C69" t="str">
            <v>((6124+6125)/6126)*100</v>
          </cell>
          <cell r="D69">
            <v>97110002</v>
          </cell>
          <cell r="E69" t="str">
            <v>((Variable1+Variable2)/Variable3)*100</v>
          </cell>
          <cell r="F69">
            <v>100</v>
          </cell>
          <cell r="G69" t="str">
            <v>Mes</v>
          </cell>
          <cell r="H69" t="str">
            <v>Porcentaje</v>
          </cell>
          <cell r="I69">
            <v>0</v>
          </cell>
          <cell r="J69">
            <v>1</v>
          </cell>
          <cell r="K69" t="str">
            <v>Proceso: Administración de Cartera</v>
          </cell>
          <cell r="L69">
            <v>278</v>
          </cell>
          <cell r="M69" t="str">
            <v>Subproceso: Cobro en Sede Administrativa</v>
          </cell>
          <cell r="N69">
            <v>2347</v>
          </cell>
          <cell r="O69" t="str">
            <v>Procedimiento: Normalización de Saldos para la Obligación Financiera</v>
          </cell>
          <cell r="P69">
            <v>6124</v>
          </cell>
          <cell r="Q69">
            <v>6125</v>
          </cell>
          <cell r="R69">
            <v>6126</v>
          </cell>
          <cell r="S69">
            <v>0</v>
          </cell>
          <cell r="T69" t="str">
            <v>Constante</v>
          </cell>
          <cell r="U69">
            <v>1</v>
          </cell>
          <cell r="V69" t="str">
            <v>Procedimiento</v>
          </cell>
          <cell r="W69">
            <v>22402</v>
          </cell>
          <cell r="X69" t="str">
            <v>Cobranzas</v>
          </cell>
          <cell r="Y69" t="str">
            <v>No</v>
          </cell>
        </row>
        <row r="70">
          <cell r="A70">
            <v>446</v>
          </cell>
          <cell r="B70" t="str">
            <v xml:space="preserve">Oportunidad en el trámite de solicitudes de autoretenedores </v>
          </cell>
          <cell r="C70" t="str">
            <v>6127/6128</v>
          </cell>
          <cell r="D70">
            <v>97110003</v>
          </cell>
          <cell r="E70" t="str">
            <v>Variable1/Variable2</v>
          </cell>
          <cell r="F70">
            <v>50</v>
          </cell>
          <cell r="G70" t="str">
            <v>Mes</v>
          </cell>
          <cell r="H70" t="str">
            <v>Días</v>
          </cell>
          <cell r="I70">
            <v>46</v>
          </cell>
          <cell r="J70">
            <v>8</v>
          </cell>
          <cell r="K70" t="str">
            <v>Proceso: Gestión Masiva</v>
          </cell>
          <cell r="L70">
            <v>289</v>
          </cell>
          <cell r="M70" t="str">
            <v>Subproceso: Registro, Habilitación, Autorización Usuarios TAC</v>
          </cell>
          <cell r="N70">
            <v>2033</v>
          </cell>
          <cell r="O70" t="str">
            <v>Procedimiento: Autorización de la Calidad de autorretenedores y/o Agentes de Retención del IVA</v>
          </cell>
          <cell r="P70">
            <v>6127</v>
          </cell>
          <cell r="Q70">
            <v>6128</v>
          </cell>
          <cell r="R70">
            <v>0</v>
          </cell>
          <cell r="S70">
            <v>0</v>
          </cell>
          <cell r="T70" t="str">
            <v>Descendente</v>
          </cell>
          <cell r="U70">
            <v>1</v>
          </cell>
          <cell r="V70" t="str">
            <v>Procedimiento</v>
          </cell>
          <cell r="W70">
            <v>22401</v>
          </cell>
          <cell r="X70" t="str">
            <v>Recaudo</v>
          </cell>
          <cell r="Y70" t="str">
            <v>Si</v>
          </cell>
        </row>
        <row r="71">
          <cell r="A71">
            <v>447</v>
          </cell>
          <cell r="B71" t="str">
            <v>Porcentaje de saldos contables depurados</v>
          </cell>
          <cell r="C71" t="str">
            <v>((6129+6130)/6131)*100</v>
          </cell>
          <cell r="D71">
            <v>97110002</v>
          </cell>
          <cell r="E71" t="str">
            <v>((Variable1+Variable2)/Variable3)*100</v>
          </cell>
          <cell r="F71">
            <v>90</v>
          </cell>
          <cell r="G71" t="str">
            <v>Mes</v>
          </cell>
          <cell r="H71" t="str">
            <v>Porcentaje</v>
          </cell>
          <cell r="I71">
            <v>80</v>
          </cell>
          <cell r="J71">
            <v>12</v>
          </cell>
          <cell r="K71" t="str">
            <v>Proceso: Recaudación</v>
          </cell>
          <cell r="L71">
            <v>259</v>
          </cell>
          <cell r="M71" t="str">
            <v xml:space="preserve">	Subproceso: Información de Recaudo</v>
          </cell>
          <cell r="N71">
            <v>2046</v>
          </cell>
          <cell r="O71" t="str">
            <v>Procedimiento: Registro contable de Rentas por Cobrar, Acreedores, Anticipos y Deudores.</v>
          </cell>
          <cell r="P71">
            <v>6129</v>
          </cell>
          <cell r="Q71">
            <v>6130</v>
          </cell>
          <cell r="R71">
            <v>6131</v>
          </cell>
          <cell r="S71">
            <v>0</v>
          </cell>
          <cell r="T71" t="str">
            <v>Constante</v>
          </cell>
          <cell r="U71">
            <v>1</v>
          </cell>
          <cell r="V71" t="str">
            <v>Procedimiento</v>
          </cell>
          <cell r="W71">
            <v>22401</v>
          </cell>
          <cell r="X71" t="str">
            <v>Recaudo</v>
          </cell>
          <cell r="Y71" t="str">
            <v>No</v>
          </cell>
        </row>
        <row r="72">
          <cell r="A72">
            <v>448</v>
          </cell>
          <cell r="B72" t="str">
            <v>Porcentaje del número de registros contables de operaciones manuales y de actos administrativos tributarios en firme proferidos por el área de Liquidación contabilizados</v>
          </cell>
          <cell r="C72" t="str">
            <v>(6132/(6133+6134))*100</v>
          </cell>
          <cell r="D72">
            <v>97110002</v>
          </cell>
          <cell r="E72" t="str">
            <v>(Variable1/(Variable2+Variable3))*100</v>
          </cell>
          <cell r="F72">
            <v>100</v>
          </cell>
          <cell r="G72" t="str">
            <v>Mes</v>
          </cell>
          <cell r="H72" t="str">
            <v>Porcentaje</v>
          </cell>
          <cell r="I72">
            <v>85</v>
          </cell>
          <cell r="J72">
            <v>12</v>
          </cell>
          <cell r="K72" t="str">
            <v>Proceso: Recaudación</v>
          </cell>
          <cell r="L72">
            <v>259</v>
          </cell>
          <cell r="M72" t="str">
            <v xml:space="preserve">	Subproceso: Información de Recaudo</v>
          </cell>
          <cell r="N72">
            <v>2052</v>
          </cell>
          <cell r="O72" t="str">
            <v>Procedimiento: Informe contable que deben rendir las direcciones seccionales</v>
          </cell>
          <cell r="P72">
            <v>6132</v>
          </cell>
          <cell r="Q72">
            <v>6133</v>
          </cell>
          <cell r="R72">
            <v>6134</v>
          </cell>
          <cell r="S72">
            <v>0</v>
          </cell>
          <cell r="T72" t="str">
            <v>Constante</v>
          </cell>
          <cell r="U72">
            <v>1</v>
          </cell>
          <cell r="V72" t="str">
            <v>Procedimiento</v>
          </cell>
          <cell r="W72">
            <v>22401</v>
          </cell>
          <cell r="X72" t="str">
            <v>Recaudo</v>
          </cell>
          <cell r="Y72" t="str">
            <v>Si</v>
          </cell>
        </row>
        <row r="73">
          <cell r="A73">
            <v>449</v>
          </cell>
          <cell r="B73" t="str">
            <v>Cantidad de consultas y respuestas a los requerimientos de comunicaciones oficiales de entidades externas y dependencias de la Entidad.</v>
          </cell>
          <cell r="C73" t="str">
            <v>(6135/6136)*100</v>
          </cell>
          <cell r="D73">
            <v>97110002</v>
          </cell>
          <cell r="E73" t="str">
            <v>(Variable1/Variable2)*100</v>
          </cell>
          <cell r="F73">
            <v>100</v>
          </cell>
          <cell r="G73" t="str">
            <v>Trimestre</v>
          </cell>
          <cell r="H73" t="str">
            <v>Porcentaje</v>
          </cell>
          <cell r="I73">
            <v>0</v>
          </cell>
          <cell r="J73">
            <v>14</v>
          </cell>
          <cell r="K73" t="str">
            <v>Proceso: Recursos Físicos</v>
          </cell>
          <cell r="L73">
            <v>53</v>
          </cell>
          <cell r="M73" t="str">
            <v>Subproceso: Gestión Documental</v>
          </cell>
          <cell r="N73">
            <v>2209</v>
          </cell>
          <cell r="O73" t="str">
            <v>Procedimiento: Administración del Archivo Central</v>
          </cell>
          <cell r="P73">
            <v>6135</v>
          </cell>
          <cell r="Q73">
            <v>6136</v>
          </cell>
          <cell r="R73">
            <v>0</v>
          </cell>
          <cell r="S73">
            <v>0</v>
          </cell>
          <cell r="T73" t="str">
            <v>Constante</v>
          </cell>
          <cell r="U73">
            <v>1</v>
          </cell>
          <cell r="V73" t="str">
            <v>Procedimiento</v>
          </cell>
          <cell r="W73">
            <v>21501</v>
          </cell>
          <cell r="X73" t="str">
            <v>Recursos Físicos</v>
          </cell>
          <cell r="Y73" t="str">
            <v>No</v>
          </cell>
        </row>
        <row r="74">
          <cell r="A74">
            <v>451</v>
          </cell>
          <cell r="B74" t="str">
            <v>Oportunidad en la entrega de las comunicaciones oficiales de salida</v>
          </cell>
          <cell r="C74" t="str">
            <v>(6139/6140)*100</v>
          </cell>
          <cell r="D74">
            <v>97110001</v>
          </cell>
          <cell r="E74" t="str">
            <v>(Variable1/Variable2)*100</v>
          </cell>
          <cell r="F74">
            <v>100</v>
          </cell>
          <cell r="G74" t="str">
            <v>Trimestre</v>
          </cell>
          <cell r="H74" t="str">
            <v>Porcentaje</v>
          </cell>
          <cell r="I74">
            <v>0</v>
          </cell>
          <cell r="J74">
            <v>14</v>
          </cell>
          <cell r="K74" t="str">
            <v>Proceso: Recursos Físicos</v>
          </cell>
          <cell r="L74">
            <v>53</v>
          </cell>
          <cell r="M74" t="str">
            <v>Subproceso: Gestión Documental</v>
          </cell>
          <cell r="N74">
            <v>2198</v>
          </cell>
          <cell r="O74" t="str">
            <v>Procedimiento: Comunicaciones Oficiales de Salida</v>
          </cell>
          <cell r="P74">
            <v>6139</v>
          </cell>
          <cell r="Q74">
            <v>6140</v>
          </cell>
          <cell r="R74">
            <v>0</v>
          </cell>
          <cell r="S74">
            <v>0</v>
          </cell>
          <cell r="T74" t="str">
            <v>Ascendente</v>
          </cell>
          <cell r="U74">
            <v>1</v>
          </cell>
          <cell r="V74" t="str">
            <v>Procedimiento</v>
          </cell>
          <cell r="W74">
            <v>21501</v>
          </cell>
          <cell r="X74" t="str">
            <v>Recursos Físicos</v>
          </cell>
          <cell r="Y74" t="str">
            <v>No</v>
          </cell>
        </row>
        <row r="75">
          <cell r="A75">
            <v>452</v>
          </cell>
          <cell r="B75" t="str">
            <v>Transferencias Documentales de archivos de Gestión al Archivo Central que cumplen con los procedimiento, instructivo y formatos establecidos.</v>
          </cell>
          <cell r="C75" t="str">
            <v>(6141/6142)*100</v>
          </cell>
          <cell r="D75">
            <v>97110002</v>
          </cell>
          <cell r="E75" t="str">
            <v>(Variable1/Variable2)*100</v>
          </cell>
          <cell r="F75">
            <v>100</v>
          </cell>
          <cell r="G75" t="str">
            <v>Trimestre</v>
          </cell>
          <cell r="H75" t="str">
            <v>Cantidad</v>
          </cell>
          <cell r="I75">
            <v>0</v>
          </cell>
          <cell r="J75">
            <v>14</v>
          </cell>
          <cell r="K75" t="str">
            <v>Proceso: Recursos Físicos</v>
          </cell>
          <cell r="L75">
            <v>53</v>
          </cell>
          <cell r="M75" t="str">
            <v>Subproceso: Gestión Documental</v>
          </cell>
          <cell r="N75">
            <v>2209</v>
          </cell>
          <cell r="O75" t="str">
            <v>Procedimiento: Administración del Archivo Central</v>
          </cell>
          <cell r="P75">
            <v>6141</v>
          </cell>
          <cell r="Q75">
            <v>6142</v>
          </cell>
          <cell r="R75">
            <v>0</v>
          </cell>
          <cell r="S75">
            <v>0</v>
          </cell>
          <cell r="T75" t="str">
            <v>Constante</v>
          </cell>
          <cell r="U75">
            <v>1</v>
          </cell>
          <cell r="V75" t="str">
            <v>Procedimiento</v>
          </cell>
          <cell r="W75">
            <v>21501</v>
          </cell>
          <cell r="X75" t="str">
            <v>Recursos Físicos</v>
          </cell>
          <cell r="Y75" t="str">
            <v>No</v>
          </cell>
        </row>
        <row r="76">
          <cell r="A76">
            <v>5001</v>
          </cell>
          <cell r="B76" t="str">
            <v>Resultado de las Investigaciones en Fiscalización Tributaria e Internacional</v>
          </cell>
          <cell r="C76" t="str">
            <v>(5785/5832)* 100</v>
          </cell>
          <cell r="D76">
            <v>97110002</v>
          </cell>
          <cell r="E76" t="str">
            <v>(Variable 1/ Variable 2)* 100</v>
          </cell>
          <cell r="F76">
            <v>60</v>
          </cell>
          <cell r="G76" t="str">
            <v>Trimestre</v>
          </cell>
          <cell r="H76" t="str">
            <v>Porcentaje</v>
          </cell>
          <cell r="I76">
            <v>0</v>
          </cell>
          <cell r="J76">
            <v>5</v>
          </cell>
          <cell r="K76" t="str">
            <v>Proceso: Fiscalización y Liquidación</v>
          </cell>
          <cell r="L76">
            <v>200</v>
          </cell>
          <cell r="M76" t="str">
            <v>Subproceso: Control Tributario</v>
          </cell>
          <cell r="N76">
            <v>3007</v>
          </cell>
          <cell r="O76" t="str">
            <v>Subproceso: Control Tributario</v>
          </cell>
          <cell r="P76">
            <v>5785</v>
          </cell>
          <cell r="Q76">
            <v>5832</v>
          </cell>
          <cell r="R76">
            <v>0</v>
          </cell>
          <cell r="S76">
            <v>0</v>
          </cell>
          <cell r="T76" t="str">
            <v>Constante</v>
          </cell>
          <cell r="U76">
            <v>3</v>
          </cell>
          <cell r="V76" t="str">
            <v>Proceso</v>
          </cell>
          <cell r="W76">
            <v>22904</v>
          </cell>
          <cell r="X76" t="str">
            <v>Indicadores de Subproceso - Fiscalización Tributaria</v>
          </cell>
          <cell r="Y76" t="str">
            <v>No</v>
          </cell>
        </row>
        <row r="77">
          <cell r="A77">
            <v>5002</v>
          </cell>
          <cell r="B77" t="str">
            <v>Resultado de las Investigaciones en Liquidación Tributaria e Internacional</v>
          </cell>
          <cell r="C77" t="str">
            <v>(5786/5833)* 100</v>
          </cell>
          <cell r="D77">
            <v>97110002</v>
          </cell>
          <cell r="E77" t="str">
            <v>(Variable 1/ Variable 2)* 100</v>
          </cell>
          <cell r="F77">
            <v>80</v>
          </cell>
          <cell r="G77" t="str">
            <v>Trimestre</v>
          </cell>
          <cell r="H77" t="str">
            <v>Porcentaje</v>
          </cell>
          <cell r="I77">
            <v>0</v>
          </cell>
          <cell r="J77">
            <v>5</v>
          </cell>
          <cell r="K77" t="str">
            <v>Proceso: Fiscalización y Liquidación</v>
          </cell>
          <cell r="L77">
            <v>200</v>
          </cell>
          <cell r="M77" t="str">
            <v>Subproceso: Control Tributario</v>
          </cell>
          <cell r="N77">
            <v>3007</v>
          </cell>
          <cell r="O77" t="str">
            <v>Subproceso: Control Tributario</v>
          </cell>
          <cell r="P77">
            <v>5786</v>
          </cell>
          <cell r="Q77">
            <v>5833</v>
          </cell>
          <cell r="R77">
            <v>0</v>
          </cell>
          <cell r="S77">
            <v>0</v>
          </cell>
          <cell r="T77" t="str">
            <v>Constante</v>
          </cell>
          <cell r="U77">
            <v>3</v>
          </cell>
          <cell r="V77" t="str">
            <v>Proceso</v>
          </cell>
          <cell r="W77">
            <v>22905</v>
          </cell>
          <cell r="X77" t="str">
            <v>Indicadores de Subproceso - Liquidación Tributaria</v>
          </cell>
          <cell r="Y77" t="str">
            <v>No</v>
          </cell>
        </row>
        <row r="78">
          <cell r="A78">
            <v>5003</v>
          </cell>
          <cell r="B78" t="str">
            <v>Gestión de las investigaciones en Fiscalización Tributaria e Internacional</v>
          </cell>
          <cell r="C78" t="str">
            <v>(5787/(5834+5875))*100</v>
          </cell>
          <cell r="D78">
            <v>97110002</v>
          </cell>
          <cell r="E78" t="str">
            <v>(Variable 1/ (Variable 2 + Variable 3))*100</v>
          </cell>
          <cell r="F78">
            <v>40</v>
          </cell>
          <cell r="G78" t="str">
            <v>Trimestre</v>
          </cell>
          <cell r="H78" t="str">
            <v>Porcentaje</v>
          </cell>
          <cell r="I78">
            <v>0</v>
          </cell>
          <cell r="J78">
            <v>5</v>
          </cell>
          <cell r="K78" t="str">
            <v>Proceso: Fiscalización y Liquidación</v>
          </cell>
          <cell r="L78">
            <v>200</v>
          </cell>
          <cell r="M78" t="str">
            <v>Subproceso: Control Tributario</v>
          </cell>
          <cell r="N78">
            <v>3007</v>
          </cell>
          <cell r="O78" t="str">
            <v>Subproceso: Control Tributario</v>
          </cell>
          <cell r="P78">
            <v>5787</v>
          </cell>
          <cell r="Q78">
            <v>5834</v>
          </cell>
          <cell r="R78">
            <v>5875</v>
          </cell>
          <cell r="S78">
            <v>0</v>
          </cell>
          <cell r="T78" t="str">
            <v>Constante</v>
          </cell>
          <cell r="U78">
            <v>3</v>
          </cell>
          <cell r="V78" t="str">
            <v>Proceso</v>
          </cell>
          <cell r="W78">
            <v>22904</v>
          </cell>
          <cell r="X78" t="str">
            <v>Indicadores de Subproceso - Fiscalización Tributaria</v>
          </cell>
          <cell r="Y78" t="str">
            <v>No</v>
          </cell>
        </row>
        <row r="79">
          <cell r="A79">
            <v>5004</v>
          </cell>
          <cell r="B79" t="str">
            <v>Gestión de las investigaciones en Liquidación Tributaria e Internacional</v>
          </cell>
          <cell r="C79" t="str">
            <v>(5788/(5835+5876))*100</v>
          </cell>
          <cell r="D79">
            <v>97110002</v>
          </cell>
          <cell r="E79" t="str">
            <v>(Variable 1/ (Variable 2 + Variable 3))*100</v>
          </cell>
          <cell r="F79">
            <v>45</v>
          </cell>
          <cell r="G79" t="str">
            <v>Trimestre</v>
          </cell>
          <cell r="H79" t="str">
            <v>Porcentaje</v>
          </cell>
          <cell r="I79">
            <v>0</v>
          </cell>
          <cell r="J79">
            <v>5</v>
          </cell>
          <cell r="K79" t="str">
            <v>Proceso: Fiscalización y Liquidación</v>
          </cell>
          <cell r="L79">
            <v>200</v>
          </cell>
          <cell r="M79" t="str">
            <v>Subproceso: Control Tributario</v>
          </cell>
          <cell r="N79">
            <v>3007</v>
          </cell>
          <cell r="O79" t="str">
            <v>Subproceso: Control Tributario</v>
          </cell>
          <cell r="P79">
            <v>5788</v>
          </cell>
          <cell r="Q79">
            <v>5835</v>
          </cell>
          <cell r="R79">
            <v>5876</v>
          </cell>
          <cell r="S79">
            <v>0</v>
          </cell>
          <cell r="T79" t="str">
            <v>Constante</v>
          </cell>
          <cell r="U79">
            <v>3</v>
          </cell>
          <cell r="V79" t="str">
            <v>Proceso</v>
          </cell>
          <cell r="W79">
            <v>22905</v>
          </cell>
          <cell r="X79" t="str">
            <v>Indicadores de Subproceso - Liquidación Tributaria</v>
          </cell>
          <cell r="Y79" t="str">
            <v>No</v>
          </cell>
        </row>
        <row r="80">
          <cell r="A80">
            <v>5005</v>
          </cell>
          <cell r="B80" t="str">
            <v>Resultado de las Investigaciones en Fiscalización Cambiaria</v>
          </cell>
          <cell r="C80" t="str">
            <v>(5789/5836)*100</v>
          </cell>
          <cell r="D80">
            <v>97110001</v>
          </cell>
          <cell r="E80" t="str">
            <v>(Variable 1/ Variable 2)* 100</v>
          </cell>
          <cell r="F80">
            <v>80</v>
          </cell>
          <cell r="G80" t="str">
            <v>Trimestre</v>
          </cell>
          <cell r="H80" t="str">
            <v>Porcentaje</v>
          </cell>
          <cell r="I80">
            <v>0</v>
          </cell>
          <cell r="J80">
            <v>5</v>
          </cell>
          <cell r="K80" t="str">
            <v>Proceso: Fiscalización y Liquidación</v>
          </cell>
          <cell r="L80">
            <v>202</v>
          </cell>
          <cell r="M80" t="str">
            <v>Subproceso: Control Cambiario</v>
          </cell>
          <cell r="N80">
            <v>3005</v>
          </cell>
          <cell r="O80" t="str">
            <v>Subproceso: Control Cambiario</v>
          </cell>
          <cell r="P80">
            <v>5789</v>
          </cell>
          <cell r="Q80">
            <v>5836</v>
          </cell>
          <cell r="R80">
            <v>0</v>
          </cell>
          <cell r="S80">
            <v>0</v>
          </cell>
          <cell r="T80" t="str">
            <v>Ascendente</v>
          </cell>
          <cell r="U80">
            <v>3</v>
          </cell>
          <cell r="V80" t="str">
            <v>Proceso</v>
          </cell>
          <cell r="W80">
            <v>23204</v>
          </cell>
          <cell r="X80" t="str">
            <v>Indicadores de Subproceso - Fiscalización Cambiaria</v>
          </cell>
          <cell r="Y80" t="str">
            <v>No</v>
          </cell>
        </row>
        <row r="81">
          <cell r="A81">
            <v>5006</v>
          </cell>
          <cell r="B81" t="str">
            <v>Resultado de las investigaciones en Liquidación Cambiaria.</v>
          </cell>
          <cell r="C81" t="str">
            <v>(5790/5837)*100</v>
          </cell>
          <cell r="D81">
            <v>97110001</v>
          </cell>
          <cell r="E81" t="str">
            <v>(Variable 1/ Variable 2)* 100</v>
          </cell>
          <cell r="F81">
            <v>100</v>
          </cell>
          <cell r="G81" t="str">
            <v>Trimestre</v>
          </cell>
          <cell r="H81" t="str">
            <v>Porcentaje</v>
          </cell>
          <cell r="I81">
            <v>0</v>
          </cell>
          <cell r="J81">
            <v>5</v>
          </cell>
          <cell r="K81" t="str">
            <v>Proceso: Fiscalización y Liquidación</v>
          </cell>
          <cell r="L81">
            <v>202</v>
          </cell>
          <cell r="M81" t="str">
            <v>Subproceso: Control Cambiario</v>
          </cell>
          <cell r="N81">
            <v>3005</v>
          </cell>
          <cell r="O81" t="str">
            <v>Subproceso: Control Cambiario</v>
          </cell>
          <cell r="P81">
            <v>5790</v>
          </cell>
          <cell r="Q81">
            <v>5837</v>
          </cell>
          <cell r="R81">
            <v>0</v>
          </cell>
          <cell r="S81">
            <v>0</v>
          </cell>
          <cell r="T81" t="str">
            <v>Ascendente</v>
          </cell>
          <cell r="U81">
            <v>3</v>
          </cell>
          <cell r="V81" t="str">
            <v>Proceso</v>
          </cell>
          <cell r="W81">
            <v>23205</v>
          </cell>
          <cell r="X81" t="str">
            <v>Indicadores de Subproceso - Liquidación Cambiaria</v>
          </cell>
          <cell r="Y81" t="str">
            <v>No</v>
          </cell>
        </row>
        <row r="82">
          <cell r="A82">
            <v>5007</v>
          </cell>
          <cell r="B82" t="str">
            <v>Gestión de las investigaciones en Fiscalización Cambiaria</v>
          </cell>
          <cell r="C82" t="str">
            <v>(5791/(5838+5877))*100</v>
          </cell>
          <cell r="D82">
            <v>97110001</v>
          </cell>
          <cell r="E82" t="str">
            <v>(Variable 1/ (Variable 2 + Variable 3))*100</v>
          </cell>
          <cell r="F82">
            <v>70</v>
          </cell>
          <cell r="G82" t="str">
            <v>Trimestre</v>
          </cell>
          <cell r="H82" t="str">
            <v>Porcentaje</v>
          </cell>
          <cell r="I82">
            <v>0</v>
          </cell>
          <cell r="J82">
            <v>5</v>
          </cell>
          <cell r="K82" t="str">
            <v>Proceso: Fiscalización y Liquidación</v>
          </cell>
          <cell r="L82">
            <v>202</v>
          </cell>
          <cell r="M82" t="str">
            <v>Subproceso: Control Cambiario</v>
          </cell>
          <cell r="N82">
            <v>3005</v>
          </cell>
          <cell r="O82" t="str">
            <v>Subproceso: Control Cambiario</v>
          </cell>
          <cell r="P82">
            <v>5791</v>
          </cell>
          <cell r="Q82">
            <v>5838</v>
          </cell>
          <cell r="R82">
            <v>5877</v>
          </cell>
          <cell r="S82">
            <v>0</v>
          </cell>
          <cell r="T82" t="str">
            <v>Ascendente</v>
          </cell>
          <cell r="U82">
            <v>3</v>
          </cell>
          <cell r="V82" t="str">
            <v>Proceso</v>
          </cell>
          <cell r="W82">
            <v>23204</v>
          </cell>
          <cell r="X82" t="str">
            <v>Indicadores de Subproceso - Fiscalización Cambiaria</v>
          </cell>
          <cell r="Y82" t="str">
            <v>No</v>
          </cell>
        </row>
        <row r="83">
          <cell r="A83">
            <v>5008</v>
          </cell>
          <cell r="B83" t="str">
            <v>Gestión de las investigaciones en Liquidación Cambiaria</v>
          </cell>
          <cell r="C83" t="str">
            <v>(5792/(5839+5878))*100</v>
          </cell>
          <cell r="D83">
            <v>97110001</v>
          </cell>
          <cell r="E83" t="str">
            <v>(Variable 1/ (Variable 2 + Variable 3))*100</v>
          </cell>
          <cell r="F83">
            <v>70</v>
          </cell>
          <cell r="G83" t="str">
            <v>Trimestre</v>
          </cell>
          <cell r="H83" t="str">
            <v>Porcentaje</v>
          </cell>
          <cell r="I83">
            <v>0</v>
          </cell>
          <cell r="J83">
            <v>5</v>
          </cell>
          <cell r="K83" t="str">
            <v>Proceso: Fiscalización y Liquidación</v>
          </cell>
          <cell r="L83">
            <v>202</v>
          </cell>
          <cell r="M83" t="str">
            <v>Subproceso: Control Cambiario</v>
          </cell>
          <cell r="N83">
            <v>3005</v>
          </cell>
          <cell r="O83" t="str">
            <v>Subproceso: Control Cambiario</v>
          </cell>
          <cell r="P83">
            <v>5792</v>
          </cell>
          <cell r="Q83">
            <v>5839</v>
          </cell>
          <cell r="R83">
            <v>5878</v>
          </cell>
          <cell r="S83">
            <v>0</v>
          </cell>
          <cell r="T83" t="str">
            <v>Ascendente</v>
          </cell>
          <cell r="U83">
            <v>3</v>
          </cell>
          <cell r="V83" t="str">
            <v>Proceso</v>
          </cell>
          <cell r="W83">
            <v>23205</v>
          </cell>
          <cell r="X83" t="str">
            <v>Indicadores de Subproceso - Liquidación Cambiaria</v>
          </cell>
          <cell r="Y83" t="str">
            <v>No</v>
          </cell>
        </row>
        <row r="84">
          <cell r="A84">
            <v>5019</v>
          </cell>
          <cell r="B84" t="str">
            <v>Gestión de los reportes en control y prevención de lavado de activos</v>
          </cell>
          <cell r="C84" t="str">
            <v>(5803/(5850+5887))*100</v>
          </cell>
          <cell r="D84">
            <v>97110001</v>
          </cell>
          <cell r="E84" t="str">
            <v>(Variable 1/ (Variable 2 + Variable 3))*100</v>
          </cell>
          <cell r="F84">
            <v>35</v>
          </cell>
          <cell r="G84" t="str">
            <v>Trimestre</v>
          </cell>
          <cell r="H84" t="str">
            <v>Porcentaje</v>
          </cell>
          <cell r="I84">
            <v>0</v>
          </cell>
          <cell r="J84">
            <v>5</v>
          </cell>
          <cell r="K84" t="str">
            <v>Proceso: Fiscalización y Liquidación</v>
          </cell>
          <cell r="L84">
            <v>273</v>
          </cell>
          <cell r="M84" t="str">
            <v>Proceso: Fiscalización y Liquidación No Aplica Subproceso.</v>
          </cell>
          <cell r="N84">
            <v>3023</v>
          </cell>
          <cell r="O84" t="str">
            <v>Proceso: Fiscalización y Liquidación</v>
          </cell>
          <cell r="P84">
            <v>5803</v>
          </cell>
          <cell r="Q84">
            <v>5850</v>
          </cell>
          <cell r="R84">
            <v>5887</v>
          </cell>
          <cell r="S84">
            <v>0</v>
          </cell>
          <cell r="T84" t="str">
            <v>Ascendente</v>
          </cell>
          <cell r="U84">
            <v>3</v>
          </cell>
          <cell r="V84" t="str">
            <v>Proceso</v>
          </cell>
          <cell r="W84">
            <v>21103</v>
          </cell>
          <cell r="X84" t="str">
            <v>Indicadores de Proceso - Gestión de Fiscalización</v>
          </cell>
          <cell r="Y84" t="str">
            <v>No</v>
          </cell>
        </row>
        <row r="85">
          <cell r="A85">
            <v>5021</v>
          </cell>
          <cell r="B85" t="str">
            <v>Oportunidad en los actos administrativos proferidos en Sede Administrativa en materia Tributaria.</v>
          </cell>
          <cell r="C85" t="str">
            <v>(5805/5852)*100</v>
          </cell>
          <cell r="D85">
            <v>97110002</v>
          </cell>
          <cell r="E85" t="str">
            <v>(Variable 1/ Variable 2)* 100</v>
          </cell>
          <cell r="F85">
            <v>100</v>
          </cell>
          <cell r="G85" t="str">
            <v>Mes</v>
          </cell>
          <cell r="H85" t="str">
            <v>Porcentaje</v>
          </cell>
          <cell r="I85">
            <v>99.11</v>
          </cell>
          <cell r="J85">
            <v>7</v>
          </cell>
          <cell r="K85" t="str">
            <v>Proceso: Gestión Jurídica</v>
          </cell>
          <cell r="L85">
            <v>7</v>
          </cell>
          <cell r="M85" t="str">
            <v>Proceso: Gestión Jurídica No Aplica</v>
          </cell>
          <cell r="N85">
            <v>3003</v>
          </cell>
          <cell r="O85" t="str">
            <v>Proceso: Gestión Jurídica No Aplica</v>
          </cell>
          <cell r="P85">
            <v>5805</v>
          </cell>
          <cell r="Q85">
            <v>5852</v>
          </cell>
          <cell r="R85">
            <v>0</v>
          </cell>
          <cell r="S85">
            <v>0</v>
          </cell>
          <cell r="T85" t="str">
            <v>Constante</v>
          </cell>
          <cell r="U85">
            <v>3</v>
          </cell>
          <cell r="V85" t="str">
            <v>Proceso</v>
          </cell>
          <cell r="W85">
            <v>20803</v>
          </cell>
          <cell r="X85" t="str">
            <v>Indicadores de Proceso - Gestión Jurídica</v>
          </cell>
          <cell r="Y85" t="str">
            <v>No</v>
          </cell>
        </row>
        <row r="86">
          <cell r="A86">
            <v>5024</v>
          </cell>
          <cell r="B86" t="str">
            <v>Atención de Alegatos de Conclusión</v>
          </cell>
          <cell r="C86" t="str">
            <v>(5808/5854)* 100</v>
          </cell>
          <cell r="D86">
            <v>97110002</v>
          </cell>
          <cell r="E86" t="str">
            <v>(Variable 1/ Variable 2)* 100</v>
          </cell>
          <cell r="F86">
            <v>100</v>
          </cell>
          <cell r="G86" t="str">
            <v>Mes</v>
          </cell>
          <cell r="H86" t="str">
            <v>Porcentaje</v>
          </cell>
          <cell r="I86">
            <v>0</v>
          </cell>
          <cell r="J86">
            <v>7</v>
          </cell>
          <cell r="K86" t="str">
            <v>Proceso: Gestión Jurídica</v>
          </cell>
          <cell r="L86">
            <v>7</v>
          </cell>
          <cell r="M86" t="str">
            <v>Proceso: Gestión Jurídica No Aplica</v>
          </cell>
          <cell r="N86">
            <v>3003</v>
          </cell>
          <cell r="O86" t="str">
            <v>Proceso: Gestión Jurídica No Aplica</v>
          </cell>
          <cell r="P86">
            <v>5808</v>
          </cell>
          <cell r="Q86">
            <v>5854</v>
          </cell>
          <cell r="R86">
            <v>0</v>
          </cell>
          <cell r="S86">
            <v>0</v>
          </cell>
          <cell r="T86" t="str">
            <v>Constante</v>
          </cell>
          <cell r="U86">
            <v>3</v>
          </cell>
          <cell r="V86" t="str">
            <v>Proceso</v>
          </cell>
          <cell r="W86">
            <v>20803</v>
          </cell>
          <cell r="X86" t="str">
            <v>Indicadores de Proceso - Gestión Jurídica</v>
          </cell>
          <cell r="Y86" t="str">
            <v>No</v>
          </cell>
        </row>
        <row r="87">
          <cell r="A87">
            <v>5025</v>
          </cell>
          <cell r="B87" t="str">
            <v>Atención de recursos de apelación contra sentencias de primera instancia desfavorables a la DIAN</v>
          </cell>
          <cell r="C87" t="str">
            <v>(5809/5855)* 100</v>
          </cell>
          <cell r="D87">
            <v>97110002</v>
          </cell>
          <cell r="E87" t="str">
            <v>(Variable 1/ Variable 2)* 100</v>
          </cell>
          <cell r="F87">
            <v>100</v>
          </cell>
          <cell r="G87" t="str">
            <v>Mes</v>
          </cell>
          <cell r="H87" t="str">
            <v>Porcentaje</v>
          </cell>
          <cell r="I87">
            <v>0</v>
          </cell>
          <cell r="J87">
            <v>7</v>
          </cell>
          <cell r="K87" t="str">
            <v>Proceso: Gestión Jurídica</v>
          </cell>
          <cell r="L87">
            <v>7</v>
          </cell>
          <cell r="M87" t="str">
            <v>Proceso: Gestión Jurídica No Aplica</v>
          </cell>
          <cell r="N87">
            <v>3003</v>
          </cell>
          <cell r="O87" t="str">
            <v>Proceso: Gestión Jurídica No Aplica</v>
          </cell>
          <cell r="P87">
            <v>5809</v>
          </cell>
          <cell r="Q87">
            <v>5855</v>
          </cell>
          <cell r="R87">
            <v>0</v>
          </cell>
          <cell r="S87">
            <v>0</v>
          </cell>
          <cell r="T87" t="str">
            <v>Constante</v>
          </cell>
          <cell r="U87">
            <v>3</v>
          </cell>
          <cell r="V87" t="str">
            <v>Proceso</v>
          </cell>
          <cell r="W87">
            <v>20803</v>
          </cell>
          <cell r="X87" t="str">
            <v>Indicadores de Proceso - Gestión Jurídica</v>
          </cell>
          <cell r="Y87" t="str">
            <v>No</v>
          </cell>
        </row>
        <row r="88">
          <cell r="A88">
            <v>5028</v>
          </cell>
          <cell r="B88" t="str">
            <v>Decisiones del Comité de Conciliación y Defensa Judicial relacionadas con los estudios de acciones de repetición.</v>
          </cell>
          <cell r="C88" t="str">
            <v>(5812/5858)* 100</v>
          </cell>
          <cell r="D88">
            <v>97110002</v>
          </cell>
          <cell r="E88" t="str">
            <v>(Variable 1/ Variable 2)* 100</v>
          </cell>
          <cell r="F88">
            <v>100</v>
          </cell>
          <cell r="G88" t="str">
            <v>Mes</v>
          </cell>
          <cell r="H88" t="str">
            <v>Porcentaje</v>
          </cell>
          <cell r="I88">
            <v>0</v>
          </cell>
          <cell r="J88">
            <v>7</v>
          </cell>
          <cell r="K88" t="str">
            <v>Proceso: Gestión Jurídica</v>
          </cell>
          <cell r="L88">
            <v>7</v>
          </cell>
          <cell r="M88" t="str">
            <v>Proceso: Gestión Jurídica No Aplica</v>
          </cell>
          <cell r="N88">
            <v>3003</v>
          </cell>
          <cell r="O88" t="str">
            <v>Proceso: Gestión Jurídica No Aplica</v>
          </cell>
          <cell r="P88">
            <v>5812</v>
          </cell>
          <cell r="Q88">
            <v>5858</v>
          </cell>
          <cell r="R88">
            <v>0</v>
          </cell>
          <cell r="S88">
            <v>0</v>
          </cell>
          <cell r="T88" t="str">
            <v>Constante</v>
          </cell>
          <cell r="U88">
            <v>3</v>
          </cell>
          <cell r="V88" t="str">
            <v>Proceso</v>
          </cell>
          <cell r="W88">
            <v>20803</v>
          </cell>
          <cell r="X88" t="str">
            <v>Indicadores de Proceso - Gestión Jurídica</v>
          </cell>
          <cell r="Y88" t="str">
            <v>No</v>
          </cell>
        </row>
        <row r="89">
          <cell r="A89">
            <v>5029</v>
          </cell>
          <cell r="B89" t="str">
            <v>Atención de Tutelas</v>
          </cell>
          <cell r="C89" t="str">
            <v>(5813/5859)* 100</v>
          </cell>
          <cell r="D89">
            <v>97110002</v>
          </cell>
          <cell r="E89" t="str">
            <v>(Variable 1/ Variable 2)* 100</v>
          </cell>
          <cell r="F89">
            <v>100</v>
          </cell>
          <cell r="G89" t="str">
            <v>Mes</v>
          </cell>
          <cell r="H89" t="str">
            <v>Porcentaje</v>
          </cell>
          <cell r="I89">
            <v>0</v>
          </cell>
          <cell r="J89">
            <v>7</v>
          </cell>
          <cell r="K89" t="str">
            <v>Proceso: Gestión Jurídica</v>
          </cell>
          <cell r="L89">
            <v>7</v>
          </cell>
          <cell r="M89" t="str">
            <v>Proceso: Gestión Jurídica No Aplica</v>
          </cell>
          <cell r="N89">
            <v>3003</v>
          </cell>
          <cell r="O89" t="str">
            <v>Proceso: Gestión Jurídica No Aplica</v>
          </cell>
          <cell r="P89">
            <v>5813</v>
          </cell>
          <cell r="Q89">
            <v>5859</v>
          </cell>
          <cell r="R89">
            <v>0</v>
          </cell>
          <cell r="S89">
            <v>0</v>
          </cell>
          <cell r="T89" t="str">
            <v>Constante</v>
          </cell>
          <cell r="U89">
            <v>3</v>
          </cell>
          <cell r="V89" t="str">
            <v>Proceso</v>
          </cell>
          <cell r="W89">
            <v>20803</v>
          </cell>
          <cell r="X89" t="str">
            <v>Indicadores de Proceso - Gestión Jurídica</v>
          </cell>
          <cell r="Y89" t="str">
            <v>No</v>
          </cell>
        </row>
        <row r="90">
          <cell r="A90">
            <v>5030</v>
          </cell>
          <cell r="B90" t="str">
            <v>Fallos de tutela a favor de la DIAN</v>
          </cell>
          <cell r="C90" t="str">
            <v>(5814/5860)* 100</v>
          </cell>
          <cell r="D90">
            <v>97110002</v>
          </cell>
          <cell r="E90" t="str">
            <v>(Variable 1/ Variable 2)* 100</v>
          </cell>
          <cell r="F90">
            <v>90</v>
          </cell>
          <cell r="G90" t="str">
            <v>Trimestre</v>
          </cell>
          <cell r="H90" t="str">
            <v>Porcentaje</v>
          </cell>
          <cell r="I90">
            <v>0</v>
          </cell>
          <cell r="J90">
            <v>7</v>
          </cell>
          <cell r="K90" t="str">
            <v>Proceso: Gestión Jurídica</v>
          </cell>
          <cell r="L90">
            <v>7</v>
          </cell>
          <cell r="M90" t="str">
            <v>Proceso: Gestión Jurídica No Aplica</v>
          </cell>
          <cell r="N90">
            <v>3003</v>
          </cell>
          <cell r="O90" t="str">
            <v>Proceso: Gestión Jurídica No Aplica</v>
          </cell>
          <cell r="P90">
            <v>5814</v>
          </cell>
          <cell r="Q90">
            <v>5860</v>
          </cell>
          <cell r="R90">
            <v>0</v>
          </cell>
          <cell r="S90">
            <v>0</v>
          </cell>
          <cell r="T90" t="str">
            <v>Constante</v>
          </cell>
          <cell r="U90">
            <v>3</v>
          </cell>
          <cell r="V90" t="str">
            <v>Proceso</v>
          </cell>
          <cell r="W90">
            <v>20803</v>
          </cell>
          <cell r="X90" t="str">
            <v>Indicadores de Proceso - Gestión Jurídica</v>
          </cell>
          <cell r="Y90" t="str">
            <v>No</v>
          </cell>
        </row>
        <row r="91">
          <cell r="A91">
            <v>5032</v>
          </cell>
          <cell r="B91" t="str">
            <v>Conceptos efectivamente reconsiderados por la Dian.</v>
          </cell>
          <cell r="C91" t="str">
            <v>1-(5816/5862)*100</v>
          </cell>
          <cell r="D91">
            <v>97110002</v>
          </cell>
          <cell r="E91" t="str">
            <v>(1-(Variable 1 / Variable 2))*100</v>
          </cell>
          <cell r="F91">
            <v>100</v>
          </cell>
          <cell r="G91" t="str">
            <v>Trimestre</v>
          </cell>
          <cell r="H91" t="str">
            <v>Porcentaje</v>
          </cell>
          <cell r="I91">
            <v>0</v>
          </cell>
          <cell r="J91">
            <v>7</v>
          </cell>
          <cell r="K91" t="str">
            <v>Proceso: Gestión Jurídica</v>
          </cell>
          <cell r="L91">
            <v>7</v>
          </cell>
          <cell r="M91" t="str">
            <v>Proceso: Gestión Jurídica No Aplica</v>
          </cell>
          <cell r="N91">
            <v>3003</v>
          </cell>
          <cell r="O91" t="str">
            <v>Proceso: Gestión Jurídica No Aplica</v>
          </cell>
          <cell r="P91">
            <v>5816</v>
          </cell>
          <cell r="Q91">
            <v>5862</v>
          </cell>
          <cell r="R91">
            <v>0</v>
          </cell>
          <cell r="S91">
            <v>0</v>
          </cell>
          <cell r="T91" t="str">
            <v>Constante</v>
          </cell>
          <cell r="U91">
            <v>3</v>
          </cell>
          <cell r="V91" t="str">
            <v>Proceso</v>
          </cell>
          <cell r="W91">
            <v>20803</v>
          </cell>
          <cell r="X91" t="str">
            <v>Indicadores de Proceso - Gestión Jurídica</v>
          </cell>
          <cell r="Y91" t="str">
            <v>No</v>
          </cell>
        </row>
        <row r="92">
          <cell r="A92">
            <v>5033</v>
          </cell>
          <cell r="B92" t="str">
            <v>Oportunidad en la respuesta de los Conceptos</v>
          </cell>
          <cell r="C92" t="str">
            <v>5817/5863)* 100</v>
          </cell>
          <cell r="D92">
            <v>97110001</v>
          </cell>
          <cell r="E92" t="str">
            <v>(Variable 1/ Variable 2)* 100</v>
          </cell>
          <cell r="F92">
            <v>100</v>
          </cell>
          <cell r="G92" t="str">
            <v>Mes</v>
          </cell>
          <cell r="H92" t="str">
            <v>Porcentaje</v>
          </cell>
          <cell r="I92">
            <v>0</v>
          </cell>
          <cell r="J92">
            <v>7</v>
          </cell>
          <cell r="K92" t="str">
            <v>Proceso: Gestión Jurídica</v>
          </cell>
          <cell r="L92">
            <v>7</v>
          </cell>
          <cell r="M92" t="str">
            <v>Proceso: Gestión Jurídica No Aplica</v>
          </cell>
          <cell r="N92">
            <v>3003</v>
          </cell>
          <cell r="O92" t="str">
            <v>Proceso: Gestión Jurídica No Aplica</v>
          </cell>
          <cell r="P92">
            <v>5817</v>
          </cell>
          <cell r="Q92">
            <v>5863</v>
          </cell>
          <cell r="R92">
            <v>0</v>
          </cell>
          <cell r="S92">
            <v>0</v>
          </cell>
          <cell r="T92" t="str">
            <v>Ascendente</v>
          </cell>
          <cell r="U92">
            <v>3</v>
          </cell>
          <cell r="V92" t="str">
            <v>Proceso</v>
          </cell>
          <cell r="W92">
            <v>20803</v>
          </cell>
          <cell r="X92" t="str">
            <v>Indicadores de Proceso - Gestión Jurídica</v>
          </cell>
          <cell r="Y92" t="str">
            <v>No</v>
          </cell>
        </row>
        <row r="93">
          <cell r="A93">
            <v>5034</v>
          </cell>
          <cell r="B93" t="str">
            <v>Eficiencia en la expedición de providencias</v>
          </cell>
          <cell r="C93" t="str">
            <v>.992155525238744884038199181446111869031</v>
          </cell>
          <cell r="D93">
            <v>97110002</v>
          </cell>
          <cell r="E93" t="str">
            <v>Variable 1/ Variable 2</v>
          </cell>
          <cell r="F93">
            <v>1</v>
          </cell>
          <cell r="G93" t="str">
            <v>Trimestre</v>
          </cell>
          <cell r="H93" t="str">
            <v>Días</v>
          </cell>
          <cell r="I93">
            <v>0</v>
          </cell>
          <cell r="J93">
            <v>10</v>
          </cell>
          <cell r="K93" t="str">
            <v>Proceso: Investigación disciplinaria</v>
          </cell>
          <cell r="L93">
            <v>268</v>
          </cell>
          <cell r="M93" t="str">
            <v>Proceso: Investigación disciplinaria</v>
          </cell>
          <cell r="N93">
            <v>3000</v>
          </cell>
          <cell r="O93" t="str">
            <v>Proceso: Investigación Disciplinaria</v>
          </cell>
          <cell r="P93">
            <v>5818</v>
          </cell>
          <cell r="Q93">
            <v>5864</v>
          </cell>
          <cell r="R93">
            <v>0</v>
          </cell>
          <cell r="S93">
            <v>0</v>
          </cell>
          <cell r="T93" t="str">
            <v>Constante</v>
          </cell>
          <cell r="U93">
            <v>3</v>
          </cell>
          <cell r="V93" t="str">
            <v>Proceso</v>
          </cell>
          <cell r="W93">
            <v>21303</v>
          </cell>
          <cell r="X93" t="str">
            <v>Indicadores de Proceso - Control Disciplinario Interno</v>
          </cell>
          <cell r="Y93" t="str">
            <v>No</v>
          </cell>
        </row>
        <row r="94">
          <cell r="A94">
            <v>5036</v>
          </cell>
          <cell r="B94" t="str">
            <v>Porcentaje de fallos proferidos sin nulidad por segunda instancia</v>
          </cell>
          <cell r="C94" t="str">
            <v>99.215819979543129901125127855438117968</v>
          </cell>
          <cell r="D94">
            <v>97110002</v>
          </cell>
          <cell r="E94" t="str">
            <v>(Variable 1/ Variable 2)* 100</v>
          </cell>
          <cell r="F94">
            <v>100</v>
          </cell>
          <cell r="G94" t="str">
            <v>Semestre</v>
          </cell>
          <cell r="H94" t="str">
            <v>Porcentaje</v>
          </cell>
          <cell r="I94">
            <v>0</v>
          </cell>
          <cell r="J94">
            <v>10</v>
          </cell>
          <cell r="K94" t="str">
            <v>Proceso: Investigación disciplinaria</v>
          </cell>
          <cell r="L94">
            <v>268</v>
          </cell>
          <cell r="M94" t="str">
            <v>Proceso: Investigación disciplinaria</v>
          </cell>
          <cell r="N94">
            <v>3000</v>
          </cell>
          <cell r="O94" t="str">
            <v>Proceso: Investigación Disciplinaria</v>
          </cell>
          <cell r="P94">
            <v>5820</v>
          </cell>
          <cell r="Q94">
            <v>5866</v>
          </cell>
          <cell r="R94">
            <v>0</v>
          </cell>
          <cell r="S94">
            <v>0</v>
          </cell>
          <cell r="T94" t="str">
            <v>Constante</v>
          </cell>
          <cell r="U94">
            <v>3</v>
          </cell>
          <cell r="V94" t="str">
            <v>Proceso</v>
          </cell>
          <cell r="W94">
            <v>21303</v>
          </cell>
          <cell r="X94" t="str">
            <v>Indicadores de Proceso - Control Disciplinario Interno</v>
          </cell>
          <cell r="Y94" t="str">
            <v>No</v>
          </cell>
        </row>
        <row r="95">
          <cell r="A95">
            <v>5045</v>
          </cell>
          <cell r="B95" t="str">
            <v>Solicitudes  de Devolución y/o Compensación gestionadas, hasta proferir el acto administrativo terminal dentro del término legal.</v>
          </cell>
          <cell r="C95" t="str">
            <v>(5829/5873)*100</v>
          </cell>
          <cell r="D95">
            <v>97110002</v>
          </cell>
          <cell r="E95" t="str">
            <v>(Variable 1/ Variable 2)* 100</v>
          </cell>
          <cell r="F95">
            <v>100</v>
          </cell>
          <cell r="G95" t="str">
            <v>Mes</v>
          </cell>
          <cell r="H95" t="str">
            <v>Porcentaje</v>
          </cell>
          <cell r="I95">
            <v>0</v>
          </cell>
          <cell r="J95">
            <v>12</v>
          </cell>
          <cell r="K95" t="str">
            <v>Proceso: Recaudación</v>
          </cell>
          <cell r="L95">
            <v>45</v>
          </cell>
          <cell r="M95" t="str">
            <v>Subproceso: Devolución y/o Compensación</v>
          </cell>
          <cell r="N95">
            <v>3044</v>
          </cell>
          <cell r="O95" t="str">
            <v>Subproceso: Devolución y/o compensación</v>
          </cell>
          <cell r="P95">
            <v>5829</v>
          </cell>
          <cell r="Q95">
            <v>5873</v>
          </cell>
          <cell r="R95">
            <v>0</v>
          </cell>
          <cell r="S95">
            <v>0</v>
          </cell>
          <cell r="T95" t="str">
            <v>Constante</v>
          </cell>
          <cell r="U95">
            <v>3</v>
          </cell>
          <cell r="V95" t="str">
            <v>Proceso</v>
          </cell>
          <cell r="W95">
            <v>22403</v>
          </cell>
          <cell r="X95" t="str">
            <v>Indicadores de Subproceso - Recaudo</v>
          </cell>
          <cell r="Y95" t="str">
            <v>No</v>
          </cell>
        </row>
        <row r="96">
          <cell r="A96">
            <v>5047</v>
          </cell>
          <cell r="B96" t="str">
            <v>Promedio de días utilizados en resolver las solicitudes de devolución y/o compensación</v>
          </cell>
          <cell r="C96" t="str">
            <v>5831</v>
          </cell>
          <cell r="D96">
            <v>97110003</v>
          </cell>
          <cell r="E96" t="str">
            <v>Variable 1</v>
          </cell>
          <cell r="F96">
            <v>37</v>
          </cell>
          <cell r="G96" t="str">
            <v>Mes</v>
          </cell>
          <cell r="H96" t="str">
            <v>Días</v>
          </cell>
          <cell r="I96">
            <v>40.49</v>
          </cell>
          <cell r="J96">
            <v>12</v>
          </cell>
          <cell r="K96" t="str">
            <v>Proceso: Recaudación</v>
          </cell>
          <cell r="L96">
            <v>45</v>
          </cell>
          <cell r="M96" t="str">
            <v>Subproceso: Devolución y/o Compensación</v>
          </cell>
          <cell r="N96">
            <v>3044</v>
          </cell>
          <cell r="O96" t="str">
            <v>Subproceso: Devolución y/o compensación</v>
          </cell>
          <cell r="P96">
            <v>5831</v>
          </cell>
          <cell r="Q96">
            <v>0</v>
          </cell>
          <cell r="R96">
            <v>0</v>
          </cell>
          <cell r="S96">
            <v>0</v>
          </cell>
          <cell r="T96" t="str">
            <v>Descendente</v>
          </cell>
          <cell r="U96">
            <v>3</v>
          </cell>
          <cell r="V96" t="str">
            <v>Proceso</v>
          </cell>
          <cell r="W96">
            <v>22403</v>
          </cell>
          <cell r="X96" t="str">
            <v>Indicadores de Subproceso - Recaudo</v>
          </cell>
          <cell r="Y96" t="str">
            <v>No</v>
          </cell>
        </row>
        <row r="97">
          <cell r="A97">
            <v>5048</v>
          </cell>
          <cell r="B97" t="str">
            <v>Cumplimiento del Plan Anual de Auditoría</v>
          </cell>
          <cell r="C97" t="str">
            <v>(5926/5933)*100</v>
          </cell>
          <cell r="D97">
            <v>97110002</v>
          </cell>
          <cell r="E97" t="str">
            <v>(Variable 1/ Variable 2)* 100</v>
          </cell>
          <cell r="F97">
            <v>100</v>
          </cell>
          <cell r="G97" t="str">
            <v>Semestre</v>
          </cell>
          <cell r="H97" t="str">
            <v>Porcentaje</v>
          </cell>
          <cell r="I97">
            <v>0</v>
          </cell>
          <cell r="J97">
            <v>4</v>
          </cell>
          <cell r="K97" t="str">
            <v>Proceso: Control Interno</v>
          </cell>
          <cell r="L97">
            <v>4</v>
          </cell>
          <cell r="M97" t="str">
            <v>Proceso: Control Interno. No Aplica Subproceso.</v>
          </cell>
          <cell r="N97">
            <v>3010</v>
          </cell>
          <cell r="O97" t="str">
            <v>Proceso: Control Interno.</v>
          </cell>
          <cell r="P97">
            <v>5926</v>
          </cell>
          <cell r="Q97">
            <v>5933</v>
          </cell>
          <cell r="R97">
            <v>0</v>
          </cell>
          <cell r="S97">
            <v>0</v>
          </cell>
          <cell r="T97" t="str">
            <v>Constante</v>
          </cell>
          <cell r="U97">
            <v>3</v>
          </cell>
          <cell r="V97" t="str">
            <v>Proceso</v>
          </cell>
          <cell r="W97">
            <v>20403</v>
          </cell>
          <cell r="X97" t="str">
            <v>Indicadores de Proceso - Control Interno</v>
          </cell>
          <cell r="Y97" t="str">
            <v>No</v>
          </cell>
        </row>
        <row r="98">
          <cell r="A98">
            <v>5049</v>
          </cell>
          <cell r="B98" t="str">
            <v>Tiempo promedio de duración de las auditorías</v>
          </cell>
          <cell r="C98" t="str">
            <v>5927/5934</v>
          </cell>
          <cell r="D98">
            <v>97110003</v>
          </cell>
          <cell r="E98" t="str">
            <v>Variable 1/ Variable 2</v>
          </cell>
          <cell r="F98">
            <v>120</v>
          </cell>
          <cell r="G98" t="str">
            <v>Año</v>
          </cell>
          <cell r="H98" t="str">
            <v>Días</v>
          </cell>
          <cell r="I98">
            <v>0</v>
          </cell>
          <cell r="J98">
            <v>4</v>
          </cell>
          <cell r="K98" t="str">
            <v>Proceso: Control Interno</v>
          </cell>
          <cell r="L98">
            <v>4</v>
          </cell>
          <cell r="M98" t="str">
            <v>Proceso: Control Interno. No Aplica Subproceso.</v>
          </cell>
          <cell r="N98">
            <v>3010</v>
          </cell>
          <cell r="O98" t="str">
            <v>Proceso: Control Interno.</v>
          </cell>
          <cell r="P98">
            <v>5927</v>
          </cell>
          <cell r="Q98">
            <v>5934</v>
          </cell>
          <cell r="R98">
            <v>0</v>
          </cell>
          <cell r="S98">
            <v>0</v>
          </cell>
          <cell r="T98" t="str">
            <v>Descendente</v>
          </cell>
          <cell r="U98">
            <v>3</v>
          </cell>
          <cell r="V98" t="str">
            <v>Proceso</v>
          </cell>
          <cell r="W98">
            <v>20403</v>
          </cell>
          <cell r="X98" t="str">
            <v>Indicadores de Proceso - Control Interno</v>
          </cell>
          <cell r="Y98" t="str">
            <v>No</v>
          </cell>
        </row>
        <row r="99">
          <cell r="A99">
            <v>5050</v>
          </cell>
          <cell r="B99" t="str">
            <v>Administración del presupuesto de TIC</v>
          </cell>
          <cell r="C99" t="str">
            <v>(5928/5935)*100</v>
          </cell>
          <cell r="D99">
            <v>97110002</v>
          </cell>
          <cell r="E99" t="str">
            <v>(Variable 1/ Variable 2)* 100</v>
          </cell>
          <cell r="F99">
            <v>100</v>
          </cell>
          <cell r="G99" t="str">
            <v>Trimestre</v>
          </cell>
          <cell r="H99" t="str">
            <v>Porcentaje</v>
          </cell>
          <cell r="I99">
            <v>0</v>
          </cell>
          <cell r="J99">
            <v>15</v>
          </cell>
          <cell r="K99" t="str">
            <v>Proceso: Servicios informáticos</v>
          </cell>
          <cell r="L99">
            <v>263</v>
          </cell>
          <cell r="M99" t="str">
            <v>Proceso: Servicios informáticos</v>
          </cell>
          <cell r="N99">
            <v>3011</v>
          </cell>
          <cell r="O99" t="str">
            <v>Proceso: Servicios Informáticos</v>
          </cell>
          <cell r="P99">
            <v>5928</v>
          </cell>
          <cell r="Q99">
            <v>5935</v>
          </cell>
          <cell r="R99">
            <v>0</v>
          </cell>
          <cell r="S99">
            <v>0</v>
          </cell>
          <cell r="T99" t="str">
            <v>Constante</v>
          </cell>
          <cell r="U99">
            <v>3</v>
          </cell>
          <cell r="V99" t="str">
            <v>Proceso</v>
          </cell>
          <cell r="W99">
            <v>22003</v>
          </cell>
          <cell r="X99" t="str">
            <v>Indicadores de Proceso - Tecnología de Información y Telecomunicaciones</v>
          </cell>
          <cell r="Y99" t="str">
            <v>No</v>
          </cell>
        </row>
        <row r="100">
          <cell r="A100">
            <v>5051</v>
          </cell>
          <cell r="B100" t="str">
            <v>Nivel cumplimiento del cronograma de software</v>
          </cell>
          <cell r="C100" t="str">
            <v>(5929/5936)*100</v>
          </cell>
          <cell r="D100">
            <v>97110003</v>
          </cell>
          <cell r="E100" t="str">
            <v>(Variable 1/ Variable 2)* 100</v>
          </cell>
          <cell r="F100">
            <v>100</v>
          </cell>
          <cell r="G100" t="str">
            <v>Mes</v>
          </cell>
          <cell r="H100" t="str">
            <v>Porcentaje</v>
          </cell>
          <cell r="I100">
            <v>0</v>
          </cell>
          <cell r="J100">
            <v>15</v>
          </cell>
          <cell r="K100" t="str">
            <v>Proceso: Servicios informáticos</v>
          </cell>
          <cell r="L100">
            <v>245</v>
          </cell>
          <cell r="M100" t="str">
            <v>Subproceso: Construcción de Sistemas de Información</v>
          </cell>
          <cell r="N100">
            <v>3077</v>
          </cell>
          <cell r="O100" t="str">
            <v>Subproceso: Construcción de Sistemas de Información</v>
          </cell>
          <cell r="P100">
            <v>5929</v>
          </cell>
          <cell r="Q100">
            <v>5936</v>
          </cell>
          <cell r="R100">
            <v>0</v>
          </cell>
          <cell r="S100">
            <v>0</v>
          </cell>
          <cell r="T100" t="str">
            <v>Descendente</v>
          </cell>
          <cell r="U100">
            <v>3</v>
          </cell>
          <cell r="V100" t="str">
            <v>Proceso</v>
          </cell>
          <cell r="W100">
            <v>22002</v>
          </cell>
          <cell r="X100" t="str">
            <v>Indicadores de Subproceso - Tecnología de Información y Telecomunicaciones</v>
          </cell>
          <cell r="Y100" t="str">
            <v>No</v>
          </cell>
        </row>
        <row r="101">
          <cell r="A101">
            <v>5052</v>
          </cell>
          <cell r="B101" t="str">
            <v>Nivel de servicio Infraestructura Tecnologica</v>
          </cell>
          <cell r="C101" t="str">
            <v>((5930-5937)/5930)*100</v>
          </cell>
          <cell r="D101">
            <v>97110002</v>
          </cell>
          <cell r="E101" t="str">
            <v>((Variable 1 - Variable 2) / Variable 1)*100</v>
          </cell>
          <cell r="F101">
            <v>99.7</v>
          </cell>
          <cell r="G101" t="str">
            <v>Mes</v>
          </cell>
          <cell r="H101" t="str">
            <v>Porcentaje</v>
          </cell>
          <cell r="I101">
            <v>0</v>
          </cell>
          <cell r="J101">
            <v>15</v>
          </cell>
          <cell r="K101" t="str">
            <v>Proceso: Servicios informáticos</v>
          </cell>
          <cell r="L101">
            <v>242</v>
          </cell>
          <cell r="M101" t="str">
            <v>Subproceso: Gestión de la Infraestructura Tecnológica</v>
          </cell>
          <cell r="N101">
            <v>3013</v>
          </cell>
          <cell r="O101" t="str">
            <v>Subproceso: Gestión de la Infraestructura Tecnológica</v>
          </cell>
          <cell r="P101">
            <v>5930</v>
          </cell>
          <cell r="Q101">
            <v>5937</v>
          </cell>
          <cell r="R101">
            <v>0</v>
          </cell>
          <cell r="S101">
            <v>0</v>
          </cell>
          <cell r="T101" t="str">
            <v>Constante</v>
          </cell>
          <cell r="U101">
            <v>3</v>
          </cell>
          <cell r="V101" t="str">
            <v>Proceso</v>
          </cell>
          <cell r="W101">
            <v>22002</v>
          </cell>
          <cell r="X101" t="str">
            <v>Indicadores de Subproceso - Tecnología de Información y Telecomunicaciones</v>
          </cell>
          <cell r="Y101" t="str">
            <v>No</v>
          </cell>
        </row>
        <row r="102">
          <cell r="A102">
            <v>5053</v>
          </cell>
          <cell r="B102" t="str">
            <v>Cumplimiento en la atención a solicitudes</v>
          </cell>
          <cell r="C102" t="str">
            <v>(5931/5938)*100</v>
          </cell>
          <cell r="D102">
            <v>97110002</v>
          </cell>
          <cell r="E102" t="str">
            <v>(Variable 1/ Variable 2)* 100</v>
          </cell>
          <cell r="F102">
            <v>100</v>
          </cell>
          <cell r="G102" t="str">
            <v>Mes</v>
          </cell>
          <cell r="H102" t="str">
            <v>Porcentaje</v>
          </cell>
          <cell r="I102">
            <v>0</v>
          </cell>
          <cell r="J102">
            <v>15</v>
          </cell>
          <cell r="K102" t="str">
            <v>Proceso: Servicios informáticos</v>
          </cell>
          <cell r="L102">
            <v>243</v>
          </cell>
          <cell r="M102" t="str">
            <v>Subproceso: Soporte Tecnológico</v>
          </cell>
          <cell r="N102">
            <v>3014</v>
          </cell>
          <cell r="O102" t="str">
            <v>Subproceso: Soporte Tecnológico</v>
          </cell>
          <cell r="P102">
            <v>5931</v>
          </cell>
          <cell r="Q102">
            <v>5938</v>
          </cell>
          <cell r="R102">
            <v>0</v>
          </cell>
          <cell r="S102">
            <v>0</v>
          </cell>
          <cell r="T102" t="str">
            <v>Constante</v>
          </cell>
          <cell r="U102">
            <v>3</v>
          </cell>
          <cell r="V102" t="str">
            <v>Proceso</v>
          </cell>
          <cell r="W102">
            <v>22002</v>
          </cell>
          <cell r="X102" t="str">
            <v>Indicadores de Subproceso - Tecnología de Información y Telecomunicaciones</v>
          </cell>
          <cell r="Y102" t="str">
            <v>No</v>
          </cell>
        </row>
        <row r="103">
          <cell r="A103">
            <v>5055</v>
          </cell>
          <cell r="B103" t="str">
            <v>Anticipación en la toma de decisiones en los procesos disciplinarios</v>
          </cell>
          <cell r="C103" t="str">
            <v>(5955/5956)*100</v>
          </cell>
          <cell r="D103">
            <v>97110002</v>
          </cell>
          <cell r="E103" t="str">
            <v>(Variable 1/ Variable 2)* 100</v>
          </cell>
          <cell r="F103">
            <v>10</v>
          </cell>
          <cell r="G103" t="str">
            <v>Semestre</v>
          </cell>
          <cell r="H103" t="str">
            <v>Porcentaje</v>
          </cell>
          <cell r="I103">
            <v>0</v>
          </cell>
          <cell r="J103">
            <v>10</v>
          </cell>
          <cell r="K103" t="str">
            <v>Proceso: Investigación disciplinaria</v>
          </cell>
          <cell r="L103">
            <v>268</v>
          </cell>
          <cell r="M103" t="str">
            <v>Proceso: Investigación disciplinaria</v>
          </cell>
          <cell r="N103">
            <v>3000</v>
          </cell>
          <cell r="O103" t="str">
            <v>Proceso: Investigación Disciplinaria</v>
          </cell>
          <cell r="P103">
            <v>5955</v>
          </cell>
          <cell r="Q103">
            <v>5956</v>
          </cell>
          <cell r="R103">
            <v>0</v>
          </cell>
          <cell r="S103">
            <v>0</v>
          </cell>
          <cell r="T103" t="str">
            <v>Constante</v>
          </cell>
          <cell r="U103">
            <v>3</v>
          </cell>
          <cell r="V103" t="str">
            <v>Proceso</v>
          </cell>
          <cell r="W103">
            <v>21303</v>
          </cell>
          <cell r="X103" t="str">
            <v>Indicadores de Proceso - Control Disciplinario Interno</v>
          </cell>
          <cell r="Y103" t="str">
            <v>No</v>
          </cell>
        </row>
        <row r="104">
          <cell r="A104">
            <v>5056</v>
          </cell>
          <cell r="B104" t="str">
            <v>Eficacia de las notificaciones y/o comunicaciones en las decisiones disciplinarias</v>
          </cell>
          <cell r="C104" t="str">
            <v>(5957/5958)*100</v>
          </cell>
          <cell r="D104">
            <v>97110002</v>
          </cell>
          <cell r="E104" t="str">
            <v>(Variable 1/ Variable 2)* 100</v>
          </cell>
          <cell r="F104">
            <v>90</v>
          </cell>
          <cell r="G104" t="str">
            <v>Mes</v>
          </cell>
          <cell r="H104" t="str">
            <v>Porcentaje</v>
          </cell>
          <cell r="I104">
            <v>0</v>
          </cell>
          <cell r="J104">
            <v>10</v>
          </cell>
          <cell r="K104" t="str">
            <v>Proceso: Investigación disciplinaria</v>
          </cell>
          <cell r="L104">
            <v>268</v>
          </cell>
          <cell r="M104" t="str">
            <v>Proceso: Investigación disciplinaria</v>
          </cell>
          <cell r="N104">
            <v>3000</v>
          </cell>
          <cell r="O104" t="str">
            <v>Proceso: Investigación Disciplinaria</v>
          </cell>
          <cell r="P104">
            <v>5957</v>
          </cell>
          <cell r="Q104">
            <v>5958</v>
          </cell>
          <cell r="R104">
            <v>0</v>
          </cell>
          <cell r="S104">
            <v>0</v>
          </cell>
          <cell r="T104" t="str">
            <v>Constante</v>
          </cell>
          <cell r="U104">
            <v>3</v>
          </cell>
          <cell r="V104" t="str">
            <v>Proceso</v>
          </cell>
          <cell r="W104">
            <v>21303</v>
          </cell>
          <cell r="X104" t="str">
            <v>Indicadores de Proceso - Control Disciplinario Interno</v>
          </cell>
          <cell r="Y104" t="str">
            <v>No</v>
          </cell>
        </row>
        <row r="105">
          <cell r="A105">
            <v>5057</v>
          </cell>
          <cell r="B105" t="str">
            <v>Procesos terminados con fallo a favor de la DIAN</v>
          </cell>
          <cell r="C105" t="str">
            <v>(5961/5962)*100</v>
          </cell>
          <cell r="D105">
            <v>97110002</v>
          </cell>
          <cell r="E105" t="str">
            <v>(Variable 1/ Variable 2)* 100</v>
          </cell>
          <cell r="F105">
            <v>80</v>
          </cell>
          <cell r="G105" t="str">
            <v>Cuatrimestre</v>
          </cell>
          <cell r="H105" t="str">
            <v>Porcentaje</v>
          </cell>
          <cell r="I105">
            <v>0</v>
          </cell>
          <cell r="J105">
            <v>7</v>
          </cell>
          <cell r="K105" t="str">
            <v>Proceso: Gestión Jurídica</v>
          </cell>
          <cell r="L105">
            <v>7</v>
          </cell>
          <cell r="M105" t="str">
            <v>Proceso: Gestión Jurídica No Aplica</v>
          </cell>
          <cell r="N105">
            <v>3003</v>
          </cell>
          <cell r="O105" t="str">
            <v>Proceso: Gestión Jurídica No Aplica</v>
          </cell>
          <cell r="P105">
            <v>5961</v>
          </cell>
          <cell r="Q105">
            <v>5962</v>
          </cell>
          <cell r="R105">
            <v>0</v>
          </cell>
          <cell r="S105">
            <v>0</v>
          </cell>
          <cell r="T105" t="str">
            <v>Constante</v>
          </cell>
          <cell r="U105">
            <v>3</v>
          </cell>
          <cell r="V105" t="str">
            <v>Proceso</v>
          </cell>
          <cell r="W105">
            <v>20803</v>
          </cell>
          <cell r="X105" t="str">
            <v>Indicadores de Proceso - Gestión Jurídica</v>
          </cell>
          <cell r="Y105" t="str">
            <v>No</v>
          </cell>
        </row>
        <row r="106">
          <cell r="A106">
            <v>5058</v>
          </cell>
          <cell r="B106" t="str">
            <v>Cantidad de hallazgos de responsabilidad de la Subdirección Financiera.</v>
          </cell>
          <cell r="C106" t="str">
            <v>((5969-5970)/5970)*100</v>
          </cell>
          <cell r="D106">
            <v>97110001</v>
          </cell>
          <cell r="E106" t="str">
            <v>((Variable 1 - Variable 2)/ Variable 2)*100</v>
          </cell>
          <cell r="F106">
            <v>80</v>
          </cell>
          <cell r="G106" t="str">
            <v>Año</v>
          </cell>
          <cell r="H106" t="str">
            <v>Porcentaje</v>
          </cell>
          <cell r="I106">
            <v>0</v>
          </cell>
          <cell r="J106">
            <v>13</v>
          </cell>
          <cell r="K106" t="str">
            <v>Proceso: Recursos Financieros</v>
          </cell>
          <cell r="L106">
            <v>265</v>
          </cell>
          <cell r="M106" t="str">
            <v>Proceso: Recursos Financieros</v>
          </cell>
          <cell r="N106">
            <v>3064</v>
          </cell>
          <cell r="O106" t="str">
            <v>Proceso: Recursos Financieros</v>
          </cell>
          <cell r="P106">
            <v>5969</v>
          </cell>
          <cell r="Q106">
            <v>5970</v>
          </cell>
          <cell r="R106">
            <v>0</v>
          </cell>
          <cell r="S106">
            <v>0</v>
          </cell>
          <cell r="T106" t="str">
            <v>Ascendente</v>
          </cell>
          <cell r="U106">
            <v>3</v>
          </cell>
          <cell r="V106" t="str">
            <v>Proceso</v>
          </cell>
          <cell r="W106">
            <v>21603</v>
          </cell>
          <cell r="X106" t="str">
            <v>Indicadores de Proceso - Recursos Financieros</v>
          </cell>
          <cell r="Y106" t="str">
            <v>No</v>
          </cell>
        </row>
        <row r="107">
          <cell r="A107">
            <v>5059</v>
          </cell>
          <cell r="B107" t="str">
            <v>Nivel de ejecución presupuestal de la entidad</v>
          </cell>
          <cell r="C107" t="str">
            <v>(5971/5972)*100</v>
          </cell>
          <cell r="D107">
            <v>97110001</v>
          </cell>
          <cell r="E107" t="str">
            <v>(Variable 1/ Variable 2)* 100</v>
          </cell>
          <cell r="F107">
            <v>95</v>
          </cell>
          <cell r="G107" t="str">
            <v>Trimestre</v>
          </cell>
          <cell r="H107" t="str">
            <v>Porcentaje</v>
          </cell>
          <cell r="I107">
            <v>0</v>
          </cell>
          <cell r="J107">
            <v>13</v>
          </cell>
          <cell r="K107" t="str">
            <v>Proceso: Recursos Financieros</v>
          </cell>
          <cell r="L107">
            <v>265</v>
          </cell>
          <cell r="M107" t="str">
            <v>Proceso: Recursos Financieros</v>
          </cell>
          <cell r="N107">
            <v>3064</v>
          </cell>
          <cell r="O107" t="str">
            <v>Proceso: Recursos Financieros</v>
          </cell>
          <cell r="P107">
            <v>5971</v>
          </cell>
          <cell r="Q107">
            <v>5972</v>
          </cell>
          <cell r="R107">
            <v>0</v>
          </cell>
          <cell r="S107">
            <v>0</v>
          </cell>
          <cell r="T107" t="str">
            <v>Ascendente</v>
          </cell>
          <cell r="U107">
            <v>3</v>
          </cell>
          <cell r="V107" t="str">
            <v>Proceso</v>
          </cell>
          <cell r="W107">
            <v>21603</v>
          </cell>
          <cell r="X107" t="str">
            <v>Indicadores de Proceso - Recursos Financieros</v>
          </cell>
          <cell r="Y107" t="str">
            <v>No</v>
          </cell>
        </row>
        <row r="108">
          <cell r="A108">
            <v>5060</v>
          </cell>
          <cell r="B108" t="str">
            <v>Eficiencia en la realización de pagos</v>
          </cell>
          <cell r="C108" t="str">
            <v>(5973/5974)*100</v>
          </cell>
          <cell r="D108">
            <v>97110001</v>
          </cell>
          <cell r="E108" t="str">
            <v>(Variable 1/ Variable 2)* 100</v>
          </cell>
          <cell r="F108">
            <v>90</v>
          </cell>
          <cell r="G108" t="str">
            <v>Trimestre</v>
          </cell>
          <cell r="H108" t="str">
            <v>Porcentaje</v>
          </cell>
          <cell r="I108">
            <v>0</v>
          </cell>
          <cell r="J108">
            <v>13</v>
          </cell>
          <cell r="K108" t="str">
            <v>Proceso: Recursos Financieros</v>
          </cell>
          <cell r="L108">
            <v>265</v>
          </cell>
          <cell r="M108" t="str">
            <v>Proceso: Recursos Financieros</v>
          </cell>
          <cell r="N108">
            <v>3064</v>
          </cell>
          <cell r="O108" t="str">
            <v>Proceso: Recursos Financieros</v>
          </cell>
          <cell r="P108">
            <v>5973</v>
          </cell>
          <cell r="Q108">
            <v>5974</v>
          </cell>
          <cell r="R108">
            <v>0</v>
          </cell>
          <cell r="S108">
            <v>0</v>
          </cell>
          <cell r="T108" t="str">
            <v>Ascendente</v>
          </cell>
          <cell r="U108">
            <v>3</v>
          </cell>
          <cell r="V108" t="str">
            <v>Proceso</v>
          </cell>
          <cell r="W108">
            <v>21603</v>
          </cell>
          <cell r="X108" t="str">
            <v>Indicadores de Proceso - Recursos Financieros</v>
          </cell>
          <cell r="Y108" t="str">
            <v>No</v>
          </cell>
        </row>
        <row r="109">
          <cell r="A109">
            <v>5063</v>
          </cell>
          <cell r="B109" t="str">
            <v>Comportamiento del gasto de los recursos disponibles para la operación logística</v>
          </cell>
          <cell r="C109" t="str">
            <v>(5979/5980)*100</v>
          </cell>
          <cell r="D109">
            <v>97110002</v>
          </cell>
          <cell r="E109" t="str">
            <v>(Variable 1/ Variable 2)* 100</v>
          </cell>
          <cell r="F109">
            <v>100</v>
          </cell>
          <cell r="G109" t="str">
            <v>Mes</v>
          </cell>
          <cell r="H109" t="str">
            <v>Porcentaje</v>
          </cell>
          <cell r="I109">
            <v>0</v>
          </cell>
          <cell r="J109">
            <v>3</v>
          </cell>
          <cell r="K109" t="str">
            <v>Proceso: Comercialización</v>
          </cell>
          <cell r="L109">
            <v>275</v>
          </cell>
          <cell r="M109" t="str">
            <v>Proceso: Comercialización. No aplica Subproceso</v>
          </cell>
          <cell r="N109">
            <v>3018</v>
          </cell>
          <cell r="O109" t="str">
            <v>Proceso: Comercialización</v>
          </cell>
          <cell r="P109">
            <v>5979</v>
          </cell>
          <cell r="Q109">
            <v>5980</v>
          </cell>
          <cell r="R109">
            <v>0</v>
          </cell>
          <cell r="S109">
            <v>0</v>
          </cell>
          <cell r="T109" t="str">
            <v>Constante</v>
          </cell>
          <cell r="U109">
            <v>3</v>
          </cell>
          <cell r="V109" t="str">
            <v>Proceso</v>
          </cell>
          <cell r="W109">
            <v>21703</v>
          </cell>
          <cell r="X109" t="str">
            <v>Indicadores de Proceso - Comercial</v>
          </cell>
          <cell r="Y109" t="str">
            <v>No</v>
          </cell>
        </row>
        <row r="110">
          <cell r="A110">
            <v>5064</v>
          </cell>
          <cell r="B110" t="str">
            <v>Valor del ahorro en inversión para campañas informativas o de divulgación a través de acciones de free press</v>
          </cell>
          <cell r="C110" t="str">
            <v>5997</v>
          </cell>
          <cell r="D110">
            <v>97110002</v>
          </cell>
          <cell r="E110" t="str">
            <v>Variable 1</v>
          </cell>
          <cell r="F110">
            <v>30000</v>
          </cell>
          <cell r="G110" t="str">
            <v>Trimestre</v>
          </cell>
          <cell r="H110" t="str">
            <v>Millones de Pesos</v>
          </cell>
          <cell r="I110">
            <v>0</v>
          </cell>
          <cell r="J110">
            <v>9</v>
          </cell>
          <cell r="K110" t="str">
            <v>Proceso: Inteligencia Corporativa</v>
          </cell>
          <cell r="L110">
            <v>253</v>
          </cell>
          <cell r="M110" t="str">
            <v>Subproceso: Comunicaciones</v>
          </cell>
          <cell r="N110">
            <v>3004</v>
          </cell>
          <cell r="O110" t="str">
            <v>Subproceso: Comunicaciones</v>
          </cell>
          <cell r="P110">
            <v>5997</v>
          </cell>
          <cell r="Q110">
            <v>0</v>
          </cell>
          <cell r="R110">
            <v>0</v>
          </cell>
          <cell r="S110">
            <v>0</v>
          </cell>
          <cell r="T110" t="str">
            <v>Constante</v>
          </cell>
          <cell r="U110">
            <v>3</v>
          </cell>
          <cell r="V110" t="str">
            <v>Proceso</v>
          </cell>
          <cell r="W110">
            <v>20502</v>
          </cell>
          <cell r="X110" t="str">
            <v>Indicadores de Subproceso - Comunicaciones</v>
          </cell>
          <cell r="Y110" t="str">
            <v>No</v>
          </cell>
        </row>
        <row r="111">
          <cell r="A111">
            <v>5068</v>
          </cell>
          <cell r="B111" t="str">
            <v>Efectividad en la Gestión Documental</v>
          </cell>
          <cell r="C111" t="str">
            <v>(((5983/5984)*0.6)+((5985/5986)*0.4))*100</v>
          </cell>
          <cell r="D111">
            <v>97110002</v>
          </cell>
          <cell r="E111" t="str">
            <v>(((Variable 1 / Variable 2) * 0.6) + ((Variable 3 / Variable 4) * 0.4)) * 100</v>
          </cell>
          <cell r="F111">
            <v>100</v>
          </cell>
          <cell r="G111" t="str">
            <v>Mes</v>
          </cell>
          <cell r="H111" t="str">
            <v>Porcentaje</v>
          </cell>
          <cell r="I111">
            <v>0</v>
          </cell>
          <cell r="J111">
            <v>14</v>
          </cell>
          <cell r="K111" t="str">
            <v>Proceso: Recursos Físicos</v>
          </cell>
          <cell r="L111">
            <v>264</v>
          </cell>
          <cell r="M111" t="str">
            <v>Proceso: Recursos Físicos</v>
          </cell>
          <cell r="N111">
            <v>3075</v>
          </cell>
          <cell r="O111" t="str">
            <v>Proceso: Recursos Físicos</v>
          </cell>
          <cell r="P111">
            <v>5983</v>
          </cell>
          <cell r="Q111">
            <v>5984</v>
          </cell>
          <cell r="R111">
            <v>5985</v>
          </cell>
          <cell r="S111">
            <v>5986</v>
          </cell>
          <cell r="T111" t="str">
            <v>Constante</v>
          </cell>
          <cell r="U111">
            <v>3</v>
          </cell>
          <cell r="V111" t="str">
            <v>Proceso</v>
          </cell>
          <cell r="W111">
            <v>21503</v>
          </cell>
          <cell r="X111" t="str">
            <v>Indicadores de Proceso - Recursos Físicos</v>
          </cell>
          <cell r="Y111" t="str">
            <v>No</v>
          </cell>
        </row>
        <row r="112">
          <cell r="A112">
            <v>5069</v>
          </cell>
          <cell r="B112" t="str">
            <v>Administración de Bienes</v>
          </cell>
          <cell r="C112" t="str">
            <v>((5987*0.25)+(5988*0.30)+(5989*0.15)+(5990*0.30))</v>
          </cell>
          <cell r="D112">
            <v>97110002</v>
          </cell>
          <cell r="E112" t="str">
            <v>(Variable 1 * 0.25) + (Variable 2 * 0.30) + (Variable 3 * 0.15) + (Variable 4 * 0.30)</v>
          </cell>
          <cell r="F112">
            <v>100</v>
          </cell>
          <cell r="G112" t="str">
            <v>Trimestre</v>
          </cell>
          <cell r="H112" t="str">
            <v>Porcentaje</v>
          </cell>
          <cell r="I112">
            <v>0</v>
          </cell>
          <cell r="J112">
            <v>14</v>
          </cell>
          <cell r="K112" t="str">
            <v>Proceso: Recursos Físicos</v>
          </cell>
          <cell r="L112">
            <v>264</v>
          </cell>
          <cell r="M112" t="str">
            <v>Proceso: Recursos Físicos</v>
          </cell>
          <cell r="N112">
            <v>3075</v>
          </cell>
          <cell r="O112" t="str">
            <v>Proceso: Recursos Físicos</v>
          </cell>
          <cell r="P112">
            <v>5987</v>
          </cell>
          <cell r="Q112">
            <v>5988</v>
          </cell>
          <cell r="R112">
            <v>5989</v>
          </cell>
          <cell r="S112">
            <v>5990</v>
          </cell>
          <cell r="T112" t="str">
            <v>Constante</v>
          </cell>
          <cell r="U112">
            <v>3</v>
          </cell>
          <cell r="V112" t="str">
            <v>Proceso</v>
          </cell>
          <cell r="W112">
            <v>21503</v>
          </cell>
          <cell r="X112" t="str">
            <v>Indicadores de Proceso - Recursos Físicos</v>
          </cell>
          <cell r="Y112" t="str">
            <v>No</v>
          </cell>
        </row>
        <row r="113">
          <cell r="A113">
            <v>5070</v>
          </cell>
          <cell r="B113" t="str">
            <v>Calidad en la liquidación de la nómina</v>
          </cell>
          <cell r="C113" t="str">
            <v>(6001/6002)*100</v>
          </cell>
          <cell r="D113">
            <v>97110001</v>
          </cell>
          <cell r="E113" t="str">
            <v>(Variable 1/ Variable 2)* 100</v>
          </cell>
          <cell r="F113">
            <v>100</v>
          </cell>
          <cell r="G113" t="str">
            <v>Trimestre</v>
          </cell>
          <cell r="H113" t="str">
            <v>Porcentaje</v>
          </cell>
          <cell r="I113">
            <v>0</v>
          </cell>
          <cell r="J113">
            <v>6</v>
          </cell>
          <cell r="K113" t="str">
            <v>Proceso: Gestión Humana</v>
          </cell>
          <cell r="L113">
            <v>272</v>
          </cell>
          <cell r="M113" t="str">
            <v>Proceso: Gestión Humana No Aplica Subproceso.</v>
          </cell>
          <cell r="N113">
            <v>3030</v>
          </cell>
          <cell r="O113" t="str">
            <v>Proceso: Gestión Humana</v>
          </cell>
          <cell r="P113">
            <v>6001</v>
          </cell>
          <cell r="Q113">
            <v>6002</v>
          </cell>
          <cell r="R113">
            <v>0</v>
          </cell>
          <cell r="S113">
            <v>0</v>
          </cell>
          <cell r="T113" t="str">
            <v>Ascendente</v>
          </cell>
          <cell r="U113">
            <v>3</v>
          </cell>
          <cell r="V113" t="str">
            <v>Proceso</v>
          </cell>
          <cell r="W113">
            <v>21403</v>
          </cell>
          <cell r="X113" t="str">
            <v>Indicadores de Proceso - Personal</v>
          </cell>
          <cell r="Y113" t="str">
            <v>No</v>
          </cell>
        </row>
        <row r="114">
          <cell r="A114">
            <v>5071</v>
          </cell>
          <cell r="B114" t="str">
            <v>Ejecución del plan de bienestar</v>
          </cell>
          <cell r="C114" t="str">
            <v>(6003/6018)*100</v>
          </cell>
          <cell r="D114">
            <v>97110001</v>
          </cell>
          <cell r="E114" t="str">
            <v>(Variable 1/ Variable 2)* 100</v>
          </cell>
          <cell r="F114">
            <v>100</v>
          </cell>
          <cell r="G114" t="str">
            <v>Trimestre</v>
          </cell>
          <cell r="H114" t="str">
            <v>Porcentaje</v>
          </cell>
          <cell r="I114">
            <v>0</v>
          </cell>
          <cell r="J114">
            <v>6</v>
          </cell>
          <cell r="K114" t="str">
            <v>Proceso: Gestión Humana</v>
          </cell>
          <cell r="L114">
            <v>272</v>
          </cell>
          <cell r="M114" t="str">
            <v>Proceso: Gestión Humana No Aplica Subproceso.</v>
          </cell>
          <cell r="N114">
            <v>3030</v>
          </cell>
          <cell r="O114" t="str">
            <v>Proceso: Gestión Humana</v>
          </cell>
          <cell r="P114">
            <v>6003</v>
          </cell>
          <cell r="Q114">
            <v>6018</v>
          </cell>
          <cell r="R114">
            <v>0</v>
          </cell>
          <cell r="S114">
            <v>0</v>
          </cell>
          <cell r="T114" t="str">
            <v>Ascendente</v>
          </cell>
          <cell r="U114">
            <v>3</v>
          </cell>
          <cell r="V114" t="str">
            <v>Proceso</v>
          </cell>
          <cell r="W114">
            <v>21403</v>
          </cell>
          <cell r="X114" t="str">
            <v>Indicadores de Proceso - Personal</v>
          </cell>
          <cell r="Y114" t="str">
            <v>No</v>
          </cell>
        </row>
        <row r="115">
          <cell r="A115">
            <v>5072</v>
          </cell>
          <cell r="B115" t="str">
            <v>Gestión de incapacidades</v>
          </cell>
          <cell r="C115" t="str">
            <v>(6004/6005)*100</v>
          </cell>
          <cell r="D115">
            <v>97110001</v>
          </cell>
          <cell r="E115" t="str">
            <v>(Variable 1/ Variable 2)* 100</v>
          </cell>
          <cell r="F115">
            <v>100</v>
          </cell>
          <cell r="G115" t="str">
            <v>Bimestre</v>
          </cell>
          <cell r="H115" t="str">
            <v>Porcentaje</v>
          </cell>
          <cell r="I115">
            <v>92</v>
          </cell>
          <cell r="J115">
            <v>6</v>
          </cell>
          <cell r="K115" t="str">
            <v>Proceso: Gestión Humana</v>
          </cell>
          <cell r="L115">
            <v>272</v>
          </cell>
          <cell r="M115" t="str">
            <v>Proceso: Gestión Humana No Aplica Subproceso.</v>
          </cell>
          <cell r="N115">
            <v>3030</v>
          </cell>
          <cell r="O115" t="str">
            <v>Proceso: Gestión Humana</v>
          </cell>
          <cell r="P115">
            <v>6004</v>
          </cell>
          <cell r="Q115">
            <v>6005</v>
          </cell>
          <cell r="R115">
            <v>0</v>
          </cell>
          <cell r="S115">
            <v>0</v>
          </cell>
          <cell r="T115" t="str">
            <v>Ascendente</v>
          </cell>
          <cell r="U115">
            <v>3</v>
          </cell>
          <cell r="V115" t="str">
            <v>Proceso</v>
          </cell>
          <cell r="W115">
            <v>21403</v>
          </cell>
          <cell r="X115" t="str">
            <v>Indicadores de Proceso - Personal</v>
          </cell>
          <cell r="Y115" t="str">
            <v>No</v>
          </cell>
        </row>
        <row r="116">
          <cell r="A116">
            <v>5073</v>
          </cell>
          <cell r="B116" t="str">
            <v>Gestión de novedades que afectan la nómina</v>
          </cell>
          <cell r="C116" t="str">
            <v>(6006/6007)*100</v>
          </cell>
          <cell r="D116">
            <v>97110001</v>
          </cell>
          <cell r="E116" t="str">
            <v>(Variable 1/ Variable 2)* 100</v>
          </cell>
          <cell r="F116">
            <v>100</v>
          </cell>
          <cell r="G116" t="str">
            <v>Trimestre</v>
          </cell>
          <cell r="H116" t="str">
            <v>Porcentaje</v>
          </cell>
          <cell r="I116">
            <v>0</v>
          </cell>
          <cell r="J116">
            <v>6</v>
          </cell>
          <cell r="K116" t="str">
            <v>Proceso: Gestión Humana</v>
          </cell>
          <cell r="L116">
            <v>272</v>
          </cell>
          <cell r="M116" t="str">
            <v>Proceso: Gestión Humana No Aplica Subproceso.</v>
          </cell>
          <cell r="N116">
            <v>3030</v>
          </cell>
          <cell r="O116" t="str">
            <v>Proceso: Gestión Humana</v>
          </cell>
          <cell r="P116">
            <v>6006</v>
          </cell>
          <cell r="Q116">
            <v>6007</v>
          </cell>
          <cell r="R116">
            <v>0</v>
          </cell>
          <cell r="S116">
            <v>0</v>
          </cell>
          <cell r="T116" t="str">
            <v>Ascendente</v>
          </cell>
          <cell r="U116">
            <v>3</v>
          </cell>
          <cell r="V116" t="str">
            <v>Proceso</v>
          </cell>
          <cell r="W116">
            <v>21403</v>
          </cell>
          <cell r="X116" t="str">
            <v>Indicadores de Proceso - Personal</v>
          </cell>
          <cell r="Y116" t="str">
            <v>No</v>
          </cell>
        </row>
        <row r="117">
          <cell r="A117">
            <v>5074</v>
          </cell>
          <cell r="B117" t="str">
            <v>Gestión del clima laboral</v>
          </cell>
          <cell r="C117" t="str">
            <v>(6008/6009)*100</v>
          </cell>
          <cell r="D117">
            <v>97110001</v>
          </cell>
          <cell r="E117" t="str">
            <v>(Variable 1/ Variable 2)* 100</v>
          </cell>
          <cell r="F117">
            <v>100</v>
          </cell>
          <cell r="G117" t="str">
            <v>Semestre</v>
          </cell>
          <cell r="H117" t="str">
            <v>Porcentaje</v>
          </cell>
          <cell r="I117">
            <v>0</v>
          </cell>
          <cell r="J117">
            <v>6</v>
          </cell>
          <cell r="K117" t="str">
            <v>Proceso: Gestión Humana</v>
          </cell>
          <cell r="L117">
            <v>272</v>
          </cell>
          <cell r="M117" t="str">
            <v>Proceso: Gestión Humana No Aplica Subproceso.</v>
          </cell>
          <cell r="N117">
            <v>3030</v>
          </cell>
          <cell r="O117" t="str">
            <v>Proceso: Gestión Humana</v>
          </cell>
          <cell r="P117">
            <v>6008</v>
          </cell>
          <cell r="Q117">
            <v>6009</v>
          </cell>
          <cell r="R117">
            <v>0</v>
          </cell>
          <cell r="S117">
            <v>0</v>
          </cell>
          <cell r="T117" t="str">
            <v>Ascendente</v>
          </cell>
          <cell r="U117">
            <v>3</v>
          </cell>
          <cell r="V117" t="str">
            <v>Proceso</v>
          </cell>
          <cell r="W117">
            <v>21403</v>
          </cell>
          <cell r="X117" t="str">
            <v>Indicadores de Proceso - Personal</v>
          </cell>
          <cell r="Y117" t="str">
            <v>No</v>
          </cell>
        </row>
        <row r="118">
          <cell r="A118">
            <v>5075</v>
          </cell>
          <cell r="B118" t="str">
            <v>Gestión del desarrollo</v>
          </cell>
          <cell r="C118" t="str">
            <v>(6010/6011)*100</v>
          </cell>
          <cell r="D118">
            <v>97110001</v>
          </cell>
          <cell r="E118" t="str">
            <v>(Variable 1/ Variable 2)* 100</v>
          </cell>
          <cell r="F118">
            <v>100</v>
          </cell>
          <cell r="G118" t="str">
            <v>Trimestre</v>
          </cell>
          <cell r="H118" t="str">
            <v>Porcentaje</v>
          </cell>
          <cell r="I118">
            <v>0</v>
          </cell>
          <cell r="J118">
            <v>6</v>
          </cell>
          <cell r="K118" t="str">
            <v>Proceso: Gestión Humana</v>
          </cell>
          <cell r="L118">
            <v>272</v>
          </cell>
          <cell r="M118" t="str">
            <v>Proceso: Gestión Humana No Aplica Subproceso.</v>
          </cell>
          <cell r="N118">
            <v>3030</v>
          </cell>
          <cell r="O118" t="str">
            <v>Proceso: Gestión Humana</v>
          </cell>
          <cell r="P118">
            <v>6010</v>
          </cell>
          <cell r="Q118">
            <v>6011</v>
          </cell>
          <cell r="R118">
            <v>0</v>
          </cell>
          <cell r="S118">
            <v>0</v>
          </cell>
          <cell r="T118" t="str">
            <v>Ascendente</v>
          </cell>
          <cell r="U118">
            <v>3</v>
          </cell>
          <cell r="V118" t="str">
            <v>Proceso</v>
          </cell>
          <cell r="W118">
            <v>21403</v>
          </cell>
          <cell r="X118" t="str">
            <v>Indicadores de Proceso - Personal</v>
          </cell>
          <cell r="Y118" t="str">
            <v>No</v>
          </cell>
        </row>
        <row r="119">
          <cell r="A119">
            <v>5076</v>
          </cell>
          <cell r="B119" t="str">
            <v>Gestión del rendimiento</v>
          </cell>
          <cell r="C119" t="str">
            <v>(6012/6013)*100</v>
          </cell>
          <cell r="D119">
            <v>97110001</v>
          </cell>
          <cell r="E119" t="str">
            <v>(Variable 1/ Variable 2)* 100</v>
          </cell>
          <cell r="F119">
            <v>100</v>
          </cell>
          <cell r="G119" t="str">
            <v>Año</v>
          </cell>
          <cell r="H119" t="str">
            <v>Porcentaje</v>
          </cell>
          <cell r="I119">
            <v>0</v>
          </cell>
          <cell r="J119">
            <v>6</v>
          </cell>
          <cell r="K119" t="str">
            <v>Proceso: Gestión Humana</v>
          </cell>
          <cell r="L119">
            <v>272</v>
          </cell>
          <cell r="M119" t="str">
            <v>Proceso: Gestión Humana No Aplica Subproceso.</v>
          </cell>
          <cell r="N119">
            <v>3030</v>
          </cell>
          <cell r="O119" t="str">
            <v>Proceso: Gestión Humana</v>
          </cell>
          <cell r="P119">
            <v>6012</v>
          </cell>
          <cell r="Q119">
            <v>6013</v>
          </cell>
          <cell r="R119">
            <v>0</v>
          </cell>
          <cell r="S119">
            <v>0</v>
          </cell>
          <cell r="T119" t="str">
            <v>Ascendente</v>
          </cell>
          <cell r="U119">
            <v>3</v>
          </cell>
          <cell r="V119" t="str">
            <v>Proceso</v>
          </cell>
          <cell r="W119">
            <v>21403</v>
          </cell>
          <cell r="X119" t="str">
            <v>Indicadores de Proceso - Personal</v>
          </cell>
          <cell r="Y119" t="str">
            <v>No</v>
          </cell>
        </row>
        <row r="120">
          <cell r="A120">
            <v>5077</v>
          </cell>
          <cell r="B120" t="str">
            <v>Gestión Historia Laboral</v>
          </cell>
          <cell r="C120" t="str">
            <v>(6014/6015)*100</v>
          </cell>
          <cell r="D120">
            <v>97110001</v>
          </cell>
          <cell r="E120" t="str">
            <v>(Variable 1/ Variable 2)* 100</v>
          </cell>
          <cell r="F120">
            <v>100</v>
          </cell>
          <cell r="G120" t="str">
            <v>Trimestre</v>
          </cell>
          <cell r="H120" t="str">
            <v>Porcentaje</v>
          </cell>
          <cell r="I120">
            <v>0</v>
          </cell>
          <cell r="J120">
            <v>6</v>
          </cell>
          <cell r="K120" t="str">
            <v>Proceso: Gestión Humana</v>
          </cell>
          <cell r="L120">
            <v>272</v>
          </cell>
          <cell r="M120" t="str">
            <v>Proceso: Gestión Humana No Aplica Subproceso.</v>
          </cell>
          <cell r="N120">
            <v>3030</v>
          </cell>
          <cell r="O120" t="str">
            <v>Proceso: Gestión Humana</v>
          </cell>
          <cell r="P120">
            <v>6014</v>
          </cell>
          <cell r="Q120">
            <v>6015</v>
          </cell>
          <cell r="R120">
            <v>0</v>
          </cell>
          <cell r="S120">
            <v>0</v>
          </cell>
          <cell r="T120" t="str">
            <v>Ascendente</v>
          </cell>
          <cell r="U120">
            <v>3</v>
          </cell>
          <cell r="V120" t="str">
            <v>Proceso</v>
          </cell>
          <cell r="W120">
            <v>21403</v>
          </cell>
          <cell r="X120" t="str">
            <v>Indicadores de Proceso - Personal</v>
          </cell>
          <cell r="Y120" t="str">
            <v>No</v>
          </cell>
        </row>
        <row r="121">
          <cell r="A121">
            <v>5078</v>
          </cell>
          <cell r="B121" t="str">
            <v>Gestión solicitudes de información historia laboral</v>
          </cell>
          <cell r="C121" t="str">
            <v>(6016/6017)*100</v>
          </cell>
          <cell r="D121">
            <v>97110001</v>
          </cell>
          <cell r="E121" t="str">
            <v>(Variable 1/ Variable 2)* 100</v>
          </cell>
          <cell r="F121">
            <v>100</v>
          </cell>
          <cell r="G121" t="str">
            <v>Trimestre</v>
          </cell>
          <cell r="H121" t="str">
            <v>Porcentaje</v>
          </cell>
          <cell r="I121">
            <v>0</v>
          </cell>
          <cell r="J121">
            <v>6</v>
          </cell>
          <cell r="K121" t="str">
            <v>Proceso: Gestión Humana</v>
          </cell>
          <cell r="L121">
            <v>272</v>
          </cell>
          <cell r="M121" t="str">
            <v>Proceso: Gestión Humana No Aplica Subproceso.</v>
          </cell>
          <cell r="N121">
            <v>3030</v>
          </cell>
          <cell r="O121" t="str">
            <v>Proceso: Gestión Humana</v>
          </cell>
          <cell r="P121">
            <v>6016</v>
          </cell>
          <cell r="Q121">
            <v>6017</v>
          </cell>
          <cell r="R121">
            <v>0</v>
          </cell>
          <cell r="S121">
            <v>0</v>
          </cell>
          <cell r="T121" t="str">
            <v>Ascendente</v>
          </cell>
          <cell r="U121">
            <v>3</v>
          </cell>
          <cell r="V121" t="str">
            <v>Proceso</v>
          </cell>
          <cell r="W121">
            <v>21403</v>
          </cell>
          <cell r="X121" t="str">
            <v>Indicadores de Proceso - Personal</v>
          </cell>
          <cell r="Y121" t="str">
            <v>No</v>
          </cell>
        </row>
        <row r="122">
          <cell r="A122">
            <v>5079</v>
          </cell>
          <cell r="B122" t="str">
            <v>Comentarios a proyectos de normativa</v>
          </cell>
          <cell r="C122" t="str">
            <v>(6023/6024)*100</v>
          </cell>
          <cell r="D122">
            <v>97110002</v>
          </cell>
          <cell r="E122" t="str">
            <v>(Variable 1/ Variable 2)* 100</v>
          </cell>
          <cell r="F122">
            <v>100</v>
          </cell>
          <cell r="G122" t="str">
            <v>Mes</v>
          </cell>
          <cell r="H122" t="str">
            <v>Porcentaje</v>
          </cell>
          <cell r="I122">
            <v>0</v>
          </cell>
          <cell r="J122">
            <v>7</v>
          </cell>
          <cell r="K122" t="str">
            <v>Proceso: Gestión Jurídica</v>
          </cell>
          <cell r="L122">
            <v>7</v>
          </cell>
          <cell r="M122" t="str">
            <v>Proceso: Gestión Jurídica No Aplica</v>
          </cell>
          <cell r="N122">
            <v>3003</v>
          </cell>
          <cell r="O122" t="str">
            <v>Proceso: Gestión Jurídica No Aplica</v>
          </cell>
          <cell r="P122">
            <v>6023</v>
          </cell>
          <cell r="Q122">
            <v>6024</v>
          </cell>
          <cell r="R122">
            <v>0</v>
          </cell>
          <cell r="S122">
            <v>0</v>
          </cell>
          <cell r="T122" t="str">
            <v>Constante</v>
          </cell>
          <cell r="U122">
            <v>3</v>
          </cell>
          <cell r="V122" t="str">
            <v>Proceso</v>
          </cell>
          <cell r="W122">
            <v>20803</v>
          </cell>
          <cell r="X122" t="str">
            <v>Indicadores de Proceso - Gestión Jurídica</v>
          </cell>
          <cell r="Y122" t="str">
            <v>No</v>
          </cell>
        </row>
        <row r="123">
          <cell r="A123">
            <v>5080</v>
          </cell>
          <cell r="B123" t="str">
            <v>Oportunidad en las decisiones adoptadas por el Comité de Conciliación y Defensa Judicial</v>
          </cell>
          <cell r="C123" t="str">
            <v>(6025/6026)*100</v>
          </cell>
          <cell r="D123">
            <v>97110002</v>
          </cell>
          <cell r="E123" t="str">
            <v>(Variable 1/ Variable 2)* 100</v>
          </cell>
          <cell r="F123">
            <v>90</v>
          </cell>
          <cell r="G123" t="str">
            <v>Mes</v>
          </cell>
          <cell r="H123" t="str">
            <v>Porcentaje</v>
          </cell>
          <cell r="I123">
            <v>0</v>
          </cell>
          <cell r="J123">
            <v>7</v>
          </cell>
          <cell r="K123" t="str">
            <v>Proceso: Gestión Jurídica</v>
          </cell>
          <cell r="L123">
            <v>7</v>
          </cell>
          <cell r="M123" t="str">
            <v>Proceso: Gestión Jurídica No Aplica</v>
          </cell>
          <cell r="N123">
            <v>3003</v>
          </cell>
          <cell r="O123" t="str">
            <v>Proceso: Gestión Jurídica No Aplica</v>
          </cell>
          <cell r="P123">
            <v>6025</v>
          </cell>
          <cell r="Q123">
            <v>6026</v>
          </cell>
          <cell r="R123">
            <v>0</v>
          </cell>
          <cell r="S123">
            <v>0</v>
          </cell>
          <cell r="T123" t="str">
            <v>Constante</v>
          </cell>
          <cell r="U123">
            <v>3</v>
          </cell>
          <cell r="V123" t="str">
            <v>Proceso</v>
          </cell>
          <cell r="W123">
            <v>20803</v>
          </cell>
          <cell r="X123" t="str">
            <v>Indicadores de Proceso - Gestión Jurídica</v>
          </cell>
          <cell r="Y123" t="str">
            <v>No</v>
          </cell>
        </row>
        <row r="124">
          <cell r="A124">
            <v>5081</v>
          </cell>
          <cell r="B124" t="str">
            <v>Estudios sobre la procedencia de denuncia</v>
          </cell>
          <cell r="C124" t="str">
            <v>(6027/6028)*100</v>
          </cell>
          <cell r="D124">
            <v>97110002</v>
          </cell>
          <cell r="E124" t="str">
            <v>(Variable 1/ Variable 2)* 100</v>
          </cell>
          <cell r="F124">
            <v>100</v>
          </cell>
          <cell r="G124" t="str">
            <v>Mes</v>
          </cell>
          <cell r="H124" t="str">
            <v>Porcentaje</v>
          </cell>
          <cell r="I124">
            <v>84.54</v>
          </cell>
          <cell r="J124">
            <v>7</v>
          </cell>
          <cell r="K124" t="str">
            <v>Proceso: Gestión Jurídica</v>
          </cell>
          <cell r="L124">
            <v>7</v>
          </cell>
          <cell r="M124" t="str">
            <v>Proceso: Gestión Jurídica No Aplica</v>
          </cell>
          <cell r="N124">
            <v>3003</v>
          </cell>
          <cell r="O124" t="str">
            <v>Proceso: Gestión Jurídica No Aplica</v>
          </cell>
          <cell r="P124">
            <v>6027</v>
          </cell>
          <cell r="Q124">
            <v>6028</v>
          </cell>
          <cell r="R124">
            <v>0</v>
          </cell>
          <cell r="S124">
            <v>0</v>
          </cell>
          <cell r="T124" t="str">
            <v>Constante</v>
          </cell>
          <cell r="U124">
            <v>3</v>
          </cell>
          <cell r="V124" t="str">
            <v>Proceso</v>
          </cell>
          <cell r="W124">
            <v>20803</v>
          </cell>
          <cell r="X124" t="str">
            <v>Indicadores de Proceso - Gestión Jurídica</v>
          </cell>
          <cell r="Y124" t="str">
            <v>No</v>
          </cell>
        </row>
        <row r="125">
          <cell r="A125">
            <v>5082</v>
          </cell>
          <cell r="B125" t="str">
            <v>Fallos en sede Administrativa a favor de la DIAN.</v>
          </cell>
          <cell r="C125" t="str">
            <v>(6029/6030)*100</v>
          </cell>
          <cell r="D125">
            <v>97110002</v>
          </cell>
          <cell r="E125" t="str">
            <v>(Variable 1/ Variable 2)* 100</v>
          </cell>
          <cell r="F125">
            <v>100</v>
          </cell>
          <cell r="G125" t="str">
            <v>Trimestre</v>
          </cell>
          <cell r="H125" t="str">
            <v>Porcentaje</v>
          </cell>
          <cell r="I125">
            <v>62.95</v>
          </cell>
          <cell r="J125">
            <v>7</v>
          </cell>
          <cell r="K125" t="str">
            <v>Proceso: Gestión Jurídica</v>
          </cell>
          <cell r="L125">
            <v>7</v>
          </cell>
          <cell r="M125" t="str">
            <v>Proceso: Gestión Jurídica No Aplica</v>
          </cell>
          <cell r="N125">
            <v>3003</v>
          </cell>
          <cell r="O125" t="str">
            <v>Proceso: Gestión Jurídica No Aplica</v>
          </cell>
          <cell r="P125">
            <v>6029</v>
          </cell>
          <cell r="Q125">
            <v>6030</v>
          </cell>
          <cell r="R125">
            <v>0</v>
          </cell>
          <cell r="S125">
            <v>0</v>
          </cell>
          <cell r="T125" t="str">
            <v>Constante</v>
          </cell>
          <cell r="U125">
            <v>3</v>
          </cell>
          <cell r="V125" t="str">
            <v>Proceso</v>
          </cell>
          <cell r="W125">
            <v>20803</v>
          </cell>
          <cell r="X125" t="str">
            <v>Indicadores de Proceso - Gestión Jurídica</v>
          </cell>
          <cell r="Y125" t="str">
            <v>No</v>
          </cell>
        </row>
        <row r="126">
          <cell r="A126">
            <v>5083</v>
          </cell>
          <cell r="B126" t="str">
            <v>Incidentes de Reparación Integral Presentados</v>
          </cell>
          <cell r="C126" t="str">
            <v>(6031/6032)*100</v>
          </cell>
          <cell r="D126">
            <v>97110002</v>
          </cell>
          <cell r="E126" t="str">
            <v>(Variable 1/ Variable 2)* 100</v>
          </cell>
          <cell r="F126">
            <v>90</v>
          </cell>
          <cell r="G126" t="str">
            <v>Mes</v>
          </cell>
          <cell r="H126" t="str">
            <v>Porcentaje</v>
          </cell>
          <cell r="I126">
            <v>47.5</v>
          </cell>
          <cell r="J126">
            <v>7</v>
          </cell>
          <cell r="K126" t="str">
            <v>Proceso: Gestión Jurídica</v>
          </cell>
          <cell r="L126">
            <v>7</v>
          </cell>
          <cell r="M126" t="str">
            <v>Proceso: Gestión Jurídica No Aplica</v>
          </cell>
          <cell r="N126">
            <v>3003</v>
          </cell>
          <cell r="O126" t="str">
            <v>Proceso: Gestión Jurídica No Aplica</v>
          </cell>
          <cell r="P126">
            <v>6031</v>
          </cell>
          <cell r="Q126">
            <v>6032</v>
          </cell>
          <cell r="R126">
            <v>0</v>
          </cell>
          <cell r="S126">
            <v>0</v>
          </cell>
          <cell r="T126" t="str">
            <v>Constante</v>
          </cell>
          <cell r="U126">
            <v>3</v>
          </cell>
          <cell r="V126" t="str">
            <v>Proceso</v>
          </cell>
          <cell r="W126">
            <v>20803</v>
          </cell>
          <cell r="X126" t="str">
            <v>Indicadores de Proceso - Gestión Jurídica</v>
          </cell>
          <cell r="Y126" t="str">
            <v>No</v>
          </cell>
        </row>
        <row r="127">
          <cell r="A127">
            <v>5084</v>
          </cell>
          <cell r="B127" t="str">
            <v>Oportunidad en los actos administrativos proferidos en Sede Administrativa en materia Aduanero y Cambiario.</v>
          </cell>
          <cell r="C127" t="str">
            <v>(6033/6034)*100</v>
          </cell>
          <cell r="D127">
            <v>97110002</v>
          </cell>
          <cell r="E127" t="str">
            <v>(Variable 1/ Variable 2)* 100</v>
          </cell>
          <cell r="F127">
            <v>100</v>
          </cell>
          <cell r="G127" t="str">
            <v>Mes</v>
          </cell>
          <cell r="H127" t="str">
            <v>Porcentaje</v>
          </cell>
          <cell r="I127">
            <v>62.5</v>
          </cell>
          <cell r="J127">
            <v>7</v>
          </cell>
          <cell r="K127" t="str">
            <v>Proceso: Gestión Jurídica</v>
          </cell>
          <cell r="L127">
            <v>7</v>
          </cell>
          <cell r="M127" t="str">
            <v>Proceso: Gestión Jurídica No Aplica</v>
          </cell>
          <cell r="N127">
            <v>3003</v>
          </cell>
          <cell r="O127" t="str">
            <v>Proceso: Gestión Jurídica No Aplica</v>
          </cell>
          <cell r="P127">
            <v>6033</v>
          </cell>
          <cell r="Q127">
            <v>6034</v>
          </cell>
          <cell r="R127">
            <v>0</v>
          </cell>
          <cell r="S127">
            <v>0</v>
          </cell>
          <cell r="T127" t="str">
            <v>Constante</v>
          </cell>
          <cell r="U127">
            <v>3</v>
          </cell>
          <cell r="V127" t="str">
            <v>Proceso</v>
          </cell>
          <cell r="W127">
            <v>20803</v>
          </cell>
          <cell r="X127" t="str">
            <v>Indicadores de Proceso - Gestión Jurídica</v>
          </cell>
          <cell r="Y127" t="str">
            <v>No</v>
          </cell>
        </row>
        <row r="128">
          <cell r="A128">
            <v>5085</v>
          </cell>
          <cell r="B128" t="str">
            <v>Efiencia en la inspección aduanera en importaciones</v>
          </cell>
          <cell r="C128" t="str">
            <v>(6037+6038/6039+6040)*100</v>
          </cell>
          <cell r="D128">
            <v>97110002</v>
          </cell>
          <cell r="E128" t="str">
            <v>((Variable 1+ Variable 2) / (Variable 3 + Variable 4))*100</v>
          </cell>
          <cell r="F128">
            <v>10</v>
          </cell>
          <cell r="G128" t="str">
            <v>Mes</v>
          </cell>
          <cell r="H128" t="str">
            <v>Porcentaje</v>
          </cell>
          <cell r="I128">
            <v>0</v>
          </cell>
          <cell r="J128">
            <v>11</v>
          </cell>
          <cell r="K128" t="str">
            <v>Proceso: Operación Aduanera</v>
          </cell>
          <cell r="L128">
            <v>267</v>
          </cell>
          <cell r="M128" t="str">
            <v>Proceso: Operación Aduanera</v>
          </cell>
          <cell r="N128">
            <v>3001</v>
          </cell>
          <cell r="O128" t="str">
            <v>Proceso: Operación Aduanera</v>
          </cell>
          <cell r="P128">
            <v>6037</v>
          </cell>
          <cell r="Q128">
            <v>6038</v>
          </cell>
          <cell r="R128">
            <v>6039</v>
          </cell>
          <cell r="S128">
            <v>6040</v>
          </cell>
          <cell r="T128" t="str">
            <v>Constante</v>
          </cell>
          <cell r="U128">
            <v>3</v>
          </cell>
          <cell r="V128" t="str">
            <v>Proceso</v>
          </cell>
          <cell r="W128">
            <v>21003</v>
          </cell>
          <cell r="X128" t="str">
            <v>Indicadores de Proceso - Gestión de Aduanas</v>
          </cell>
          <cell r="Y128" t="str">
            <v>No</v>
          </cell>
        </row>
        <row r="129">
          <cell r="A129">
            <v>5086</v>
          </cell>
          <cell r="B129" t="str">
            <v>Actos finales de Devoluciones y/o compensación debidamente proferidos</v>
          </cell>
          <cell r="C129" t="str">
            <v>(1-(6035/6036))*100</v>
          </cell>
          <cell r="D129">
            <v>97110002</v>
          </cell>
          <cell r="E129" t="str">
            <v>(1-(Variable 1 / Variable 2))*100</v>
          </cell>
          <cell r="F129">
            <v>100</v>
          </cell>
          <cell r="G129" t="str">
            <v>Semestre</v>
          </cell>
          <cell r="H129" t="str">
            <v>Porcentaje</v>
          </cell>
          <cell r="I129">
            <v>0</v>
          </cell>
          <cell r="J129">
            <v>12</v>
          </cell>
          <cell r="K129" t="str">
            <v>Proceso: Recaudación</v>
          </cell>
          <cell r="L129">
            <v>45</v>
          </cell>
          <cell r="M129" t="str">
            <v>Subproceso: Devolución y/o Compensación</v>
          </cell>
          <cell r="N129">
            <v>3044</v>
          </cell>
          <cell r="O129" t="str">
            <v>Subproceso: Devolución y/o compensación</v>
          </cell>
          <cell r="P129">
            <v>6035</v>
          </cell>
          <cell r="Q129">
            <v>6036</v>
          </cell>
          <cell r="R129">
            <v>0</v>
          </cell>
          <cell r="S129">
            <v>0</v>
          </cell>
          <cell r="T129" t="str">
            <v>Constante</v>
          </cell>
          <cell r="U129">
            <v>3</v>
          </cell>
          <cell r="V129" t="str">
            <v>Proceso</v>
          </cell>
          <cell r="W129">
            <v>22403</v>
          </cell>
          <cell r="X129" t="str">
            <v>Indicadores de Subproceso - Recaudo</v>
          </cell>
          <cell r="Y129" t="str">
            <v>No</v>
          </cell>
        </row>
        <row r="130">
          <cell r="A130">
            <v>5087</v>
          </cell>
          <cell r="B130" t="str">
            <v>Disposición de las mercancias ADA, bajo las diferentes modalidades de disposición excepto traslado,existentes en inventarios a Diciembre 31 de la vigencia anterior.</v>
          </cell>
          <cell r="C130" t="str">
            <v>(6019/6020)*100</v>
          </cell>
          <cell r="D130">
            <v>97110001</v>
          </cell>
          <cell r="E130" t="str">
            <v>(Variable 1/ Variable 2)* 100</v>
          </cell>
          <cell r="F130">
            <v>78</v>
          </cell>
          <cell r="G130" t="str">
            <v>Trimestre</v>
          </cell>
          <cell r="H130" t="str">
            <v>Porcentaje</v>
          </cell>
          <cell r="I130">
            <v>0</v>
          </cell>
          <cell r="J130">
            <v>3</v>
          </cell>
          <cell r="K130" t="str">
            <v>Proceso: Comercialización</v>
          </cell>
          <cell r="L130">
            <v>275</v>
          </cell>
          <cell r="M130" t="str">
            <v>Proceso: Comercialización. No aplica Subproceso</v>
          </cell>
          <cell r="N130">
            <v>3018</v>
          </cell>
          <cell r="O130" t="str">
            <v>Proceso: Comercialización</v>
          </cell>
          <cell r="P130">
            <v>6019</v>
          </cell>
          <cell r="Q130">
            <v>6020</v>
          </cell>
          <cell r="R130">
            <v>0</v>
          </cell>
          <cell r="S130">
            <v>0</v>
          </cell>
          <cell r="T130" t="str">
            <v>Ascendente</v>
          </cell>
          <cell r="U130">
            <v>3</v>
          </cell>
          <cell r="V130" t="str">
            <v>Proceso</v>
          </cell>
          <cell r="W130">
            <v>21703</v>
          </cell>
          <cell r="X130" t="str">
            <v>Indicadores de Proceso - Comercial</v>
          </cell>
          <cell r="Y130" t="str">
            <v>No</v>
          </cell>
        </row>
        <row r="131">
          <cell r="A131">
            <v>5088</v>
          </cell>
          <cell r="B131" t="str">
            <v>Control de proyectos de donación de mercancías</v>
          </cell>
          <cell r="C131" t="str">
            <v>(6021/6022)*100</v>
          </cell>
          <cell r="D131">
            <v>97110002</v>
          </cell>
          <cell r="E131" t="str">
            <v>(Variable 1/ Variable 2)* 100</v>
          </cell>
          <cell r="F131">
            <v>100</v>
          </cell>
          <cell r="G131" t="str">
            <v>Trimestre</v>
          </cell>
          <cell r="H131" t="str">
            <v>Porcentaje</v>
          </cell>
          <cell r="I131">
            <v>0</v>
          </cell>
          <cell r="J131">
            <v>3</v>
          </cell>
          <cell r="K131" t="str">
            <v>Proceso: Comercialización</v>
          </cell>
          <cell r="L131">
            <v>275</v>
          </cell>
          <cell r="M131" t="str">
            <v>Proceso: Comercialización. No aplica Subproceso</v>
          </cell>
          <cell r="N131">
            <v>3018</v>
          </cell>
          <cell r="O131" t="str">
            <v>Proceso: Comercialización</v>
          </cell>
          <cell r="P131">
            <v>6021</v>
          </cell>
          <cell r="Q131">
            <v>6022</v>
          </cell>
          <cell r="R131">
            <v>0</v>
          </cell>
          <cell r="S131">
            <v>0</v>
          </cell>
          <cell r="T131" t="str">
            <v>Constante</v>
          </cell>
          <cell r="U131">
            <v>3</v>
          </cell>
          <cell r="V131" t="str">
            <v>Proceso</v>
          </cell>
          <cell r="W131">
            <v>21703</v>
          </cell>
          <cell r="X131" t="str">
            <v>Indicadores de Proceso - Comercial</v>
          </cell>
          <cell r="Y131" t="str">
            <v>No</v>
          </cell>
        </row>
        <row r="132">
          <cell r="A132">
            <v>5089</v>
          </cell>
          <cell r="B132" t="str">
            <v>Trámite, Perfeccionamiento y legalización de procesos contractuales</v>
          </cell>
          <cell r="C132" t="str">
            <v>(6052/6053)*100</v>
          </cell>
          <cell r="D132">
            <v>97110002</v>
          </cell>
          <cell r="E132" t="str">
            <v>(Variable 1/ Variable 2)* 100</v>
          </cell>
          <cell r="F132">
            <v>90</v>
          </cell>
          <cell r="G132" t="str">
            <v>Trimestre</v>
          </cell>
          <cell r="H132" t="str">
            <v>Porcentaje</v>
          </cell>
          <cell r="I132">
            <v>0</v>
          </cell>
          <cell r="J132">
            <v>14</v>
          </cell>
          <cell r="K132" t="str">
            <v>Proceso: Recursos Físicos</v>
          </cell>
          <cell r="L132">
            <v>264</v>
          </cell>
          <cell r="M132" t="str">
            <v>Proceso: Recursos Físicos</v>
          </cell>
          <cell r="N132">
            <v>3075</v>
          </cell>
          <cell r="O132" t="str">
            <v>Proceso: Recursos Físicos</v>
          </cell>
          <cell r="P132">
            <v>6052</v>
          </cell>
          <cell r="Q132">
            <v>6053</v>
          </cell>
          <cell r="R132">
            <v>0</v>
          </cell>
          <cell r="S132">
            <v>0</v>
          </cell>
          <cell r="T132" t="str">
            <v>Constante</v>
          </cell>
          <cell r="U132">
            <v>3</v>
          </cell>
          <cell r="V132" t="str">
            <v>Proceso</v>
          </cell>
          <cell r="W132">
            <v>21503</v>
          </cell>
          <cell r="X132" t="str">
            <v>Indicadores de Proceso - Recursos Físicos</v>
          </cell>
          <cell r="Y132" t="str">
            <v>No</v>
          </cell>
        </row>
        <row r="133">
          <cell r="A133">
            <v>5092</v>
          </cell>
          <cell r="B133" t="str">
            <v>Percepción general de la calidad del servicio DIAN</v>
          </cell>
          <cell r="C133" t="str">
            <v>([6058]/[6059])* 100</v>
          </cell>
          <cell r="D133">
            <v>97110002</v>
          </cell>
          <cell r="E133" t="str">
            <v>(Variable 1/ Variable 2)* 100</v>
          </cell>
          <cell r="F133">
            <v>95</v>
          </cell>
          <cell r="G133" t="str">
            <v>Año</v>
          </cell>
          <cell r="H133" t="str">
            <v>Porcentaje</v>
          </cell>
          <cell r="I133">
            <v>0</v>
          </cell>
          <cell r="J133">
            <v>2</v>
          </cell>
          <cell r="K133" t="str">
            <v>Proceso: Asistencia al cliente</v>
          </cell>
          <cell r="L133">
            <v>276</v>
          </cell>
          <cell r="M133" t="str">
            <v>Proceso: Asistencia al cliente</v>
          </cell>
          <cell r="N133">
            <v>3015</v>
          </cell>
          <cell r="O133" t="str">
            <v>Proceso: Asistencia al Cliente</v>
          </cell>
          <cell r="P133">
            <v>6058</v>
          </cell>
          <cell r="Q133">
            <v>6059</v>
          </cell>
          <cell r="R133">
            <v>0</v>
          </cell>
          <cell r="S133">
            <v>0</v>
          </cell>
          <cell r="T133" t="str">
            <v>Constante</v>
          </cell>
          <cell r="U133">
            <v>3</v>
          </cell>
          <cell r="V133" t="str">
            <v>Proceso</v>
          </cell>
          <cell r="W133">
            <v>22503</v>
          </cell>
          <cell r="X133" t="str">
            <v>Indicadores de Proceso - Asistencia al Cliente</v>
          </cell>
          <cell r="Y133" t="str">
            <v>No</v>
          </cell>
        </row>
        <row r="134">
          <cell r="A134">
            <v>5093</v>
          </cell>
          <cell r="B134" t="str">
            <v>Mantener actualizado el RUPGJ</v>
          </cell>
          <cell r="C134" t="str">
            <v>(6143/6144)* 100</v>
          </cell>
          <cell r="D134">
            <v>97110002</v>
          </cell>
          <cell r="E134" t="str">
            <v>(Variable1/Variable2)*100</v>
          </cell>
          <cell r="F134">
            <v>100</v>
          </cell>
          <cell r="G134" t="str">
            <v>Mes</v>
          </cell>
          <cell r="H134" t="str">
            <v>Porcentaje</v>
          </cell>
          <cell r="I134">
            <v>99.11</v>
          </cell>
          <cell r="J134">
            <v>7</v>
          </cell>
          <cell r="K134" t="str">
            <v>Proceso: Gestión Jurídica</v>
          </cell>
          <cell r="L134">
            <v>7</v>
          </cell>
          <cell r="M134" t="str">
            <v>Proceso: Gestión Jurídica No Aplica</v>
          </cell>
          <cell r="N134">
            <v>3003</v>
          </cell>
          <cell r="O134" t="str">
            <v>Proceso: Gestión Jurídica No Aplica</v>
          </cell>
          <cell r="P134">
            <v>6143</v>
          </cell>
          <cell r="Q134">
            <v>6144</v>
          </cell>
          <cell r="R134">
            <v>0</v>
          </cell>
          <cell r="S134">
            <v>0</v>
          </cell>
          <cell r="T134" t="str">
            <v>Constante</v>
          </cell>
          <cell r="U134">
            <v>3</v>
          </cell>
          <cell r="V134" t="str">
            <v>Proceso</v>
          </cell>
          <cell r="W134">
            <v>20803</v>
          </cell>
          <cell r="X134" t="str">
            <v>Indicadores de Proceso - Gestión Jurídica</v>
          </cell>
          <cell r="Y134" t="str">
            <v>No</v>
          </cell>
        </row>
        <row r="135">
          <cell r="A135">
            <v>5094</v>
          </cell>
          <cell r="B135" t="str">
            <v>Resolver las solicitudes de Reducción Sanción en materia TAC en sede administrativa.</v>
          </cell>
          <cell r="C135" t="str">
            <v>(6145/6146)* 100</v>
          </cell>
          <cell r="D135">
            <v>97110002</v>
          </cell>
          <cell r="E135" t="str">
            <v>(Variable 1/ Variable 2)* 100</v>
          </cell>
          <cell r="F135">
            <v>100</v>
          </cell>
          <cell r="G135" t="str">
            <v>Mes</v>
          </cell>
          <cell r="H135" t="str">
            <v>Porcentaje</v>
          </cell>
          <cell r="I135">
            <v>99.11</v>
          </cell>
          <cell r="J135">
            <v>7</v>
          </cell>
          <cell r="K135" t="str">
            <v>Proceso: Gestión Jurídica</v>
          </cell>
          <cell r="L135">
            <v>7</v>
          </cell>
          <cell r="M135" t="str">
            <v>Proceso: Gestión Jurídica No Aplica</v>
          </cell>
          <cell r="N135">
            <v>3003</v>
          </cell>
          <cell r="O135" t="str">
            <v>Proceso: Gestión Jurídica No Aplica</v>
          </cell>
          <cell r="P135">
            <v>6145</v>
          </cell>
          <cell r="Q135">
            <v>6146</v>
          </cell>
          <cell r="R135">
            <v>0</v>
          </cell>
          <cell r="S135">
            <v>0</v>
          </cell>
          <cell r="T135" t="str">
            <v>Constante</v>
          </cell>
          <cell r="U135">
            <v>3</v>
          </cell>
          <cell r="V135" t="str">
            <v>Proceso</v>
          </cell>
          <cell r="W135">
            <v>20803</v>
          </cell>
          <cell r="X135" t="str">
            <v>Indicadores de Proceso - Gestión Jurídica</v>
          </cell>
          <cell r="Y135" t="str">
            <v>No</v>
          </cell>
        </row>
        <row r="136">
          <cell r="A136">
            <v>5095</v>
          </cell>
          <cell r="B136" t="str">
            <v>Resolver las solicitudes de Reducción Anticipo en materia TAC en sede administrativa.</v>
          </cell>
          <cell r="C136" t="str">
            <v>(6147/6148)* 100</v>
          </cell>
          <cell r="D136">
            <v>97110002</v>
          </cell>
          <cell r="E136" t="str">
            <v>(Variable 1/ Variable 2)* 100</v>
          </cell>
          <cell r="F136">
            <v>100</v>
          </cell>
          <cell r="G136" t="str">
            <v>Mes</v>
          </cell>
          <cell r="H136" t="str">
            <v>Porcentaje</v>
          </cell>
          <cell r="I136">
            <v>99.11</v>
          </cell>
          <cell r="J136">
            <v>7</v>
          </cell>
          <cell r="K136" t="str">
            <v>Proceso: Gestión Jurídica</v>
          </cell>
          <cell r="L136">
            <v>7</v>
          </cell>
          <cell r="M136" t="str">
            <v>Proceso: Gestión Jurídica No Aplica</v>
          </cell>
          <cell r="N136">
            <v>3003</v>
          </cell>
          <cell r="O136" t="str">
            <v>Proceso: Gestión Jurídica No Aplica</v>
          </cell>
          <cell r="P136">
            <v>6147</v>
          </cell>
          <cell r="Q136">
            <v>6148</v>
          </cell>
          <cell r="R136">
            <v>0</v>
          </cell>
          <cell r="S136">
            <v>0</v>
          </cell>
          <cell r="T136" t="str">
            <v>Constante</v>
          </cell>
          <cell r="U136">
            <v>3</v>
          </cell>
          <cell r="V136" t="str">
            <v>Proceso</v>
          </cell>
          <cell r="W136">
            <v>20803</v>
          </cell>
          <cell r="X136" t="str">
            <v>Indicadores de Proceso - Gestión Jurídica</v>
          </cell>
          <cell r="Y136" t="str">
            <v>No</v>
          </cell>
        </row>
        <row r="137">
          <cell r="A137">
            <v>5096</v>
          </cell>
          <cell r="B137" t="str">
            <v>Eficacia en la atención oportuna de consultas realizadas por usuarios internos y externos (SISCOS)</v>
          </cell>
          <cell r="C137" t="str">
            <v>(6149/ (6150 + 6151))*100</v>
          </cell>
          <cell r="D137">
            <v>97110001</v>
          </cell>
          <cell r="E137" t="str">
            <v>(Variable 1/ (Variable 2 + Variable 3))*100</v>
          </cell>
          <cell r="F137">
            <v>60</v>
          </cell>
          <cell r="G137" t="str">
            <v>Mes</v>
          </cell>
          <cell r="H137" t="str">
            <v>Porcentaje</v>
          </cell>
          <cell r="I137">
            <v>0</v>
          </cell>
          <cell r="J137">
            <v>11</v>
          </cell>
          <cell r="K137" t="str">
            <v>Proceso: Operación Aduanera</v>
          </cell>
          <cell r="L137">
            <v>216</v>
          </cell>
          <cell r="M137" t="str">
            <v>Subproceso: Apoyo  a la Operación Aduanera</v>
          </cell>
          <cell r="N137">
            <v>3051</v>
          </cell>
          <cell r="O137" t="str">
            <v>Subproceso: Apoyo  a la Operación Aduanera</v>
          </cell>
          <cell r="P137">
            <v>6149</v>
          </cell>
          <cell r="Q137">
            <v>6150</v>
          </cell>
          <cell r="R137">
            <v>6151</v>
          </cell>
          <cell r="S137">
            <v>0</v>
          </cell>
          <cell r="T137" t="str">
            <v>Ascendente</v>
          </cell>
          <cell r="U137">
            <v>2</v>
          </cell>
          <cell r="V137" t="str">
            <v>Subproceso</v>
          </cell>
          <cell r="W137">
            <v>22602</v>
          </cell>
          <cell r="X137" t="str">
            <v>Indicadores de Subproceso - Comercio Exterior</v>
          </cell>
          <cell r="Y137" t="str">
            <v>No</v>
          </cell>
        </row>
        <row r="138">
          <cell r="A138">
            <v>5097</v>
          </cell>
          <cell r="B138" t="str">
            <v>Impacto de la gestión de la DIAN en los medios de comunicación</v>
          </cell>
          <cell r="C138" t="str">
            <v>6152</v>
          </cell>
          <cell r="D138">
            <v>97110001</v>
          </cell>
          <cell r="E138" t="str">
            <v>Variable 1</v>
          </cell>
          <cell r="F138">
            <v>8000</v>
          </cell>
          <cell r="G138" t="str">
            <v>Semestre</v>
          </cell>
          <cell r="H138" t="str">
            <v>Cantidad</v>
          </cell>
          <cell r="I138">
            <v>8000</v>
          </cell>
          <cell r="J138">
            <v>9</v>
          </cell>
          <cell r="K138" t="str">
            <v>Proceso: Inteligencia Corporativa</v>
          </cell>
          <cell r="L138">
            <v>253</v>
          </cell>
          <cell r="M138" t="str">
            <v>Subproceso: Comunicaciones</v>
          </cell>
          <cell r="N138">
            <v>3004</v>
          </cell>
          <cell r="O138" t="str">
            <v>Subproceso: Comunicaciones</v>
          </cell>
          <cell r="P138">
            <v>6152</v>
          </cell>
          <cell r="Q138">
            <v>0</v>
          </cell>
          <cell r="R138">
            <v>0</v>
          </cell>
          <cell r="S138">
            <v>0</v>
          </cell>
          <cell r="T138" t="str">
            <v>Ascendente</v>
          </cell>
          <cell r="U138">
            <v>2</v>
          </cell>
          <cell r="V138" t="str">
            <v>Subproceso</v>
          </cell>
          <cell r="W138">
            <v>20502</v>
          </cell>
          <cell r="X138" t="str">
            <v>Indicadores de Subproceso - Comunicaciones</v>
          </cell>
          <cell r="Y138" t="str">
            <v>No</v>
          </cell>
        </row>
        <row r="139">
          <cell r="A139">
            <v>5098</v>
          </cell>
          <cell r="B139" t="str">
            <v xml:space="preserve">Percepción de los canales internos de comunicación </v>
          </cell>
          <cell r="C139" t="str">
            <v>6153</v>
          </cell>
          <cell r="D139">
            <v>97110001</v>
          </cell>
          <cell r="E139" t="str">
            <v>Variable 1</v>
          </cell>
          <cell r="F139">
            <v>60</v>
          </cell>
          <cell r="G139" t="str">
            <v>Año</v>
          </cell>
          <cell r="H139" t="str">
            <v>Porcentaje</v>
          </cell>
          <cell r="I139">
            <v>0</v>
          </cell>
          <cell r="J139">
            <v>9</v>
          </cell>
          <cell r="K139" t="str">
            <v>Proceso: Inteligencia Corporativa</v>
          </cell>
          <cell r="L139">
            <v>253</v>
          </cell>
          <cell r="M139" t="str">
            <v>Subproceso: Comunicaciones</v>
          </cell>
          <cell r="N139">
            <v>3004</v>
          </cell>
          <cell r="O139" t="str">
            <v>Subproceso: Comunicaciones</v>
          </cell>
          <cell r="P139">
            <v>6153</v>
          </cell>
          <cell r="Q139">
            <v>0</v>
          </cell>
          <cell r="R139">
            <v>0</v>
          </cell>
          <cell r="S139">
            <v>0</v>
          </cell>
          <cell r="T139" t="str">
            <v>Ascendente</v>
          </cell>
          <cell r="U139">
            <v>2</v>
          </cell>
          <cell r="V139" t="str">
            <v>Subproceso</v>
          </cell>
          <cell r="W139">
            <v>20502</v>
          </cell>
          <cell r="X139" t="str">
            <v>Indicadores de Subproceso - Comunicaciones</v>
          </cell>
          <cell r="Y139" t="str">
            <v>No</v>
          </cell>
        </row>
        <row r="140">
          <cell r="A140">
            <v>5099</v>
          </cell>
          <cell r="B140" t="str">
            <v>Capacitación en gestión del Riesgo del Subproceso de devoluciones y/o Compensaciones.</v>
          </cell>
          <cell r="C140" t="str">
            <v>(6154/6155)* 100</v>
          </cell>
          <cell r="D140">
            <v>97110002</v>
          </cell>
          <cell r="E140" t="str">
            <v>(Variable 1/ Variable 2)* 100</v>
          </cell>
          <cell r="F140">
            <v>100</v>
          </cell>
          <cell r="G140" t="str">
            <v>Semestre</v>
          </cell>
          <cell r="H140" t="str">
            <v>Porcentaje</v>
          </cell>
          <cell r="I140">
            <v>0</v>
          </cell>
          <cell r="J140">
            <v>12</v>
          </cell>
          <cell r="K140" t="str">
            <v>Proceso: Recaudación</v>
          </cell>
          <cell r="L140">
            <v>45</v>
          </cell>
          <cell r="M140" t="str">
            <v>Subproceso: Devolución y/o Compensación</v>
          </cell>
          <cell r="N140">
            <v>3044</v>
          </cell>
          <cell r="O140" t="str">
            <v>Subproceso: Devolución y/o compensación</v>
          </cell>
          <cell r="P140">
            <v>6154</v>
          </cell>
          <cell r="Q140">
            <v>6155</v>
          </cell>
          <cell r="R140">
            <v>0</v>
          </cell>
          <cell r="S140">
            <v>0</v>
          </cell>
          <cell r="T140" t="str">
            <v>Constante</v>
          </cell>
          <cell r="U140">
            <v>2</v>
          </cell>
          <cell r="V140" t="str">
            <v>Subproceso</v>
          </cell>
          <cell r="W140">
            <v>22403</v>
          </cell>
          <cell r="X140" t="str">
            <v>Indicadores de Subproceso - Recaudo</v>
          </cell>
          <cell r="Y140" t="str">
            <v>No</v>
          </cell>
        </row>
        <row r="141">
          <cell r="A141">
            <v>5100</v>
          </cell>
          <cell r="B141" t="str">
            <v>Gestión del SIE de Devoluciones optimizada</v>
          </cell>
          <cell r="C141" t="str">
            <v>(9488/9489)* 100</v>
          </cell>
          <cell r="D141">
            <v>97110001</v>
          </cell>
          <cell r="E141" t="str">
            <v>(Variable 1/ Variable 2)* 100</v>
          </cell>
          <cell r="F141">
            <v>85</v>
          </cell>
          <cell r="G141" t="str">
            <v>Mes</v>
          </cell>
          <cell r="H141" t="str">
            <v>Porcentaje</v>
          </cell>
          <cell r="I141">
            <v>0</v>
          </cell>
          <cell r="J141">
            <v>12</v>
          </cell>
          <cell r="K141" t="str">
            <v>Proceso: Recaudación</v>
          </cell>
          <cell r="L141">
            <v>45</v>
          </cell>
          <cell r="M141" t="str">
            <v>Subproceso: Devolución y/o Compensación</v>
          </cell>
          <cell r="N141">
            <v>3044</v>
          </cell>
          <cell r="O141" t="str">
            <v>Subproceso: Devolución y/o compensación</v>
          </cell>
          <cell r="P141">
            <v>6156</v>
          </cell>
          <cell r="Q141">
            <v>6157</v>
          </cell>
          <cell r="R141">
            <v>0</v>
          </cell>
          <cell r="S141">
            <v>0</v>
          </cell>
          <cell r="T141" t="str">
            <v>Ascendente</v>
          </cell>
          <cell r="U141">
            <v>2</v>
          </cell>
          <cell r="V141" t="str">
            <v>Subproceso</v>
          </cell>
          <cell r="W141">
            <v>22403</v>
          </cell>
          <cell r="X141" t="str">
            <v>Indicadores de Subproceso - Recaudo</v>
          </cell>
          <cell r="Y141" t="str">
            <v>No</v>
          </cell>
        </row>
        <row r="142">
          <cell r="A142">
            <v>5101</v>
          </cell>
          <cell r="B142" t="str">
            <v>Efectividad en la aprehensión de mercancías</v>
          </cell>
          <cell r="C142" t="str">
            <v>((6158+ 6159)- 6160)/6161</v>
          </cell>
          <cell r="D142">
            <v>97110001</v>
          </cell>
          <cell r="E142" t="str">
            <v>((Variable 1 + Variable 2 )- Variable 3 )/ Variable 4</v>
          </cell>
          <cell r="F142">
            <v>80</v>
          </cell>
          <cell r="G142" t="str">
            <v>Trimestre</v>
          </cell>
          <cell r="H142" t="str">
            <v>Porcentaje</v>
          </cell>
          <cell r="I142">
            <v>80</v>
          </cell>
          <cell r="J142">
            <v>5</v>
          </cell>
          <cell r="K142" t="str">
            <v>Proceso: Fiscalización y Liquidación</v>
          </cell>
          <cell r="L142">
            <v>201</v>
          </cell>
          <cell r="M142" t="str">
            <v>Subproceso: Control Aduanero</v>
          </cell>
          <cell r="N142">
            <v>3006</v>
          </cell>
          <cell r="O142" t="str">
            <v>Subproceso: Control Aduanero</v>
          </cell>
          <cell r="P142">
            <v>6158</v>
          </cell>
          <cell r="Q142">
            <v>6159</v>
          </cell>
          <cell r="R142">
            <v>6160</v>
          </cell>
          <cell r="S142">
            <v>6161</v>
          </cell>
          <cell r="T142" t="str">
            <v>Ascendente</v>
          </cell>
          <cell r="U142">
            <v>2</v>
          </cell>
          <cell r="V142" t="str">
            <v>Subproceso</v>
          </cell>
          <cell r="W142">
            <v>23104</v>
          </cell>
          <cell r="X142" t="str">
            <v>Indicadores de Subproceso - Fiscalización Aduanera</v>
          </cell>
          <cell r="Y142" t="str">
            <v>No</v>
          </cell>
        </row>
        <row r="143">
          <cell r="A143">
            <v>5102</v>
          </cell>
          <cell r="B143" t="str">
            <v>Porcentaje de devolución de mercancías aprehendidas</v>
          </cell>
          <cell r="C143" t="str">
            <v>(6162/6163)* 100</v>
          </cell>
          <cell r="D143">
            <v>97110003</v>
          </cell>
          <cell r="E143" t="str">
            <v>(Variable 1/ Variable 2)* 100</v>
          </cell>
          <cell r="F143">
            <v>2</v>
          </cell>
          <cell r="G143" t="str">
            <v>Mes</v>
          </cell>
          <cell r="H143" t="str">
            <v>Porcentaje</v>
          </cell>
          <cell r="I143">
            <v>1.91</v>
          </cell>
          <cell r="J143">
            <v>5</v>
          </cell>
          <cell r="K143" t="str">
            <v>Proceso: Fiscalización y Liquidación</v>
          </cell>
          <cell r="L143">
            <v>201</v>
          </cell>
          <cell r="M143" t="str">
            <v>Subproceso: Control Aduanero</v>
          </cell>
          <cell r="N143">
            <v>3006</v>
          </cell>
          <cell r="O143" t="str">
            <v>Subproceso: Control Aduanero</v>
          </cell>
          <cell r="P143">
            <v>6162</v>
          </cell>
          <cell r="Q143">
            <v>6163</v>
          </cell>
          <cell r="R143">
            <v>0</v>
          </cell>
          <cell r="S143">
            <v>0</v>
          </cell>
          <cell r="T143" t="str">
            <v>Descendente</v>
          </cell>
          <cell r="U143">
            <v>2</v>
          </cell>
          <cell r="V143" t="str">
            <v>Subproceso</v>
          </cell>
          <cell r="W143">
            <v>23104</v>
          </cell>
          <cell r="X143" t="str">
            <v>Indicadores de Subproceso - Fiscalización Aduanera</v>
          </cell>
          <cell r="Y143" t="str">
            <v>No</v>
          </cell>
        </row>
        <row r="144">
          <cell r="A144">
            <v>5103</v>
          </cell>
          <cell r="B144" t="str">
            <v>Porcentaje de gestión de los procedimientos sancionatorios y liquidaciones oficiales aduaneras (Corrección y Revisión).</v>
          </cell>
          <cell r="C144" t="str">
            <v>((6164 + 6165) / 6166)</v>
          </cell>
          <cell r="D144">
            <v>97110002</v>
          </cell>
          <cell r="E144" t="str">
            <v>((Variable 1 + Variable 2) / Variable 3)</v>
          </cell>
          <cell r="F144">
            <v>50</v>
          </cell>
          <cell r="G144" t="str">
            <v>Trimestre</v>
          </cell>
          <cell r="H144" t="str">
            <v>Porcentaje</v>
          </cell>
          <cell r="I144">
            <v>35</v>
          </cell>
          <cell r="J144">
            <v>5</v>
          </cell>
          <cell r="K144" t="str">
            <v>Proceso: Fiscalización y Liquidación</v>
          </cell>
          <cell r="L144">
            <v>201</v>
          </cell>
          <cell r="M144" t="str">
            <v>Subproceso: Control Aduanero</v>
          </cell>
          <cell r="N144">
            <v>3006</v>
          </cell>
          <cell r="O144" t="str">
            <v>Subproceso: Control Aduanero</v>
          </cell>
          <cell r="P144">
            <v>6164</v>
          </cell>
          <cell r="Q144">
            <v>6165</v>
          </cell>
          <cell r="R144">
            <v>6166</v>
          </cell>
          <cell r="S144">
            <v>0</v>
          </cell>
          <cell r="T144" t="str">
            <v>Constante</v>
          </cell>
          <cell r="U144">
            <v>2</v>
          </cell>
          <cell r="V144" t="str">
            <v>Subproceso</v>
          </cell>
          <cell r="W144">
            <v>23104</v>
          </cell>
          <cell r="X144" t="str">
            <v>Indicadores de Subproceso - Fiscalización Aduanera</v>
          </cell>
          <cell r="Y144" t="str">
            <v>No</v>
          </cell>
        </row>
      </sheetData>
      <sheetData sheetId="1"/>
      <sheetData sheetId="2"/>
      <sheetData sheetId="3"/>
      <sheetData sheetId="4">
        <row r="57">
          <cell r="R57">
            <v>0.20291026677445431</v>
          </cell>
        </row>
      </sheetData>
      <sheetData sheetId="5">
        <row r="57">
          <cell r="R57">
            <v>0.50964348334307419</v>
          </cell>
        </row>
      </sheetData>
      <sheetData sheetId="6">
        <row r="57">
          <cell r="R57">
            <v>0.13612078977932637</v>
          </cell>
        </row>
      </sheetData>
      <sheetData sheetId="7">
        <row r="57">
          <cell r="BB57">
            <v>0.91500187822285961</v>
          </cell>
        </row>
      </sheetData>
      <sheetData sheetId="8">
        <row r="57">
          <cell r="AD57">
            <v>0.6543280182232345</v>
          </cell>
        </row>
      </sheetData>
      <sheetData sheetId="9">
        <row r="57">
          <cell r="BO57">
            <v>1.5358711566617862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ndicadores"/>
      <sheetName val="consolidado"/>
      <sheetName val="Indicadores"/>
      <sheetName val="RESUMEN"/>
      <sheetName val="101 SGAC"/>
      <sheetName val="102 SGAC"/>
      <sheetName val="414 SGAC"/>
      <sheetName val="Variables"/>
      <sheetName val="416 SGAC"/>
      <sheetName val="417 SGAC"/>
      <sheetName val=" 437 SGAC"/>
      <sheetName val="438 SGAC"/>
      <sheetName val="439 SGAC"/>
      <sheetName val="440 SGAC"/>
      <sheetName val="5092 SGAC"/>
    </sheetNames>
    <sheetDataSet>
      <sheetData sheetId="0">
        <row r="2">
          <cell r="A2">
            <v>37</v>
          </cell>
          <cell r="B2" t="str">
            <v>Eficacia en la declaratoria de cumplimiento de las garantías específicas, operaciones específicas, amparadas con garantía global y operaciones exentas de constituir garantías</v>
          </cell>
          <cell r="C2" t="str">
            <v>(5037/(5324+5589))*100</v>
          </cell>
          <cell r="D2">
            <v>97110001</v>
          </cell>
          <cell r="E2" t="str">
            <v>(Variable 1/ (Variable 2 + Variable 3))*100</v>
          </cell>
          <cell r="F2">
            <v>80</v>
          </cell>
          <cell r="G2" t="str">
            <v>Semestre</v>
          </cell>
          <cell r="H2" t="str">
            <v>Porcentaje</v>
          </cell>
          <cell r="I2">
            <v>0</v>
          </cell>
          <cell r="J2">
            <v>11</v>
          </cell>
          <cell r="K2" t="str">
            <v>Proceso: Operación Aduanera</v>
          </cell>
          <cell r="L2">
            <v>296</v>
          </cell>
          <cell r="M2" t="str">
            <v>Subproceso: Control a Operaciones</v>
          </cell>
          <cell r="N2">
            <v>2103</v>
          </cell>
          <cell r="O2" t="str">
            <v>Procedimiento: Control y cancelación de garantías</v>
          </cell>
          <cell r="P2">
            <v>5037</v>
          </cell>
          <cell r="Q2">
            <v>5324</v>
          </cell>
          <cell r="R2">
            <v>5589</v>
          </cell>
          <cell r="S2">
            <v>0</v>
          </cell>
          <cell r="T2" t="str">
            <v>Ascendente</v>
          </cell>
          <cell r="U2">
            <v>1</v>
          </cell>
          <cell r="V2" t="str">
            <v>Procedimiento</v>
          </cell>
          <cell r="W2">
            <v>22601</v>
          </cell>
          <cell r="X2" t="str">
            <v>Comercio Exterior</v>
          </cell>
          <cell r="Y2" t="str">
            <v>No</v>
          </cell>
        </row>
        <row r="3">
          <cell r="A3">
            <v>38</v>
          </cell>
          <cell r="B3" t="str">
            <v>Eficacia en la atención de Declaraciones de importación de trámite manual</v>
          </cell>
          <cell r="C3" t="str">
            <v>(5038/(5325+5590))*100</v>
          </cell>
          <cell r="D3">
            <v>97110001</v>
          </cell>
          <cell r="E3" t="str">
            <v>(Variable 1/(Variable 2+ Variable 3))*100</v>
          </cell>
          <cell r="F3">
            <v>80</v>
          </cell>
          <cell r="G3" t="str">
            <v>Mes</v>
          </cell>
          <cell r="H3" t="str">
            <v>Porcentaje</v>
          </cell>
          <cell r="I3">
            <v>0</v>
          </cell>
          <cell r="J3">
            <v>11</v>
          </cell>
          <cell r="K3" t="str">
            <v>Proceso: Operación Aduanera</v>
          </cell>
          <cell r="L3">
            <v>294</v>
          </cell>
          <cell r="M3" t="str">
            <v>Subproceso: Ingreso de Mercancías</v>
          </cell>
          <cell r="N3">
            <v>2090</v>
          </cell>
          <cell r="O3" t="str">
            <v>Procedimiento: Autorizaciones para tramites manuales de importación</v>
          </cell>
          <cell r="P3">
            <v>5038</v>
          </cell>
          <cell r="Q3">
            <v>5325</v>
          </cell>
          <cell r="R3">
            <v>5590</v>
          </cell>
          <cell r="S3">
            <v>0</v>
          </cell>
          <cell r="T3" t="str">
            <v>Ascendente</v>
          </cell>
          <cell r="U3">
            <v>1</v>
          </cell>
          <cell r="V3" t="str">
            <v>Procedimiento</v>
          </cell>
          <cell r="W3">
            <v>22601</v>
          </cell>
          <cell r="X3" t="str">
            <v>Comercio Exterior</v>
          </cell>
          <cell r="Y3" t="str">
            <v>No</v>
          </cell>
        </row>
        <row r="4">
          <cell r="A4">
            <v>58</v>
          </cell>
          <cell r="B4" t="str">
            <v>Porcentaje de cumplimiento en la entrega de informes a entidades de control</v>
          </cell>
          <cell r="C4" t="str">
            <v>(5043/5330)*100</v>
          </cell>
          <cell r="D4">
            <v>97110002</v>
          </cell>
          <cell r="E4" t="str">
            <v>(Variable 1/ Variable 2)* 100</v>
          </cell>
          <cell r="F4">
            <v>100</v>
          </cell>
          <cell r="G4" t="str">
            <v>Trimestre</v>
          </cell>
          <cell r="H4" t="str">
            <v>Porcentaje</v>
          </cell>
          <cell r="I4">
            <v>0</v>
          </cell>
          <cell r="J4">
            <v>4</v>
          </cell>
          <cell r="K4" t="str">
            <v>Proceso: Control Interno</v>
          </cell>
          <cell r="L4">
            <v>4</v>
          </cell>
          <cell r="M4" t="str">
            <v>Proceso: Control Interno. No Aplica Subproceso.</v>
          </cell>
          <cell r="N4">
            <v>2145</v>
          </cell>
          <cell r="O4" t="str">
            <v>Procedimiento: Auditoria Interna.</v>
          </cell>
          <cell r="P4">
            <v>5043</v>
          </cell>
          <cell r="Q4">
            <v>5330</v>
          </cell>
          <cell r="R4">
            <v>0</v>
          </cell>
          <cell r="S4">
            <v>0</v>
          </cell>
          <cell r="T4" t="str">
            <v>Constante</v>
          </cell>
          <cell r="U4">
            <v>1</v>
          </cell>
          <cell r="V4" t="str">
            <v>Procedimiento</v>
          </cell>
          <cell r="W4">
            <v>20401</v>
          </cell>
          <cell r="X4" t="str">
            <v>Control Interno</v>
          </cell>
          <cell r="Y4" t="str">
            <v>No</v>
          </cell>
        </row>
        <row r="5">
          <cell r="A5">
            <v>79</v>
          </cell>
          <cell r="B5" t="str">
            <v>Oportunidad en la calificación de la actuación disciplinaria</v>
          </cell>
          <cell r="C5" t="str">
            <v>(5064/5351)*100</v>
          </cell>
          <cell r="D5">
            <v>97110001</v>
          </cell>
          <cell r="E5" t="str">
            <v>(Variable 1/ Variable 2)* 100</v>
          </cell>
          <cell r="F5">
            <v>100</v>
          </cell>
          <cell r="G5" t="str">
            <v>Mes</v>
          </cell>
          <cell r="H5" t="str">
            <v>Porcentaje</v>
          </cell>
          <cell r="I5">
            <v>0</v>
          </cell>
          <cell r="J5">
            <v>10</v>
          </cell>
          <cell r="K5" t="str">
            <v>Proceso: Investigación disciplinaria</v>
          </cell>
          <cell r="L5">
            <v>293</v>
          </cell>
          <cell r="M5" t="str">
            <v>Subproceso: Actuación disciplinaria en primera instancia</v>
          </cell>
          <cell r="N5">
            <v>2131</v>
          </cell>
          <cell r="O5" t="str">
            <v>Procedimiento: Investigación Disciplinaria</v>
          </cell>
          <cell r="P5">
            <v>5064</v>
          </cell>
          <cell r="Q5">
            <v>5351</v>
          </cell>
          <cell r="R5">
            <v>0</v>
          </cell>
          <cell r="S5">
            <v>0</v>
          </cell>
          <cell r="T5" t="str">
            <v>Ascendente</v>
          </cell>
          <cell r="U5">
            <v>1</v>
          </cell>
          <cell r="V5" t="str">
            <v>Procedimiento</v>
          </cell>
          <cell r="W5">
            <v>21301</v>
          </cell>
          <cell r="X5" t="str">
            <v>Control Disciplinario Interno</v>
          </cell>
          <cell r="Y5" t="str">
            <v>No</v>
          </cell>
        </row>
        <row r="6">
          <cell r="A6">
            <v>101</v>
          </cell>
          <cell r="B6" t="str">
            <v>Calidad en la atención y acompañamiento al cliente a través del canal telefónico</v>
          </cell>
          <cell r="C6" t="str">
            <v>((5084+5370)/5605)*100</v>
          </cell>
          <cell r="D6">
            <v>97110001</v>
          </cell>
          <cell r="E6" t="str">
            <v>((Variable 1+ Variable 2) / Variable 3)*100</v>
          </cell>
          <cell r="F6">
            <v>90</v>
          </cell>
          <cell r="G6" t="str">
            <v>Mes</v>
          </cell>
          <cell r="H6" t="str">
            <v>Porcentaje</v>
          </cell>
          <cell r="I6">
            <v>0</v>
          </cell>
          <cell r="J6">
            <v>2</v>
          </cell>
          <cell r="K6" t="str">
            <v>Proceso: Asistencia al cliente</v>
          </cell>
          <cell r="L6">
            <v>2</v>
          </cell>
          <cell r="M6" t="str">
            <v>Subproceso: Asistencia al cliente. No Aplica Subproceso.</v>
          </cell>
          <cell r="N6">
            <v>2015</v>
          </cell>
          <cell r="O6" t="str">
            <v>Procedimiento: Atención en Canales</v>
          </cell>
          <cell r="P6">
            <v>5084</v>
          </cell>
          <cell r="Q6">
            <v>5370</v>
          </cell>
          <cell r="R6">
            <v>5605</v>
          </cell>
          <cell r="S6">
            <v>0</v>
          </cell>
          <cell r="T6" t="str">
            <v>Ascendente</v>
          </cell>
          <cell r="U6">
            <v>1</v>
          </cell>
          <cell r="V6" t="str">
            <v>Procedimiento</v>
          </cell>
          <cell r="W6">
            <v>22501</v>
          </cell>
          <cell r="X6" t="str">
            <v>Asistencia al Cliente</v>
          </cell>
          <cell r="Y6" t="str">
            <v>No</v>
          </cell>
        </row>
        <row r="7">
          <cell r="A7">
            <v>102</v>
          </cell>
          <cell r="B7" t="str">
            <v>Presencia institucional DIAN</v>
          </cell>
          <cell r="C7" t="str">
            <v>(5085/5371)*100</v>
          </cell>
          <cell r="D7">
            <v>97110001</v>
          </cell>
          <cell r="E7" t="str">
            <v>(Variable 1/ Variable 2)* 100</v>
          </cell>
          <cell r="F7">
            <v>100</v>
          </cell>
          <cell r="G7" t="str">
            <v>Trimestre</v>
          </cell>
          <cell r="H7" t="str">
            <v>Porcentaje</v>
          </cell>
          <cell r="I7">
            <v>0</v>
          </cell>
          <cell r="J7">
            <v>2</v>
          </cell>
          <cell r="K7" t="str">
            <v>Proceso: Asistencia al cliente</v>
          </cell>
          <cell r="L7">
            <v>2</v>
          </cell>
          <cell r="M7" t="str">
            <v>Subproceso: Asistencia al cliente. No Aplica Subproceso.</v>
          </cell>
          <cell r="N7">
            <v>2015</v>
          </cell>
          <cell r="O7" t="str">
            <v>Procedimiento: Atención en Canales</v>
          </cell>
          <cell r="P7">
            <v>5085</v>
          </cell>
          <cell r="Q7">
            <v>5371</v>
          </cell>
          <cell r="R7">
            <v>0</v>
          </cell>
          <cell r="S7">
            <v>0</v>
          </cell>
          <cell r="T7" t="str">
            <v>Ascendente</v>
          </cell>
          <cell r="U7">
            <v>1</v>
          </cell>
          <cell r="V7" t="str">
            <v>Procedimiento</v>
          </cell>
          <cell r="W7">
            <v>22501</v>
          </cell>
          <cell r="X7" t="str">
            <v>Asistencia al Cliente</v>
          </cell>
          <cell r="Y7" t="str">
            <v>No</v>
          </cell>
        </row>
        <row r="8">
          <cell r="A8">
            <v>109</v>
          </cell>
          <cell r="B8" t="str">
            <v>Oportunidad en la Decisión a Solicitudes Actualización RUT sujetas a verificación concepto 5</v>
          </cell>
          <cell r="C8" t="str">
            <v>(5087/5373)*100</v>
          </cell>
          <cell r="D8">
            <v>97110002</v>
          </cell>
          <cell r="E8" t="str">
            <v>(Variable 1/ Variable 2)* 100</v>
          </cell>
          <cell r="F8">
            <v>100</v>
          </cell>
          <cell r="G8" t="str">
            <v>Mes</v>
          </cell>
          <cell r="H8" t="str">
            <v>Porcentaje</v>
          </cell>
          <cell r="I8">
            <v>0</v>
          </cell>
          <cell r="J8">
            <v>8</v>
          </cell>
          <cell r="K8" t="str">
            <v>Proceso: Gestión Masiva</v>
          </cell>
          <cell r="L8">
            <v>291</v>
          </cell>
          <cell r="M8" t="str">
            <v>Subproceso: Modificaciones del Registro</v>
          </cell>
          <cell r="N8">
            <v>2037</v>
          </cell>
          <cell r="O8" t="str">
            <v>Procedimiento: Actualizaciones del Rut sujetas a verificación</v>
          </cell>
          <cell r="P8">
            <v>5087</v>
          </cell>
          <cell r="Q8">
            <v>5373</v>
          </cell>
          <cell r="R8">
            <v>0</v>
          </cell>
          <cell r="S8">
            <v>0</v>
          </cell>
          <cell r="T8" t="str">
            <v>Constante</v>
          </cell>
          <cell r="U8">
            <v>1</v>
          </cell>
          <cell r="V8" t="str">
            <v>Procedimiento</v>
          </cell>
          <cell r="W8">
            <v>22501</v>
          </cell>
          <cell r="X8" t="str">
            <v>Asistencia al Cliente</v>
          </cell>
          <cell r="Y8" t="str">
            <v>No</v>
          </cell>
        </row>
        <row r="9">
          <cell r="A9">
            <v>125</v>
          </cell>
          <cell r="B9" t="str">
            <v>Eficacia en el estudio y elaboración de  proyectos de normas de convenios internacionales aduaneros</v>
          </cell>
          <cell r="C9" t="str">
            <v>(5101/5387)*100</v>
          </cell>
          <cell r="D9">
            <v>97110002</v>
          </cell>
          <cell r="E9" t="str">
            <v>(Variable 1/ Variable 2)* 100</v>
          </cell>
          <cell r="F9">
            <v>100</v>
          </cell>
          <cell r="G9" t="str">
            <v>Semestre</v>
          </cell>
          <cell r="H9" t="str">
            <v>Porcentaje</v>
          </cell>
          <cell r="I9">
            <v>0</v>
          </cell>
          <cell r="J9">
            <v>11</v>
          </cell>
          <cell r="K9" t="str">
            <v>Proceso: Operación Aduanera</v>
          </cell>
          <cell r="L9">
            <v>216</v>
          </cell>
          <cell r="M9" t="str">
            <v>Subproceso: Apoyo  a la Operación Aduanera</v>
          </cell>
          <cell r="N9">
            <v>2093</v>
          </cell>
          <cell r="O9" t="str">
            <v>Procedimiento: Expedición de Pronunciamiento Técnico</v>
          </cell>
          <cell r="P9">
            <v>5101</v>
          </cell>
          <cell r="Q9">
            <v>5387</v>
          </cell>
          <cell r="R9">
            <v>0</v>
          </cell>
          <cell r="S9">
            <v>0</v>
          </cell>
          <cell r="T9" t="str">
            <v>Constante</v>
          </cell>
          <cell r="U9">
            <v>1</v>
          </cell>
          <cell r="V9" t="str">
            <v>Procedimiento</v>
          </cell>
          <cell r="W9">
            <v>22601</v>
          </cell>
          <cell r="X9" t="str">
            <v>Comercio Exterior</v>
          </cell>
          <cell r="Y9" t="str">
            <v>No</v>
          </cell>
        </row>
        <row r="10">
          <cell r="A10">
            <v>161</v>
          </cell>
          <cell r="B10" t="str">
            <v>Cobertura en Seguridad Social integral a los servidores públicos de la entidad.</v>
          </cell>
          <cell r="C10" t="str">
            <v>(5136/5422)*100</v>
          </cell>
          <cell r="D10">
            <v>97110001</v>
          </cell>
          <cell r="E10" t="str">
            <v>(Variable 1/ Variable 2)* 100</v>
          </cell>
          <cell r="F10">
            <v>100</v>
          </cell>
          <cell r="G10" t="str">
            <v>Trimestre</v>
          </cell>
          <cell r="H10" t="str">
            <v>Porcentaje</v>
          </cell>
          <cell r="I10">
            <v>0</v>
          </cell>
          <cell r="J10">
            <v>6</v>
          </cell>
          <cell r="K10" t="str">
            <v>Proceso: Gestión Humana</v>
          </cell>
          <cell r="L10">
            <v>282</v>
          </cell>
          <cell r="M10" t="str">
            <v>Subproceso: Gestión para la provisión y/o movilidad del empleo</v>
          </cell>
          <cell r="N10">
            <v>2264</v>
          </cell>
          <cell r="O10" t="str">
            <v>Procedimiento: Afiliaciones y/o Traslados al Sistema de Seguridad Social y Cajas de Compensación</v>
          </cell>
          <cell r="P10">
            <v>5136</v>
          </cell>
          <cell r="Q10">
            <v>5422</v>
          </cell>
          <cell r="R10">
            <v>0</v>
          </cell>
          <cell r="S10">
            <v>0</v>
          </cell>
          <cell r="T10" t="str">
            <v>Ascendente</v>
          </cell>
          <cell r="U10">
            <v>1</v>
          </cell>
          <cell r="V10" t="str">
            <v>Procedimiento</v>
          </cell>
          <cell r="W10">
            <v>21401</v>
          </cell>
          <cell r="X10" t="str">
            <v>Personal</v>
          </cell>
          <cell r="Y10" t="str">
            <v>No</v>
          </cell>
        </row>
        <row r="11">
          <cell r="A11">
            <v>178</v>
          </cell>
          <cell r="B11" t="str">
            <v>Número de días de mora en el cierre contable (MUISCA)</v>
          </cell>
          <cell r="C11" t="str">
            <v>(5152-5438)</v>
          </cell>
          <cell r="D11">
            <v>97110003</v>
          </cell>
          <cell r="E11" t="str">
            <v>(Variable 1 - Variable 2 )</v>
          </cell>
          <cell r="F11">
            <v>0</v>
          </cell>
          <cell r="G11" t="str">
            <v>Mes</v>
          </cell>
          <cell r="H11" t="str">
            <v>Días</v>
          </cell>
          <cell r="I11">
            <v>0</v>
          </cell>
          <cell r="J11">
            <v>12</v>
          </cell>
          <cell r="K11" t="str">
            <v>Proceso: Recaudación</v>
          </cell>
          <cell r="L11">
            <v>259</v>
          </cell>
          <cell r="M11" t="str">
            <v xml:space="preserve">	Subproceso: Información de Recaudo</v>
          </cell>
          <cell r="N11">
            <v>2051</v>
          </cell>
          <cell r="O11" t="str">
            <v>Procedimiento: Cierre Contable</v>
          </cell>
          <cell r="P11">
            <v>5152</v>
          </cell>
          <cell r="Q11">
            <v>5438</v>
          </cell>
          <cell r="R11">
            <v>0</v>
          </cell>
          <cell r="S11">
            <v>0</v>
          </cell>
          <cell r="T11" t="str">
            <v>Descendente</v>
          </cell>
          <cell r="U11">
            <v>1</v>
          </cell>
          <cell r="V11" t="str">
            <v>Procedimiento</v>
          </cell>
          <cell r="W11">
            <v>22401</v>
          </cell>
          <cell r="X11" t="str">
            <v>Recaudo</v>
          </cell>
          <cell r="Y11" t="str">
            <v>No</v>
          </cell>
        </row>
        <row r="12">
          <cell r="A12">
            <v>183</v>
          </cell>
          <cell r="B12" t="str">
            <v>Proceso sancionatorio contra EAR</v>
          </cell>
          <cell r="C12" t="str">
            <v>(5157/5443)*100</v>
          </cell>
          <cell r="D12">
            <v>97110002</v>
          </cell>
          <cell r="E12" t="str">
            <v>(Variable 1/ Variable 2)* 100</v>
          </cell>
          <cell r="F12">
            <v>100</v>
          </cell>
          <cell r="G12" t="str">
            <v>Año</v>
          </cell>
          <cell r="H12" t="str">
            <v>Porcentaje</v>
          </cell>
          <cell r="I12">
            <v>0</v>
          </cell>
          <cell r="J12">
            <v>12</v>
          </cell>
          <cell r="K12" t="str">
            <v>Proceso: Recaudación</v>
          </cell>
          <cell r="L12">
            <v>259</v>
          </cell>
          <cell r="M12" t="str">
            <v xml:space="preserve">	Subproceso: Información de Recaudo</v>
          </cell>
          <cell r="N12">
            <v>2055</v>
          </cell>
          <cell r="O12" t="str">
            <v>Procedimiento: Sanciones a Entidades Autorizadas para Recaudar</v>
          </cell>
          <cell r="P12">
            <v>5157</v>
          </cell>
          <cell r="Q12">
            <v>5443</v>
          </cell>
          <cell r="R12">
            <v>0</v>
          </cell>
          <cell r="S12">
            <v>0</v>
          </cell>
          <cell r="T12" t="str">
            <v>Constante</v>
          </cell>
          <cell r="U12">
            <v>1</v>
          </cell>
          <cell r="V12" t="str">
            <v>Procedimiento</v>
          </cell>
          <cell r="W12">
            <v>22401</v>
          </cell>
          <cell r="X12" t="str">
            <v>Recaudo</v>
          </cell>
          <cell r="Y12" t="str">
            <v>No</v>
          </cell>
        </row>
        <row r="13">
          <cell r="A13">
            <v>186</v>
          </cell>
          <cell r="B13" t="str">
            <v>Comunicación Indice de Consignación</v>
          </cell>
          <cell r="C13" t="str">
            <v>(5160/5446)*100</v>
          </cell>
          <cell r="D13">
            <v>97110002</v>
          </cell>
          <cell r="E13" t="str">
            <v>(Variable 1/ Variable 2)* 100</v>
          </cell>
          <cell r="F13">
            <v>100</v>
          </cell>
          <cell r="G13" t="str">
            <v>Mes</v>
          </cell>
          <cell r="H13" t="str">
            <v>Porcentaje</v>
          </cell>
          <cell r="I13">
            <v>0</v>
          </cell>
          <cell r="J13">
            <v>12</v>
          </cell>
          <cell r="K13" t="str">
            <v>Proceso: Recaudación</v>
          </cell>
          <cell r="L13">
            <v>259</v>
          </cell>
          <cell r="M13" t="str">
            <v xml:space="preserve">	Subproceso: Información de Recaudo</v>
          </cell>
          <cell r="N13">
            <v>2054</v>
          </cell>
          <cell r="O13" t="str">
            <v>Procedimiento: Cálculo del Índice de consignación</v>
          </cell>
          <cell r="P13">
            <v>5160</v>
          </cell>
          <cell r="Q13">
            <v>5446</v>
          </cell>
          <cell r="R13">
            <v>0</v>
          </cell>
          <cell r="S13">
            <v>0</v>
          </cell>
          <cell r="T13" t="str">
            <v>Constante</v>
          </cell>
          <cell r="U13">
            <v>1</v>
          </cell>
          <cell r="V13" t="str">
            <v>Procedimiento</v>
          </cell>
          <cell r="W13">
            <v>22401</v>
          </cell>
          <cell r="X13" t="str">
            <v>Recaudo</v>
          </cell>
          <cell r="Y13" t="str">
            <v>No</v>
          </cell>
        </row>
        <row r="14">
          <cell r="A14">
            <v>187</v>
          </cell>
          <cell r="B14" t="str">
            <v>Conciliación del Recaudo</v>
          </cell>
          <cell r="C14" t="str">
            <v>(5161/5447)*100</v>
          </cell>
          <cell r="D14">
            <v>97110002</v>
          </cell>
          <cell r="E14" t="str">
            <v>(Variable 1/ Variable 2)* 100</v>
          </cell>
          <cell r="F14">
            <v>100</v>
          </cell>
          <cell r="G14" t="str">
            <v>Mes</v>
          </cell>
          <cell r="H14" t="str">
            <v>Porcentaje</v>
          </cell>
          <cell r="I14">
            <v>0</v>
          </cell>
          <cell r="J14">
            <v>12</v>
          </cell>
          <cell r="K14" t="str">
            <v>Proceso: Recaudación</v>
          </cell>
          <cell r="L14">
            <v>259</v>
          </cell>
          <cell r="M14" t="str">
            <v xml:space="preserve">	Subproceso: Información de Recaudo</v>
          </cell>
          <cell r="N14">
            <v>2054</v>
          </cell>
          <cell r="O14" t="str">
            <v>Procedimiento: Cálculo del Índice de consignación</v>
          </cell>
          <cell r="P14">
            <v>5161</v>
          </cell>
          <cell r="Q14">
            <v>5447</v>
          </cell>
          <cell r="R14">
            <v>0</v>
          </cell>
          <cell r="S14">
            <v>0</v>
          </cell>
          <cell r="T14" t="str">
            <v>Constante</v>
          </cell>
          <cell r="U14">
            <v>1</v>
          </cell>
          <cell r="V14" t="str">
            <v>Procedimiento</v>
          </cell>
          <cell r="W14">
            <v>22401</v>
          </cell>
          <cell r="X14" t="str">
            <v>Recaudo</v>
          </cell>
          <cell r="Y14" t="str">
            <v>No</v>
          </cell>
        </row>
        <row r="15">
          <cell r="A15">
            <v>218</v>
          </cell>
          <cell r="B15" t="str">
            <v>Concepto bienes inmuebles recibidos en dación en pago</v>
          </cell>
          <cell r="C15" t="str">
            <v>(5179/5463)*100</v>
          </cell>
          <cell r="D15">
            <v>97110002</v>
          </cell>
          <cell r="E15" t="str">
            <v>(Variable 1/ Variable 2)* 100</v>
          </cell>
          <cell r="F15">
            <v>100</v>
          </cell>
          <cell r="G15" t="str">
            <v>Trimestre</v>
          </cell>
          <cell r="H15" t="str">
            <v>Porcentaje</v>
          </cell>
          <cell r="I15">
            <v>0</v>
          </cell>
          <cell r="J15">
            <v>14</v>
          </cell>
          <cell r="K15" t="str">
            <v>Proceso: Recursos Físicos</v>
          </cell>
          <cell r="L15">
            <v>232</v>
          </cell>
          <cell r="M15" t="str">
            <v>Subproceso: Administración de Bienes</v>
          </cell>
          <cell r="N15">
            <v>2173</v>
          </cell>
          <cell r="O15" t="str">
            <v>Procedimiento: Conceptualización y Entrega de Bienes Inmuebles Recibidos en Dación en Pago</v>
          </cell>
          <cell r="P15">
            <v>5179</v>
          </cell>
          <cell r="Q15">
            <v>5463</v>
          </cell>
          <cell r="R15">
            <v>0</v>
          </cell>
          <cell r="S15">
            <v>0</v>
          </cell>
          <cell r="T15" t="str">
            <v>Constante</v>
          </cell>
          <cell r="U15">
            <v>1</v>
          </cell>
          <cell r="V15" t="str">
            <v>Procedimiento</v>
          </cell>
          <cell r="W15">
            <v>21501</v>
          </cell>
          <cell r="X15" t="str">
            <v>Recursos Físicos</v>
          </cell>
          <cell r="Y15" t="str">
            <v>No</v>
          </cell>
        </row>
        <row r="16">
          <cell r="A16">
            <v>229</v>
          </cell>
          <cell r="B16" t="str">
            <v>Control a eliminación de documentos</v>
          </cell>
          <cell r="C16" t="str">
            <v>(5180/5464)*100</v>
          </cell>
          <cell r="D16">
            <v>97110002</v>
          </cell>
          <cell r="E16" t="str">
            <v>(Variable 1/ Variable 2)* 100</v>
          </cell>
          <cell r="F16">
            <v>100</v>
          </cell>
          <cell r="G16" t="str">
            <v>Año</v>
          </cell>
          <cell r="H16" t="str">
            <v>Porcentaje</v>
          </cell>
          <cell r="I16">
            <v>0</v>
          </cell>
          <cell r="J16">
            <v>14</v>
          </cell>
          <cell r="K16" t="str">
            <v>Proceso: Recursos Físicos</v>
          </cell>
          <cell r="L16">
            <v>53</v>
          </cell>
          <cell r="M16" t="str">
            <v>Subproceso: Gestión Documental</v>
          </cell>
          <cell r="N16">
            <v>2209</v>
          </cell>
          <cell r="O16" t="str">
            <v>Procedimiento: Administración del Archivo Central</v>
          </cell>
          <cell r="P16">
            <v>5190</v>
          </cell>
          <cell r="Q16">
            <v>5474</v>
          </cell>
          <cell r="R16">
            <v>0</v>
          </cell>
          <cell r="S16">
            <v>0</v>
          </cell>
          <cell r="T16" t="str">
            <v>Constante</v>
          </cell>
          <cell r="U16">
            <v>1</v>
          </cell>
          <cell r="V16" t="str">
            <v>Procedimiento</v>
          </cell>
          <cell r="W16">
            <v>21501</v>
          </cell>
          <cell r="X16" t="str">
            <v>Recursos Físicos</v>
          </cell>
          <cell r="Y16" t="str">
            <v>No</v>
          </cell>
        </row>
        <row r="17">
          <cell r="A17">
            <v>236</v>
          </cell>
          <cell r="B17" t="str">
            <v>Mantenimiento del Parque Automotor</v>
          </cell>
          <cell r="C17" t="str">
            <v>(5195/5479)*100</v>
          </cell>
          <cell r="D17">
            <v>97110002</v>
          </cell>
          <cell r="E17" t="str">
            <v>(Variable 1/ Variable 2)* 100</v>
          </cell>
          <cell r="F17">
            <v>100</v>
          </cell>
          <cell r="G17" t="str">
            <v>Trimestre</v>
          </cell>
          <cell r="H17" t="str">
            <v>Porcentaje</v>
          </cell>
          <cell r="I17">
            <v>0</v>
          </cell>
          <cell r="J17">
            <v>14</v>
          </cell>
          <cell r="K17" t="str">
            <v>Proceso: Recursos Físicos</v>
          </cell>
          <cell r="L17">
            <v>232</v>
          </cell>
          <cell r="M17" t="str">
            <v>Subproceso: Administración de Bienes</v>
          </cell>
          <cell r="N17">
            <v>2377</v>
          </cell>
          <cell r="O17" t="str">
            <v>Procedimiento: Programa de Mantenimiento Parque Automotor</v>
          </cell>
          <cell r="P17">
            <v>5195</v>
          </cell>
          <cell r="Q17">
            <v>5479</v>
          </cell>
          <cell r="R17">
            <v>0</v>
          </cell>
          <cell r="S17">
            <v>0</v>
          </cell>
          <cell r="T17" t="str">
            <v>Constante</v>
          </cell>
          <cell r="U17">
            <v>1</v>
          </cell>
          <cell r="V17" t="str">
            <v>Procedimiento</v>
          </cell>
          <cell r="W17">
            <v>21501</v>
          </cell>
          <cell r="X17" t="str">
            <v>Recursos Físicos</v>
          </cell>
          <cell r="Y17" t="str">
            <v>No</v>
          </cell>
        </row>
        <row r="18">
          <cell r="A18">
            <v>245</v>
          </cell>
          <cell r="B18" t="str">
            <v>Oportunidad entrega cuenta mensual de Almacén e Inventarios</v>
          </cell>
          <cell r="C18" t="str">
            <v>(5204/5488)*100</v>
          </cell>
          <cell r="D18">
            <v>97110002</v>
          </cell>
          <cell r="E18" t="str">
            <v>(Variable 1/ Variable 2)* 100</v>
          </cell>
          <cell r="F18">
            <v>100</v>
          </cell>
          <cell r="G18" t="str">
            <v>Mes</v>
          </cell>
          <cell r="H18" t="str">
            <v>Porcentaje</v>
          </cell>
          <cell r="I18">
            <v>0</v>
          </cell>
          <cell r="J18">
            <v>14</v>
          </cell>
          <cell r="K18" t="str">
            <v>Proceso: Recursos Físicos</v>
          </cell>
          <cell r="L18">
            <v>232</v>
          </cell>
          <cell r="M18" t="str">
            <v>Subproceso: Administración de Bienes</v>
          </cell>
          <cell r="N18">
            <v>2349</v>
          </cell>
          <cell r="O18" t="str">
            <v>Procedimiento: Levantamiento Físico de Inventario de Bienes Muebles</v>
          </cell>
          <cell r="P18">
            <v>5204</v>
          </cell>
          <cell r="Q18">
            <v>5488</v>
          </cell>
          <cell r="R18">
            <v>0</v>
          </cell>
          <cell r="S18">
            <v>0</v>
          </cell>
          <cell r="T18" t="str">
            <v>Constante</v>
          </cell>
          <cell r="U18">
            <v>1</v>
          </cell>
          <cell r="V18" t="str">
            <v>Procedimiento</v>
          </cell>
          <cell r="W18">
            <v>21501</v>
          </cell>
          <cell r="X18" t="str">
            <v>Recursos Físicos</v>
          </cell>
          <cell r="Y18" t="str">
            <v>No</v>
          </cell>
        </row>
        <row r="19">
          <cell r="A19">
            <v>262</v>
          </cell>
          <cell r="B19" t="str">
            <v>Cumplimiento y mantenimiento de los requisitos  con los cuales se obtuvo el registro aduanero</v>
          </cell>
          <cell r="C19" t="str">
            <v>(5219/5502)*100</v>
          </cell>
          <cell r="D19">
            <v>97110002</v>
          </cell>
          <cell r="E19" t="str">
            <v>(Variable 1/ Variable 2)* 100</v>
          </cell>
          <cell r="F19">
            <v>70</v>
          </cell>
          <cell r="G19" t="str">
            <v>Trimestre</v>
          </cell>
          <cell r="H19" t="str">
            <v>Porcentaje</v>
          </cell>
          <cell r="I19">
            <v>0</v>
          </cell>
          <cell r="J19">
            <v>8</v>
          </cell>
          <cell r="K19" t="str">
            <v>Proceso: Gestión Masiva</v>
          </cell>
          <cell r="L19">
            <v>289</v>
          </cell>
          <cell r="M19" t="str">
            <v>Subproceso: Registro, Habilitación, Autorización Usuarios TAC</v>
          </cell>
          <cell r="N19">
            <v>3121</v>
          </cell>
          <cell r="O19" t="str">
            <v>Procedimiento: Control al mantenimiento de requisitos a Operadores de Comercio Exterior y Obligados Aduaneros</v>
          </cell>
          <cell r="P19">
            <v>5219</v>
          </cell>
          <cell r="Q19">
            <v>5502</v>
          </cell>
          <cell r="R19">
            <v>0</v>
          </cell>
          <cell r="S19">
            <v>0</v>
          </cell>
          <cell r="T19" t="str">
            <v>Constante</v>
          </cell>
          <cell r="U19">
            <v>1</v>
          </cell>
          <cell r="V19" t="str">
            <v>Procedimiento</v>
          </cell>
          <cell r="W19">
            <v>22801</v>
          </cell>
          <cell r="X19" t="str">
            <v xml:space="preserve">Registro Aduanero    </v>
          </cell>
          <cell r="Y19" t="str">
            <v>No</v>
          </cell>
        </row>
        <row r="20">
          <cell r="A20">
            <v>341</v>
          </cell>
          <cell r="B20" t="str">
            <v>Avaluo de Bienes Inmuebles</v>
          </cell>
          <cell r="C20" t="str">
            <v>(5678/5679)*100</v>
          </cell>
          <cell r="D20">
            <v>97110002</v>
          </cell>
          <cell r="E20" t="str">
            <v>(Variable 1/ Variable 2)* 100</v>
          </cell>
          <cell r="F20">
            <v>50</v>
          </cell>
          <cell r="G20" t="str">
            <v>Cuatrimestre</v>
          </cell>
          <cell r="H20" t="str">
            <v>Porcentaje</v>
          </cell>
          <cell r="I20">
            <v>0</v>
          </cell>
          <cell r="J20">
            <v>1</v>
          </cell>
          <cell r="K20" t="str">
            <v>Proceso: Administración de Cartera</v>
          </cell>
          <cell r="L20">
            <v>278</v>
          </cell>
          <cell r="M20" t="str">
            <v>Subproceso: Cobro en Sede Administrativa</v>
          </cell>
          <cell r="N20">
            <v>3160</v>
          </cell>
          <cell r="O20" t="str">
            <v>Procedimiento: Avalúo de Bienes</v>
          </cell>
          <cell r="P20">
            <v>5678</v>
          </cell>
          <cell r="Q20">
            <v>5679</v>
          </cell>
          <cell r="R20">
            <v>0</v>
          </cell>
          <cell r="S20">
            <v>0</v>
          </cell>
          <cell r="T20" t="str">
            <v>Constante</v>
          </cell>
          <cell r="U20">
            <v>1</v>
          </cell>
          <cell r="V20" t="str">
            <v>Procedimiento</v>
          </cell>
          <cell r="W20">
            <v>22402</v>
          </cell>
          <cell r="X20" t="str">
            <v>Cobranzas</v>
          </cell>
          <cell r="Y20" t="str">
            <v>No</v>
          </cell>
        </row>
        <row r="21">
          <cell r="A21">
            <v>342</v>
          </cell>
          <cell r="B21" t="str">
            <v>Remate de Bienes Inmuebles</v>
          </cell>
          <cell r="C21" t="str">
            <v>(5681/5680)*100</v>
          </cell>
          <cell r="D21">
            <v>97110002</v>
          </cell>
          <cell r="E21" t="str">
            <v>(Variable 1/ Variable 2)* 100</v>
          </cell>
          <cell r="F21">
            <v>50</v>
          </cell>
          <cell r="G21" t="str">
            <v>Cuatrimestre</v>
          </cell>
          <cell r="H21" t="str">
            <v>Porcentaje</v>
          </cell>
          <cell r="I21">
            <v>0</v>
          </cell>
          <cell r="J21">
            <v>1</v>
          </cell>
          <cell r="K21" t="str">
            <v>Proceso: Administración de Cartera</v>
          </cell>
          <cell r="L21">
            <v>278</v>
          </cell>
          <cell r="M21" t="str">
            <v>Subproceso: Cobro en Sede Administrativa</v>
          </cell>
          <cell r="N21">
            <v>3162</v>
          </cell>
          <cell r="O21" t="str">
            <v>Procedimiento: Liquidación del Crédito y las Costas</v>
          </cell>
          <cell r="P21">
            <v>5681</v>
          </cell>
          <cell r="Q21">
            <v>5680</v>
          </cell>
          <cell r="R21">
            <v>0</v>
          </cell>
          <cell r="S21">
            <v>0</v>
          </cell>
          <cell r="T21" t="str">
            <v>Constante</v>
          </cell>
          <cell r="U21">
            <v>1</v>
          </cell>
          <cell r="V21" t="str">
            <v>Procedimiento</v>
          </cell>
          <cell r="W21">
            <v>22402</v>
          </cell>
          <cell r="X21" t="str">
            <v>Cobranzas</v>
          </cell>
          <cell r="Y21" t="str">
            <v>No</v>
          </cell>
        </row>
        <row r="22">
          <cell r="A22">
            <v>363</v>
          </cell>
          <cell r="B22" t="str">
            <v>Reconocimiento de las operaciones contables</v>
          </cell>
          <cell r="C22" t="str">
            <v>(5745/5760)* 100</v>
          </cell>
          <cell r="D22">
            <v>97110001</v>
          </cell>
          <cell r="E22" t="str">
            <v>(Variable 1/ Variable 2)* 100</v>
          </cell>
          <cell r="F22">
            <v>100</v>
          </cell>
          <cell r="G22" t="str">
            <v>Mes</v>
          </cell>
          <cell r="H22" t="str">
            <v>Porcentaje</v>
          </cell>
          <cell r="I22">
            <v>0</v>
          </cell>
          <cell r="J22">
            <v>13</v>
          </cell>
          <cell r="K22" t="str">
            <v>Proceso: Recursos Financieros</v>
          </cell>
          <cell r="L22">
            <v>226</v>
          </cell>
          <cell r="M22" t="str">
            <v>Subproceso: Reconocimiento</v>
          </cell>
          <cell r="N22">
            <v>2156</v>
          </cell>
          <cell r="O22" t="str">
            <v>Procedimiento: Reconocimiento de Hechos Económicos que No Generan Pago</v>
          </cell>
          <cell r="P22">
            <v>5745</v>
          </cell>
          <cell r="Q22">
            <v>5760</v>
          </cell>
          <cell r="R22">
            <v>0</v>
          </cell>
          <cell r="S22">
            <v>0</v>
          </cell>
          <cell r="T22" t="str">
            <v>Ascendente</v>
          </cell>
          <cell r="U22">
            <v>1</v>
          </cell>
          <cell r="V22" t="str">
            <v>Procedimiento</v>
          </cell>
          <cell r="W22">
            <v>21601</v>
          </cell>
          <cell r="X22" t="str">
            <v>Recursos Financieros</v>
          </cell>
          <cell r="Y22" t="str">
            <v>No</v>
          </cell>
        </row>
        <row r="23">
          <cell r="A23">
            <v>368</v>
          </cell>
          <cell r="B23" t="str">
            <v>Conciliaciones Contables</v>
          </cell>
          <cell r="C23" t="str">
            <v>5750</v>
          </cell>
          <cell r="D23">
            <v>97110001</v>
          </cell>
          <cell r="E23" t="str">
            <v>Variable 1</v>
          </cell>
          <cell r="F23">
            <v>4</v>
          </cell>
          <cell r="G23" t="str">
            <v>Mes</v>
          </cell>
          <cell r="H23" t="str">
            <v>Cantidad</v>
          </cell>
          <cell r="I23">
            <v>0</v>
          </cell>
          <cell r="J23">
            <v>13</v>
          </cell>
          <cell r="K23" t="str">
            <v>Proceso: Recursos Financieros</v>
          </cell>
          <cell r="L23">
            <v>281</v>
          </cell>
          <cell r="M23" t="str">
            <v>Subproceso: Gestión Contable</v>
          </cell>
          <cell r="N23">
            <v>2157</v>
          </cell>
          <cell r="O23" t="str">
            <v>Procedimiento: Generación de Conciliaciones Bancarias y Cruces de Información</v>
          </cell>
          <cell r="P23">
            <v>5750</v>
          </cell>
          <cell r="Q23">
            <v>0</v>
          </cell>
          <cell r="R23">
            <v>0</v>
          </cell>
          <cell r="S23">
            <v>0</v>
          </cell>
          <cell r="T23" t="str">
            <v>Ascendente</v>
          </cell>
          <cell r="U23">
            <v>1</v>
          </cell>
          <cell r="V23" t="str">
            <v>Procedimiento</v>
          </cell>
          <cell r="W23">
            <v>21601</v>
          </cell>
          <cell r="X23" t="str">
            <v>Recursos Financieros</v>
          </cell>
          <cell r="Y23" t="str">
            <v>No</v>
          </cell>
        </row>
        <row r="24">
          <cell r="A24">
            <v>371</v>
          </cell>
          <cell r="B24" t="str">
            <v>Secuestro de Bienes  Inmuebles</v>
          </cell>
          <cell r="C24" t="str">
            <v>(5753/5765)*100</v>
          </cell>
          <cell r="D24">
            <v>97110002</v>
          </cell>
          <cell r="E24" t="str">
            <v>(Variable 1/ Variable 2)* 100</v>
          </cell>
          <cell r="F24">
            <v>50</v>
          </cell>
          <cell r="G24" t="str">
            <v>Cuatrimestre</v>
          </cell>
          <cell r="H24" t="str">
            <v>Porcentaje</v>
          </cell>
          <cell r="I24">
            <v>0</v>
          </cell>
          <cell r="J24">
            <v>1</v>
          </cell>
          <cell r="K24" t="str">
            <v>Proceso: Administración de Cartera</v>
          </cell>
          <cell r="L24">
            <v>278</v>
          </cell>
          <cell r="M24" t="str">
            <v>Subproceso: Cobro en Sede Administrativa</v>
          </cell>
          <cell r="N24">
            <v>3158</v>
          </cell>
          <cell r="O24" t="str">
            <v>Procedimiento: Entrega de bienes secuestrados</v>
          </cell>
          <cell r="P24">
            <v>5753</v>
          </cell>
          <cell r="Q24">
            <v>5765</v>
          </cell>
          <cell r="R24">
            <v>0</v>
          </cell>
          <cell r="S24">
            <v>0</v>
          </cell>
          <cell r="T24" t="str">
            <v>Constante</v>
          </cell>
          <cell r="U24">
            <v>1</v>
          </cell>
          <cell r="V24" t="str">
            <v>Procedimiento</v>
          </cell>
          <cell r="W24">
            <v>22402</v>
          </cell>
          <cell r="X24" t="str">
            <v>Cobranzas</v>
          </cell>
          <cell r="Y24" t="str">
            <v>No</v>
          </cell>
        </row>
        <row r="25">
          <cell r="A25">
            <v>374</v>
          </cell>
          <cell r="B25" t="str">
            <v>Porcentaje de Terceros Conciliados</v>
          </cell>
          <cell r="C25" t="str">
            <v>(5756/5768)*100</v>
          </cell>
          <cell r="D25">
            <v>97110002</v>
          </cell>
          <cell r="E25" t="str">
            <v>(Variable 1/ Variable 2)* 100</v>
          </cell>
          <cell r="F25">
            <v>100</v>
          </cell>
          <cell r="G25" t="str">
            <v>Mes</v>
          </cell>
          <cell r="H25" t="str">
            <v>Porcentaje</v>
          </cell>
          <cell r="I25">
            <v>0</v>
          </cell>
          <cell r="J25">
            <v>12</v>
          </cell>
          <cell r="K25" t="str">
            <v>Proceso: Recaudación</v>
          </cell>
          <cell r="L25">
            <v>259</v>
          </cell>
          <cell r="M25" t="str">
            <v xml:space="preserve">	Subproceso: Información de Recaudo</v>
          </cell>
          <cell r="N25">
            <v>2052</v>
          </cell>
          <cell r="O25" t="str">
            <v>Procedimiento: Informe contable que deben rendir las direcciones seccionales</v>
          </cell>
          <cell r="P25">
            <v>5756</v>
          </cell>
          <cell r="Q25">
            <v>5768</v>
          </cell>
          <cell r="R25">
            <v>0</v>
          </cell>
          <cell r="S25">
            <v>0</v>
          </cell>
          <cell r="T25" t="str">
            <v>Constante</v>
          </cell>
          <cell r="U25">
            <v>1</v>
          </cell>
          <cell r="V25" t="str">
            <v>Procedimiento</v>
          </cell>
          <cell r="W25">
            <v>22401</v>
          </cell>
          <cell r="X25" t="str">
            <v>Recaudo</v>
          </cell>
          <cell r="Y25" t="str">
            <v>Si</v>
          </cell>
        </row>
        <row r="26">
          <cell r="A26">
            <v>375</v>
          </cell>
          <cell r="B26" t="str">
            <v>Gestión Saldos con errores de Procesamiento mediante el uso del Rol de Reprocesos del SIE de Obligación Financiera</v>
          </cell>
          <cell r="C26" t="str">
            <v>((5774+5778)/(5780+5782))*100</v>
          </cell>
          <cell r="D26">
            <v>97110002</v>
          </cell>
          <cell r="E26" t="str">
            <v>((Variable 1+ Variable 2) / (Variable 3 + Variable 4))*100</v>
          </cell>
          <cell r="F26">
            <v>100</v>
          </cell>
          <cell r="G26" t="str">
            <v>Mes</v>
          </cell>
          <cell r="H26" t="str">
            <v>Porcentaje</v>
          </cell>
          <cell r="I26">
            <v>0</v>
          </cell>
          <cell r="J26">
            <v>12</v>
          </cell>
          <cell r="K26" t="str">
            <v>Proceso: Recaudación</v>
          </cell>
          <cell r="L26">
            <v>259</v>
          </cell>
          <cell r="M26" t="str">
            <v xml:space="preserve">	Subproceso: Información de Recaudo</v>
          </cell>
          <cell r="N26">
            <v>2042</v>
          </cell>
          <cell r="O26" t="str">
            <v>Procedimiento: Corrección de inconsistencias  de Declaraciones y-o Recibos de Pago</v>
          </cell>
          <cell r="P26">
            <v>5774</v>
          </cell>
          <cell r="Q26">
            <v>5778</v>
          </cell>
          <cell r="R26">
            <v>5780</v>
          </cell>
          <cell r="S26">
            <v>5782</v>
          </cell>
          <cell r="T26" t="str">
            <v>Constante</v>
          </cell>
          <cell r="U26">
            <v>1</v>
          </cell>
          <cell r="V26" t="str">
            <v>Procedimiento</v>
          </cell>
          <cell r="W26">
            <v>22401</v>
          </cell>
          <cell r="X26" t="str">
            <v>Recaudo</v>
          </cell>
          <cell r="Y26" t="str">
            <v>No</v>
          </cell>
        </row>
        <row r="27">
          <cell r="A27">
            <v>386</v>
          </cell>
          <cell r="B27" t="str">
            <v>Eficacia en la ejecución del Procedimiento de Administración de la Actividad de Auditoría Interna</v>
          </cell>
          <cell r="C27" t="str">
            <v>(5894/5910)*100</v>
          </cell>
          <cell r="D27">
            <v>97110002</v>
          </cell>
          <cell r="E27" t="str">
            <v>(Variable 1/ Variable 2)* 100</v>
          </cell>
          <cell r="F27">
            <v>100</v>
          </cell>
          <cell r="G27" t="str">
            <v>Trimestre</v>
          </cell>
          <cell r="H27" t="str">
            <v>Porcentaje</v>
          </cell>
          <cell r="I27">
            <v>0</v>
          </cell>
          <cell r="J27">
            <v>4</v>
          </cell>
          <cell r="K27" t="str">
            <v>Proceso: Control Interno</v>
          </cell>
          <cell r="L27">
            <v>4</v>
          </cell>
          <cell r="M27" t="str">
            <v>Proceso: Control Interno. No Aplica Subproceso.</v>
          </cell>
          <cell r="N27">
            <v>2319</v>
          </cell>
          <cell r="O27" t="str">
            <v>Procedimiento: Administración de la actividad de Auditoria Interna</v>
          </cell>
          <cell r="P27">
            <v>5894</v>
          </cell>
          <cell r="Q27">
            <v>5910</v>
          </cell>
          <cell r="R27">
            <v>0</v>
          </cell>
          <cell r="S27">
            <v>0</v>
          </cell>
          <cell r="T27" t="str">
            <v>Constante</v>
          </cell>
          <cell r="U27">
            <v>1</v>
          </cell>
          <cell r="V27" t="str">
            <v>Procedimiento</v>
          </cell>
          <cell r="W27">
            <v>20401</v>
          </cell>
          <cell r="X27" t="str">
            <v>Control Interno</v>
          </cell>
          <cell r="Y27" t="str">
            <v>No</v>
          </cell>
        </row>
        <row r="28">
          <cell r="A28">
            <v>387</v>
          </cell>
          <cell r="B28" t="str">
            <v>Efectividad en el reconocimiento de carga de tráfico postal y envios urgentes.</v>
          </cell>
          <cell r="C28" t="str">
            <v>((5895+5911)/5920)*100</v>
          </cell>
          <cell r="D28">
            <v>97110001</v>
          </cell>
          <cell r="E28" t="str">
            <v>((Variable 1+ Variable 2) / Variable 3)*100</v>
          </cell>
          <cell r="F28">
            <v>60</v>
          </cell>
          <cell r="G28" t="str">
            <v>Mes</v>
          </cell>
          <cell r="H28" t="str">
            <v>Porcentaje</v>
          </cell>
          <cell r="I28">
            <v>0</v>
          </cell>
          <cell r="J28">
            <v>11</v>
          </cell>
          <cell r="K28" t="str">
            <v>Proceso: Operación Aduanera</v>
          </cell>
          <cell r="L28">
            <v>294</v>
          </cell>
          <cell r="M28" t="str">
            <v>Subproceso: Ingreso de Mercancías</v>
          </cell>
          <cell r="N28">
            <v>2080</v>
          </cell>
          <cell r="O28" t="str">
            <v>Procedimiento: Verificación de Tráfico Postal y Envios Urgentes</v>
          </cell>
          <cell r="P28">
            <v>5895</v>
          </cell>
          <cell r="Q28">
            <v>5911</v>
          </cell>
          <cell r="R28">
            <v>5920</v>
          </cell>
          <cell r="S28">
            <v>0</v>
          </cell>
          <cell r="T28" t="str">
            <v>Ascendente</v>
          </cell>
          <cell r="U28">
            <v>1</v>
          </cell>
          <cell r="V28" t="str">
            <v>Procedimiento</v>
          </cell>
          <cell r="W28">
            <v>22601</v>
          </cell>
          <cell r="X28" t="str">
            <v>Comercio Exterior</v>
          </cell>
          <cell r="Y28" t="str">
            <v>No</v>
          </cell>
        </row>
        <row r="29">
          <cell r="A29">
            <v>388</v>
          </cell>
          <cell r="B29" t="str">
            <v>Eficacia en la finalización de los tránsitos aduaneros autorizados</v>
          </cell>
          <cell r="C29" t="str">
            <v>(5896/(5912+5921))*100</v>
          </cell>
          <cell r="D29">
            <v>97110001</v>
          </cell>
          <cell r="E29" t="str">
            <v>(Variable 1/ (Variable 2 + Variable 3))*100</v>
          </cell>
          <cell r="F29">
            <v>80</v>
          </cell>
          <cell r="G29" t="str">
            <v>Mes</v>
          </cell>
          <cell r="H29" t="str">
            <v>Porcentaje</v>
          </cell>
          <cell r="I29">
            <v>0</v>
          </cell>
          <cell r="J29">
            <v>11</v>
          </cell>
          <cell r="K29" t="str">
            <v>Proceso: Operación Aduanera</v>
          </cell>
          <cell r="L29">
            <v>295</v>
          </cell>
          <cell r="M29" t="str">
            <v>Subproceso: Tránsitos aduaneros</v>
          </cell>
          <cell r="N29">
            <v>2083</v>
          </cell>
          <cell r="O29" t="str">
            <v>Procedimiento: Finalización de Tránsito Aduanero Nacional</v>
          </cell>
          <cell r="P29">
            <v>5896</v>
          </cell>
          <cell r="Q29">
            <v>5912</v>
          </cell>
          <cell r="R29">
            <v>5921</v>
          </cell>
          <cell r="S29">
            <v>0</v>
          </cell>
          <cell r="T29" t="str">
            <v>Ascendente</v>
          </cell>
          <cell r="U29">
            <v>1</v>
          </cell>
          <cell r="V29" t="str">
            <v>Procedimiento</v>
          </cell>
          <cell r="W29">
            <v>22601</v>
          </cell>
          <cell r="X29" t="str">
            <v>Comercio Exterior</v>
          </cell>
          <cell r="Y29" t="str">
            <v>No</v>
          </cell>
        </row>
        <row r="30">
          <cell r="A30">
            <v>390</v>
          </cell>
          <cell r="B30" t="str">
            <v>Efectividad en las inmovilizaciones efectuadas en carga.</v>
          </cell>
          <cell r="C30" t="str">
            <v>(5898/5914)*100</v>
          </cell>
          <cell r="D30">
            <v>97110001</v>
          </cell>
          <cell r="E30" t="str">
            <v>(Variable 1/ Variable 2)* 100</v>
          </cell>
          <cell r="F30">
            <v>10</v>
          </cell>
          <cell r="G30" t="str">
            <v>Mes</v>
          </cell>
          <cell r="H30" t="str">
            <v>Porcentaje</v>
          </cell>
          <cell r="I30">
            <v>0</v>
          </cell>
          <cell r="J30">
            <v>11</v>
          </cell>
          <cell r="K30" t="str">
            <v>Proceso: Operación Aduanera</v>
          </cell>
          <cell r="L30">
            <v>294</v>
          </cell>
          <cell r="M30" t="str">
            <v>Subproceso: Ingreso de Mercancías</v>
          </cell>
          <cell r="N30">
            <v>2081</v>
          </cell>
          <cell r="O30" t="str">
            <v>Procedimiento: Reconocimiento de Carga</v>
          </cell>
          <cell r="P30">
            <v>5898</v>
          </cell>
          <cell r="Q30">
            <v>5914</v>
          </cell>
          <cell r="R30">
            <v>0</v>
          </cell>
          <cell r="S30">
            <v>0</v>
          </cell>
          <cell r="T30" t="str">
            <v>Ascendente</v>
          </cell>
          <cell r="U30">
            <v>1</v>
          </cell>
          <cell r="V30" t="str">
            <v>Procedimiento</v>
          </cell>
          <cell r="W30">
            <v>22601</v>
          </cell>
          <cell r="X30" t="str">
            <v>Comercio Exterior</v>
          </cell>
          <cell r="Y30" t="str">
            <v>No</v>
          </cell>
        </row>
        <row r="31">
          <cell r="A31">
            <v>391</v>
          </cell>
          <cell r="B31" t="str">
            <v>Eficacia en la  expedición de las Resoluciones de clasificación arancelaria.</v>
          </cell>
          <cell r="C31" t="str">
            <v>(5899/5915)*100</v>
          </cell>
          <cell r="D31">
            <v>97110002</v>
          </cell>
          <cell r="E31" t="str">
            <v>(Variable 1/ Variable 2)* 100</v>
          </cell>
          <cell r="F31">
            <v>100</v>
          </cell>
          <cell r="G31" t="str">
            <v>Mes</v>
          </cell>
          <cell r="H31" t="str">
            <v>Porcentaje</v>
          </cell>
          <cell r="I31">
            <v>0</v>
          </cell>
          <cell r="J31">
            <v>11</v>
          </cell>
          <cell r="K31" t="str">
            <v>Proceso: Operación Aduanera</v>
          </cell>
          <cell r="L31">
            <v>216</v>
          </cell>
          <cell r="M31" t="str">
            <v>Subproceso: Apoyo  a la Operación Aduanera</v>
          </cell>
          <cell r="N31">
            <v>2327</v>
          </cell>
          <cell r="O31" t="str">
            <v>Procedimiento: Actualización Arancel</v>
          </cell>
          <cell r="P31">
            <v>5899</v>
          </cell>
          <cell r="Q31">
            <v>5915</v>
          </cell>
          <cell r="R31">
            <v>0</v>
          </cell>
          <cell r="S31">
            <v>0</v>
          </cell>
          <cell r="T31" t="str">
            <v>Constante</v>
          </cell>
          <cell r="U31">
            <v>1</v>
          </cell>
          <cell r="V31" t="str">
            <v>Procedimiento</v>
          </cell>
          <cell r="W31">
            <v>22701</v>
          </cell>
          <cell r="X31" t="str">
            <v xml:space="preserve">Técnica Aduanera    </v>
          </cell>
          <cell r="Y31" t="str">
            <v>No</v>
          </cell>
        </row>
        <row r="32">
          <cell r="A32">
            <v>394</v>
          </cell>
          <cell r="B32" t="str">
            <v>Eficacia en la atención de solicitudes de análisis merceológicos de mercancía.</v>
          </cell>
          <cell r="C32" t="str">
            <v>(5902/5918)*100</v>
          </cell>
          <cell r="D32">
            <v>97110002</v>
          </cell>
          <cell r="E32" t="str">
            <v>(Variable 1/ Variable 2)* 100</v>
          </cell>
          <cell r="F32">
            <v>100</v>
          </cell>
          <cell r="G32" t="str">
            <v>Mes</v>
          </cell>
          <cell r="H32" t="str">
            <v>Porcentaje</v>
          </cell>
          <cell r="I32">
            <v>0</v>
          </cell>
          <cell r="J32">
            <v>11</v>
          </cell>
          <cell r="K32" t="str">
            <v>Proceso: Operación Aduanera</v>
          </cell>
          <cell r="L32">
            <v>216</v>
          </cell>
          <cell r="M32" t="str">
            <v>Subproceso: Apoyo  a la Operación Aduanera</v>
          </cell>
          <cell r="N32">
            <v>2105</v>
          </cell>
          <cell r="O32" t="str">
            <v>Procedimiento: Análisis Físico Químico de Muestras</v>
          </cell>
          <cell r="P32">
            <v>5902</v>
          </cell>
          <cell r="Q32">
            <v>5918</v>
          </cell>
          <cell r="R32">
            <v>0</v>
          </cell>
          <cell r="S32">
            <v>0</v>
          </cell>
          <cell r="T32" t="str">
            <v>Constante</v>
          </cell>
          <cell r="U32">
            <v>1</v>
          </cell>
          <cell r="V32" t="str">
            <v>Procedimiento</v>
          </cell>
          <cell r="W32">
            <v>22701</v>
          </cell>
          <cell r="X32" t="str">
            <v xml:space="preserve">Técnica Aduanera    </v>
          </cell>
          <cell r="Y32" t="str">
            <v>No</v>
          </cell>
        </row>
        <row r="33">
          <cell r="A33">
            <v>397</v>
          </cell>
          <cell r="B33" t="str">
            <v>Eficiencia en la elaboración de  documentos en la etapa precontractual</v>
          </cell>
          <cell r="C33" t="str">
            <v>(5941/5942)*100</v>
          </cell>
          <cell r="D33">
            <v>97110002</v>
          </cell>
          <cell r="E33" t="str">
            <v>(Variable 1/ Variable 2)* 100</v>
          </cell>
          <cell r="F33">
            <v>100</v>
          </cell>
          <cell r="G33" t="str">
            <v>Trimestre</v>
          </cell>
          <cell r="H33" t="str">
            <v>Porcentaje</v>
          </cell>
          <cell r="I33">
            <v>0</v>
          </cell>
          <cell r="J33">
            <v>14</v>
          </cell>
          <cell r="K33" t="str">
            <v>Proceso: Recursos Físicos</v>
          </cell>
          <cell r="L33">
            <v>52</v>
          </cell>
          <cell r="M33" t="str">
            <v>Subproceso: Adquisición de Bienes y Servicios</v>
          </cell>
          <cell r="N33">
            <v>2186</v>
          </cell>
          <cell r="O33" t="str">
            <v>Procedimiento: Contratación Directa</v>
          </cell>
          <cell r="P33">
            <v>5941</v>
          </cell>
          <cell r="Q33">
            <v>5942</v>
          </cell>
          <cell r="R33">
            <v>0</v>
          </cell>
          <cell r="S33">
            <v>0</v>
          </cell>
          <cell r="T33" t="str">
            <v>Constante</v>
          </cell>
          <cell r="U33">
            <v>1</v>
          </cell>
          <cell r="V33" t="str">
            <v>Procedimiento</v>
          </cell>
          <cell r="W33">
            <v>21501</v>
          </cell>
          <cell r="X33" t="str">
            <v>Recursos Físicos</v>
          </cell>
          <cell r="Y33" t="str">
            <v>No</v>
          </cell>
        </row>
        <row r="34">
          <cell r="A34">
            <v>398</v>
          </cell>
          <cell r="B34" t="str">
            <v>Inventario anual actualizado</v>
          </cell>
          <cell r="C34" t="str">
            <v>5943</v>
          </cell>
          <cell r="D34">
            <v>97110002</v>
          </cell>
          <cell r="E34" t="str">
            <v>Variable 1</v>
          </cell>
          <cell r="F34">
            <v>1</v>
          </cell>
          <cell r="G34" t="str">
            <v>Año</v>
          </cell>
          <cell r="H34" t="str">
            <v>Cantidad</v>
          </cell>
          <cell r="I34">
            <v>0</v>
          </cell>
          <cell r="J34">
            <v>14</v>
          </cell>
          <cell r="K34" t="str">
            <v>Proceso: Recursos Físicos</v>
          </cell>
          <cell r="L34">
            <v>232</v>
          </cell>
          <cell r="M34" t="str">
            <v>Subproceso: Administración de Bienes</v>
          </cell>
          <cell r="N34">
            <v>2349</v>
          </cell>
          <cell r="O34" t="str">
            <v>Procedimiento: Levantamiento Físico de Inventario de Bienes Muebles</v>
          </cell>
          <cell r="P34">
            <v>5943</v>
          </cell>
          <cell r="Q34">
            <v>0</v>
          </cell>
          <cell r="R34">
            <v>0</v>
          </cell>
          <cell r="S34">
            <v>0</v>
          </cell>
          <cell r="T34" t="str">
            <v>Constante</v>
          </cell>
          <cell r="U34">
            <v>1</v>
          </cell>
          <cell r="V34" t="str">
            <v>Procedimiento</v>
          </cell>
          <cell r="W34">
            <v>21501</v>
          </cell>
          <cell r="X34" t="str">
            <v>Recursos Físicos</v>
          </cell>
          <cell r="Y34" t="str">
            <v>No</v>
          </cell>
        </row>
        <row r="35">
          <cell r="A35">
            <v>400</v>
          </cell>
          <cell r="B35" t="str">
            <v>Oportunidad en el trámite de Notificación, comunicación y/o publicación</v>
          </cell>
          <cell r="C35" t="str">
            <v>5946/5947)*100</v>
          </cell>
          <cell r="D35">
            <v>97110002</v>
          </cell>
          <cell r="E35" t="str">
            <v>(Variable 1/ Variable 2)* 100</v>
          </cell>
          <cell r="F35">
            <v>100</v>
          </cell>
          <cell r="G35" t="str">
            <v>Trimestre</v>
          </cell>
          <cell r="H35" t="str">
            <v>Porcentaje</v>
          </cell>
          <cell r="I35">
            <v>0</v>
          </cell>
          <cell r="J35">
            <v>14</v>
          </cell>
          <cell r="K35" t="str">
            <v>Proceso: Recursos Físicos</v>
          </cell>
          <cell r="L35">
            <v>53</v>
          </cell>
          <cell r="M35" t="str">
            <v>Subproceso: Gestión Documental</v>
          </cell>
          <cell r="N35">
            <v>2200</v>
          </cell>
          <cell r="O35" t="str">
            <v>Procedimiento: Notificación, Comunicación y/o Publicación</v>
          </cell>
          <cell r="P35">
            <v>5946</v>
          </cell>
          <cell r="Q35">
            <v>5947</v>
          </cell>
          <cell r="R35">
            <v>0</v>
          </cell>
          <cell r="S35">
            <v>0</v>
          </cell>
          <cell r="T35" t="str">
            <v>Constante</v>
          </cell>
          <cell r="U35">
            <v>1</v>
          </cell>
          <cell r="V35" t="str">
            <v>Procedimiento</v>
          </cell>
          <cell r="W35">
            <v>21501</v>
          </cell>
          <cell r="X35" t="str">
            <v>Recursos Físicos</v>
          </cell>
          <cell r="Y35" t="str">
            <v>No</v>
          </cell>
        </row>
        <row r="36">
          <cell r="A36">
            <v>401</v>
          </cell>
          <cell r="B36" t="str">
            <v>Eficacia en la gestión de las comunicaciones oficiales de entrada</v>
          </cell>
          <cell r="C36" t="str">
            <v>(5948/5949)*100</v>
          </cell>
          <cell r="D36">
            <v>97110002</v>
          </cell>
          <cell r="E36" t="str">
            <v>(Variable 1/ Variable 2)* 100</v>
          </cell>
          <cell r="F36">
            <v>100</v>
          </cell>
          <cell r="G36" t="str">
            <v>Mes</v>
          </cell>
          <cell r="H36" t="str">
            <v>Porcentaje</v>
          </cell>
          <cell r="I36">
            <v>0</v>
          </cell>
          <cell r="J36">
            <v>14</v>
          </cell>
          <cell r="K36" t="str">
            <v>Proceso: Recursos Físicos</v>
          </cell>
          <cell r="L36">
            <v>53</v>
          </cell>
          <cell r="M36" t="str">
            <v>Subproceso: Gestión Documental</v>
          </cell>
          <cell r="N36">
            <v>2197</v>
          </cell>
          <cell r="O36" t="str">
            <v>Procedimiento: Comunicaciones Oficiales de Entrada</v>
          </cell>
          <cell r="P36">
            <v>5948</v>
          </cell>
          <cell r="Q36">
            <v>5949</v>
          </cell>
          <cell r="R36">
            <v>0</v>
          </cell>
          <cell r="S36">
            <v>0</v>
          </cell>
          <cell r="T36" t="str">
            <v>Constante</v>
          </cell>
          <cell r="U36">
            <v>1</v>
          </cell>
          <cell r="V36" t="str">
            <v>Procedimiento</v>
          </cell>
          <cell r="W36">
            <v>21501</v>
          </cell>
          <cell r="X36" t="str">
            <v>Recursos Físicos</v>
          </cell>
          <cell r="Y36" t="str">
            <v>No</v>
          </cell>
        </row>
        <row r="37">
          <cell r="A37">
            <v>402</v>
          </cell>
          <cell r="B37" t="str">
            <v>Trámite oportuno de las comunicaciones oficiales de salida</v>
          </cell>
          <cell r="C37" t="str">
            <v>(5950/5951)*100</v>
          </cell>
          <cell r="D37">
            <v>97110002</v>
          </cell>
          <cell r="E37" t="str">
            <v>(Variable 1/ Variable 2)* 100</v>
          </cell>
          <cell r="F37">
            <v>100</v>
          </cell>
          <cell r="G37" t="str">
            <v>Mes</v>
          </cell>
          <cell r="H37" t="str">
            <v>Porcentaje</v>
          </cell>
          <cell r="I37">
            <v>0</v>
          </cell>
          <cell r="J37">
            <v>14</v>
          </cell>
          <cell r="K37" t="str">
            <v>Proceso: Recursos Físicos</v>
          </cell>
          <cell r="L37">
            <v>53</v>
          </cell>
          <cell r="M37" t="str">
            <v>Subproceso: Gestión Documental</v>
          </cell>
          <cell r="N37">
            <v>2198</v>
          </cell>
          <cell r="O37" t="str">
            <v>Procedimiento: Comunicaciones Oficiales de Salida</v>
          </cell>
          <cell r="P37">
            <v>5950</v>
          </cell>
          <cell r="Q37">
            <v>5951</v>
          </cell>
          <cell r="R37">
            <v>0</v>
          </cell>
          <cell r="S37">
            <v>0</v>
          </cell>
          <cell r="T37" t="str">
            <v>Constante</v>
          </cell>
          <cell r="U37">
            <v>1</v>
          </cell>
          <cell r="V37" t="str">
            <v>Procedimiento</v>
          </cell>
          <cell r="W37">
            <v>21501</v>
          </cell>
          <cell r="X37" t="str">
            <v>Recursos Físicos</v>
          </cell>
          <cell r="Y37" t="str">
            <v>No</v>
          </cell>
        </row>
        <row r="38">
          <cell r="A38">
            <v>403</v>
          </cell>
          <cell r="B38" t="str">
            <v>Servicios de Transporte</v>
          </cell>
          <cell r="C38" t="str">
            <v>((5952+5953)/5954)*100</v>
          </cell>
          <cell r="D38">
            <v>97110002</v>
          </cell>
          <cell r="E38" t="str">
            <v>((Variable 1+ Variable 2) / Variable 3)*100</v>
          </cell>
          <cell r="F38">
            <v>100</v>
          </cell>
          <cell r="G38" t="str">
            <v>Mes</v>
          </cell>
          <cell r="H38" t="str">
            <v>Porcentaje</v>
          </cell>
          <cell r="I38">
            <v>0</v>
          </cell>
          <cell r="J38">
            <v>14</v>
          </cell>
          <cell r="K38" t="str">
            <v>Proceso: Recursos Físicos</v>
          </cell>
          <cell r="L38">
            <v>232</v>
          </cell>
          <cell r="M38" t="str">
            <v>Subproceso: Administración de Bienes</v>
          </cell>
          <cell r="N38">
            <v>2170</v>
          </cell>
          <cell r="O38" t="str">
            <v>Procedimiento: Administración y prestación del Servicios de Transporte</v>
          </cell>
          <cell r="P38">
            <v>5952</v>
          </cell>
          <cell r="Q38">
            <v>5953</v>
          </cell>
          <cell r="R38">
            <v>5954</v>
          </cell>
          <cell r="S38">
            <v>0</v>
          </cell>
          <cell r="T38" t="str">
            <v>Constante</v>
          </cell>
          <cell r="U38">
            <v>1</v>
          </cell>
          <cell r="V38" t="str">
            <v>Procedimiento</v>
          </cell>
          <cell r="W38">
            <v>21501</v>
          </cell>
          <cell r="X38" t="str">
            <v>Recursos Físicos</v>
          </cell>
          <cell r="Y38" t="str">
            <v>No</v>
          </cell>
        </row>
        <row r="39">
          <cell r="A39">
            <v>404</v>
          </cell>
          <cell r="B39" t="str">
            <v>Afectación de pólizas</v>
          </cell>
          <cell r="C39" t="str">
            <v>(5959/5960)*100</v>
          </cell>
          <cell r="D39">
            <v>97110002</v>
          </cell>
          <cell r="E39" t="str">
            <v>(Variable 1/ Variable 2)* 100</v>
          </cell>
          <cell r="F39">
            <v>100</v>
          </cell>
          <cell r="G39" t="str">
            <v>Trimestre</v>
          </cell>
          <cell r="H39" t="str">
            <v>Porcentaje</v>
          </cell>
          <cell r="I39">
            <v>0</v>
          </cell>
          <cell r="J39">
            <v>14</v>
          </cell>
          <cell r="K39" t="str">
            <v>Proceso: Recursos Físicos</v>
          </cell>
          <cell r="L39">
            <v>232</v>
          </cell>
          <cell r="M39" t="str">
            <v>Subproceso: Administración de Bienes</v>
          </cell>
          <cell r="N39">
            <v>169</v>
          </cell>
          <cell r="O39" t="str">
            <v>Procedimiento: Reclamación ante un siniestro</v>
          </cell>
          <cell r="P39">
            <v>5959</v>
          </cell>
          <cell r="Q39">
            <v>5960</v>
          </cell>
          <cell r="R39">
            <v>0</v>
          </cell>
          <cell r="S39">
            <v>0</v>
          </cell>
          <cell r="T39" t="str">
            <v>Constante</v>
          </cell>
          <cell r="U39">
            <v>1</v>
          </cell>
          <cell r="V39" t="str">
            <v>Procedimiento</v>
          </cell>
          <cell r="W39">
            <v>21501</v>
          </cell>
          <cell r="X39" t="str">
            <v>Recursos Físicos</v>
          </cell>
          <cell r="Y39" t="str">
            <v>No</v>
          </cell>
        </row>
        <row r="40">
          <cell r="A40">
            <v>406</v>
          </cell>
          <cell r="B40" t="str">
            <v>Consistencia en la información del RUT de inscritos y actualizados para Persona Jurídica.</v>
          </cell>
          <cell r="C40" t="str">
            <v>(5963/5964)*100</v>
          </cell>
          <cell r="D40">
            <v>97110002</v>
          </cell>
          <cell r="E40" t="str">
            <v>(Variable 1/ Variable 2)* 100</v>
          </cell>
          <cell r="F40">
            <v>100</v>
          </cell>
          <cell r="G40" t="str">
            <v>Mes</v>
          </cell>
          <cell r="H40" t="str">
            <v>Porcentaje</v>
          </cell>
          <cell r="I40">
            <v>0</v>
          </cell>
          <cell r="J40">
            <v>8</v>
          </cell>
          <cell r="K40" t="str">
            <v>Proceso: Gestión Masiva</v>
          </cell>
          <cell r="L40">
            <v>291</v>
          </cell>
          <cell r="M40" t="str">
            <v>Subproceso: Modificaciones del Registro</v>
          </cell>
          <cell r="N40">
            <v>2036</v>
          </cell>
          <cell r="O40" t="str">
            <v>Procedimiento: Actualización RUT</v>
          </cell>
          <cell r="P40">
            <v>5963</v>
          </cell>
          <cell r="Q40">
            <v>5964</v>
          </cell>
          <cell r="R40">
            <v>0</v>
          </cell>
          <cell r="S40">
            <v>0</v>
          </cell>
          <cell r="T40" t="str">
            <v>Constante</v>
          </cell>
          <cell r="U40">
            <v>1</v>
          </cell>
          <cell r="V40" t="str">
            <v>Procedimiento</v>
          </cell>
          <cell r="W40">
            <v>22501</v>
          </cell>
          <cell r="X40" t="str">
            <v>Asistencia al Cliente</v>
          </cell>
          <cell r="Y40" t="str">
            <v>No</v>
          </cell>
        </row>
        <row r="41">
          <cell r="A41">
            <v>407</v>
          </cell>
          <cell r="B41" t="str">
            <v>Consistencia de la información del RUT de inscritos y actualizados Persona Natural.</v>
          </cell>
          <cell r="C41" t="str">
            <v>(5965/5966)*100</v>
          </cell>
          <cell r="D41">
            <v>97110002</v>
          </cell>
          <cell r="E41" t="str">
            <v>(Variable 1/ Variable 2)* 100</v>
          </cell>
          <cell r="F41">
            <v>100</v>
          </cell>
          <cell r="G41" t="str">
            <v>Mes</v>
          </cell>
          <cell r="H41" t="str">
            <v>Porcentaje</v>
          </cell>
          <cell r="I41">
            <v>0</v>
          </cell>
          <cell r="J41">
            <v>8</v>
          </cell>
          <cell r="K41" t="str">
            <v>Proceso: Gestión Masiva</v>
          </cell>
          <cell r="L41">
            <v>291</v>
          </cell>
          <cell r="M41" t="str">
            <v>Subproceso: Modificaciones del Registro</v>
          </cell>
          <cell r="N41">
            <v>2036</v>
          </cell>
          <cell r="O41" t="str">
            <v>Procedimiento: Actualización RUT</v>
          </cell>
          <cell r="P41">
            <v>5965</v>
          </cell>
          <cell r="Q41">
            <v>5966</v>
          </cell>
          <cell r="R41">
            <v>0</v>
          </cell>
          <cell r="S41">
            <v>0</v>
          </cell>
          <cell r="T41" t="str">
            <v>Constante</v>
          </cell>
          <cell r="U41">
            <v>1</v>
          </cell>
          <cell r="V41" t="str">
            <v>Procedimiento</v>
          </cell>
          <cell r="W41">
            <v>22501</v>
          </cell>
          <cell r="X41" t="str">
            <v>Asistencia al Cliente</v>
          </cell>
          <cell r="Y41" t="str">
            <v>No</v>
          </cell>
        </row>
        <row r="42">
          <cell r="A42">
            <v>410</v>
          </cell>
          <cell r="B42" t="str">
            <v>Atención de solicitudes de las áreas de la entidad que generen productos y/o acciones de comunicación</v>
          </cell>
          <cell r="C42" t="str">
            <v>(5995/5996)*100</v>
          </cell>
          <cell r="D42">
            <v>97110002</v>
          </cell>
          <cell r="E42" t="str">
            <v>(Variable 1/ Variable 2)* 100</v>
          </cell>
          <cell r="F42">
            <v>100</v>
          </cell>
          <cell r="G42" t="str">
            <v>Mes</v>
          </cell>
          <cell r="H42" t="str">
            <v>Porcentaje</v>
          </cell>
          <cell r="I42">
            <v>0</v>
          </cell>
          <cell r="J42">
            <v>9</v>
          </cell>
          <cell r="K42" t="str">
            <v>Proceso: Inteligencia Corporativa</v>
          </cell>
          <cell r="L42">
            <v>253</v>
          </cell>
          <cell r="M42" t="str">
            <v>Subproceso: Comunicaciones</v>
          </cell>
          <cell r="N42">
            <v>2291</v>
          </cell>
          <cell r="O42" t="str">
            <v>Procedimiento: Comunicación Interna</v>
          </cell>
          <cell r="P42">
            <v>5995</v>
          </cell>
          <cell r="Q42">
            <v>5996</v>
          </cell>
          <cell r="R42">
            <v>0</v>
          </cell>
          <cell r="S42">
            <v>0</v>
          </cell>
          <cell r="T42" t="str">
            <v>Constante</v>
          </cell>
          <cell r="U42">
            <v>1</v>
          </cell>
          <cell r="V42" t="str">
            <v>Procedimiento</v>
          </cell>
          <cell r="W42">
            <v>20501</v>
          </cell>
          <cell r="X42" t="str">
            <v>Comunicaciones</v>
          </cell>
          <cell r="Y42" t="str">
            <v>No</v>
          </cell>
        </row>
        <row r="43">
          <cell r="A43">
            <v>414</v>
          </cell>
          <cell r="B43" t="str">
            <v>Oportunidad en la respuesta de las peticiones, quejas, sugerencias, reclamos, felicitaciones y denuncias, tramitadas por el SIE de QRS.</v>
          </cell>
          <cell r="C43" t="str">
            <v>(6046/ 6047)* 100</v>
          </cell>
          <cell r="D43">
            <v>97110002</v>
          </cell>
          <cell r="E43" t="str">
            <v>(Variable 1/ Variable 2)* 100</v>
          </cell>
          <cell r="F43">
            <v>100</v>
          </cell>
          <cell r="G43" t="str">
            <v>Mes</v>
          </cell>
          <cell r="H43" t="str">
            <v>Porcentaje</v>
          </cell>
          <cell r="I43">
            <v>0</v>
          </cell>
          <cell r="J43">
            <v>2</v>
          </cell>
          <cell r="K43" t="str">
            <v>Proceso: Asistencia al cliente</v>
          </cell>
          <cell r="L43">
            <v>2</v>
          </cell>
          <cell r="M43" t="str">
            <v>Subproceso: Asistencia al cliente. No Aplica Subproceso.</v>
          </cell>
          <cell r="N43">
            <v>544</v>
          </cell>
          <cell r="O43" t="str">
            <v>Procedimiento: Peticiones, quejas, sugerencias, reclamos, felicitaciones y denuncias</v>
          </cell>
          <cell r="P43">
            <v>6046</v>
          </cell>
          <cell r="Q43">
            <v>6047</v>
          </cell>
          <cell r="R43">
            <v>0</v>
          </cell>
          <cell r="S43">
            <v>0</v>
          </cell>
          <cell r="T43" t="str">
            <v>Constante</v>
          </cell>
          <cell r="U43">
            <v>1</v>
          </cell>
          <cell r="V43" t="str">
            <v>Procedimiento</v>
          </cell>
          <cell r="W43">
            <v>22501</v>
          </cell>
          <cell r="X43" t="str">
            <v>Asistencia al Cliente</v>
          </cell>
          <cell r="Y43" t="str">
            <v>Si</v>
          </cell>
        </row>
        <row r="44">
          <cell r="A44">
            <v>416</v>
          </cell>
          <cell r="B44" t="str">
            <v>Seguimiento a  las peticiones, quejas, sugerencias, reclamos, felicitaciones y denuncias vencidas; interpuestas por el SIE de PQSR y Denuncias.</v>
          </cell>
          <cell r="C44" t="str">
            <v>(1-(6050/6051))*100</v>
          </cell>
          <cell r="D44">
            <v>97110002</v>
          </cell>
          <cell r="E44" t="str">
            <v>(1-(Variable 1 / Variable 2))*100</v>
          </cell>
          <cell r="F44">
            <v>100</v>
          </cell>
          <cell r="G44" t="str">
            <v>Mes</v>
          </cell>
          <cell r="H44" t="str">
            <v>Porcentaje</v>
          </cell>
          <cell r="I44">
            <v>0</v>
          </cell>
          <cell r="J44">
            <v>2</v>
          </cell>
          <cell r="K44" t="str">
            <v>Proceso: Asistencia al cliente</v>
          </cell>
          <cell r="L44">
            <v>2</v>
          </cell>
          <cell r="M44" t="str">
            <v>Subproceso: Asistencia al cliente. No Aplica Subproceso.</v>
          </cell>
          <cell r="N44">
            <v>544</v>
          </cell>
          <cell r="O44" t="str">
            <v>Procedimiento: Peticiones, quejas, sugerencias, reclamos, felicitaciones y denuncias</v>
          </cell>
          <cell r="P44">
            <v>6050</v>
          </cell>
          <cell r="Q44">
            <v>6051</v>
          </cell>
          <cell r="R44">
            <v>0</v>
          </cell>
          <cell r="S44">
            <v>0</v>
          </cell>
          <cell r="T44" t="str">
            <v>Constante</v>
          </cell>
          <cell r="U44">
            <v>1</v>
          </cell>
          <cell r="V44" t="str">
            <v>Procedimiento</v>
          </cell>
          <cell r="W44">
            <v>22501</v>
          </cell>
          <cell r="X44" t="str">
            <v>Asistencia al Cliente</v>
          </cell>
          <cell r="Y44" t="str">
            <v>No</v>
          </cell>
        </row>
        <row r="45">
          <cell r="A45">
            <v>417</v>
          </cell>
          <cell r="B45" t="str">
            <v>Evaluar la calidad de la Respuesta emitida a las peticiones, quejas, sugerencias, reclamos, felicitaciones y denuncias por el SIE de PQSR y Denuncias.</v>
          </cell>
          <cell r="C45" t="str">
            <v>(6054/6055)*100</v>
          </cell>
          <cell r="D45">
            <v>97110002</v>
          </cell>
          <cell r="E45" t="str">
            <v>(Variable 1/ Variable 2)* 100</v>
          </cell>
          <cell r="F45">
            <v>96</v>
          </cell>
          <cell r="G45" t="str">
            <v>Mes</v>
          </cell>
          <cell r="H45" t="str">
            <v>Porcentaje</v>
          </cell>
          <cell r="I45">
            <v>0</v>
          </cell>
          <cell r="J45">
            <v>2</v>
          </cell>
          <cell r="K45" t="str">
            <v>Proceso: Asistencia al cliente</v>
          </cell>
          <cell r="L45">
            <v>2</v>
          </cell>
          <cell r="M45" t="str">
            <v>Subproceso: Asistencia al cliente. No Aplica Subproceso.</v>
          </cell>
          <cell r="N45">
            <v>544</v>
          </cell>
          <cell r="O45" t="str">
            <v>Procedimiento: Peticiones, quejas, sugerencias, reclamos, felicitaciones y denuncias</v>
          </cell>
          <cell r="P45">
            <v>6054</v>
          </cell>
          <cell r="Q45">
            <v>6055</v>
          </cell>
          <cell r="R45">
            <v>0</v>
          </cell>
          <cell r="S45">
            <v>0</v>
          </cell>
          <cell r="T45" t="str">
            <v>Constante</v>
          </cell>
          <cell r="U45">
            <v>1</v>
          </cell>
          <cell r="V45" t="str">
            <v>Procedimiento</v>
          </cell>
          <cell r="W45">
            <v>22501</v>
          </cell>
          <cell r="X45" t="str">
            <v>Asistencia al Cliente</v>
          </cell>
          <cell r="Y45" t="str">
            <v>No</v>
          </cell>
        </row>
        <row r="46">
          <cell r="A46">
            <v>420</v>
          </cell>
          <cell r="B46" t="str">
            <v>EjecuciÓn PAC gastos de personal</v>
          </cell>
          <cell r="C46" t="str">
            <v>([6069] / ([6070] +[6071] -[6072]))* 100</v>
          </cell>
          <cell r="D46">
            <v>97110001</v>
          </cell>
          <cell r="E46" t="str">
            <v>(Variable 1 / (Variable 2 + Variable 3 - Variable 4))* 100</v>
          </cell>
          <cell r="F46">
            <v>95</v>
          </cell>
          <cell r="G46" t="str">
            <v>Mes</v>
          </cell>
          <cell r="H46" t="str">
            <v>Porcentaje</v>
          </cell>
          <cell r="I46">
            <v>0</v>
          </cell>
          <cell r="J46">
            <v>13</v>
          </cell>
          <cell r="K46" t="str">
            <v>Proceso: Recursos Financieros</v>
          </cell>
          <cell r="L46">
            <v>228</v>
          </cell>
          <cell r="M46" t="str">
            <v>Subproceso: Gestión de Tesorería</v>
          </cell>
          <cell r="N46">
            <v>2166</v>
          </cell>
          <cell r="O46" t="str">
            <v>Procedimiento: Administración Programa Anual Mensualizado de Caja PAC</v>
          </cell>
          <cell r="P46">
            <v>6069</v>
          </cell>
          <cell r="Q46">
            <v>6070</v>
          </cell>
          <cell r="R46">
            <v>6071</v>
          </cell>
          <cell r="S46">
            <v>6072</v>
          </cell>
          <cell r="T46" t="str">
            <v>Ascendente</v>
          </cell>
          <cell r="U46">
            <v>1</v>
          </cell>
          <cell r="V46" t="str">
            <v>Procedimiento</v>
          </cell>
          <cell r="W46">
            <v>21601</v>
          </cell>
          <cell r="X46" t="str">
            <v>Recursos Financieros</v>
          </cell>
          <cell r="Y46" t="str">
            <v>No</v>
          </cell>
        </row>
        <row r="47">
          <cell r="A47">
            <v>421</v>
          </cell>
          <cell r="B47" t="str">
            <v>Ejecución PAC gastos generales</v>
          </cell>
          <cell r="C47" t="str">
            <v>([6073]/[6074]+[6075]-[6076]))* 100</v>
          </cell>
          <cell r="D47">
            <v>97110001</v>
          </cell>
          <cell r="E47" t="str">
            <v>(Variable 1 / (Variable 2 + Variable 3 - Variable 4))* 100</v>
          </cell>
          <cell r="F47">
            <v>95</v>
          </cell>
          <cell r="G47" t="str">
            <v>Mes</v>
          </cell>
          <cell r="H47" t="str">
            <v>Porcentaje</v>
          </cell>
          <cell r="I47">
            <v>0</v>
          </cell>
          <cell r="J47">
            <v>13</v>
          </cell>
          <cell r="K47" t="str">
            <v>Proceso: Recursos Financieros</v>
          </cell>
          <cell r="L47">
            <v>228</v>
          </cell>
          <cell r="M47" t="str">
            <v>Subproceso: Gestión de Tesorería</v>
          </cell>
          <cell r="N47">
            <v>2166</v>
          </cell>
          <cell r="O47" t="str">
            <v>Procedimiento: Administración Programa Anual Mensualizado de Caja PAC</v>
          </cell>
          <cell r="P47">
            <v>6073</v>
          </cell>
          <cell r="Q47">
            <v>6074</v>
          </cell>
          <cell r="R47">
            <v>6075</v>
          </cell>
          <cell r="S47">
            <v>6076</v>
          </cell>
          <cell r="T47" t="str">
            <v>Ascendente</v>
          </cell>
          <cell r="U47">
            <v>1</v>
          </cell>
          <cell r="V47" t="str">
            <v>Procedimiento</v>
          </cell>
          <cell r="W47">
            <v>21601</v>
          </cell>
          <cell r="X47" t="str">
            <v>Recursos Financieros</v>
          </cell>
          <cell r="Y47" t="str">
            <v>No</v>
          </cell>
        </row>
        <row r="48">
          <cell r="A48">
            <v>422</v>
          </cell>
          <cell r="B48" t="str">
            <v>Efectividad en las suspensiones efectuadas por el aforador por erronea liquidación de los Derechos e Impuestos a la Importación</v>
          </cell>
          <cell r="C48" t="str">
            <v>([6060]/[6061])* 100</v>
          </cell>
          <cell r="D48">
            <v>97110001</v>
          </cell>
          <cell r="E48" t="str">
            <v>(Variable 1/ Variable 2)* 100</v>
          </cell>
          <cell r="F48">
            <v>50</v>
          </cell>
          <cell r="G48" t="str">
            <v>Mes</v>
          </cell>
          <cell r="H48" t="str">
            <v>Porcentaje</v>
          </cell>
          <cell r="I48">
            <v>0</v>
          </cell>
          <cell r="J48">
            <v>11</v>
          </cell>
          <cell r="K48" t="str">
            <v>Proceso: Operación Aduanera</v>
          </cell>
          <cell r="L48">
            <v>294</v>
          </cell>
          <cell r="M48" t="str">
            <v>Subproceso: Ingreso de Mercancías</v>
          </cell>
          <cell r="N48">
            <v>2092</v>
          </cell>
          <cell r="O48" t="str">
            <v>Procedimiento: Nacionalización  de Mercancías</v>
          </cell>
          <cell r="P48">
            <v>6060</v>
          </cell>
          <cell r="Q48">
            <v>6061</v>
          </cell>
          <cell r="R48">
            <v>0</v>
          </cell>
          <cell r="S48">
            <v>0</v>
          </cell>
          <cell r="T48" t="str">
            <v>Ascendente</v>
          </cell>
          <cell r="U48">
            <v>1</v>
          </cell>
          <cell r="V48" t="str">
            <v>Procedimiento</v>
          </cell>
          <cell r="W48">
            <v>22601</v>
          </cell>
          <cell r="X48" t="str">
            <v>Comercio Exterior</v>
          </cell>
          <cell r="Y48" t="str">
            <v>No</v>
          </cell>
        </row>
        <row r="49">
          <cell r="A49">
            <v>423</v>
          </cell>
          <cell r="B49" t="str">
            <v>Efectividad en las verificaciones de joyas, oro, esmeraldas y demas piedras preciosas preciosos en exportación.</v>
          </cell>
          <cell r="C49" t="str">
            <v>([6062]/[6063])* 100</v>
          </cell>
          <cell r="D49">
            <v>97110001</v>
          </cell>
          <cell r="E49" t="str">
            <v>(Variable 1/ Variable 2)* 100</v>
          </cell>
          <cell r="F49">
            <v>5</v>
          </cell>
          <cell r="G49" t="str">
            <v>Mes</v>
          </cell>
          <cell r="H49" t="str">
            <v>Porcentaje</v>
          </cell>
          <cell r="I49">
            <v>0</v>
          </cell>
          <cell r="J49">
            <v>11</v>
          </cell>
          <cell r="K49" t="str">
            <v>Proceso: Operación Aduanera</v>
          </cell>
          <cell r="L49">
            <v>218</v>
          </cell>
          <cell r="M49" t="str">
            <v>Subproceso: Salida de mercancías</v>
          </cell>
          <cell r="N49">
            <v>2120</v>
          </cell>
          <cell r="O49" t="str">
            <v>Procedimiento: Exportaciones</v>
          </cell>
          <cell r="P49">
            <v>6062</v>
          </cell>
          <cell r="Q49">
            <v>6063</v>
          </cell>
          <cell r="R49">
            <v>0</v>
          </cell>
          <cell r="S49">
            <v>0</v>
          </cell>
          <cell r="T49" t="str">
            <v>Ascendente</v>
          </cell>
          <cell r="U49">
            <v>1</v>
          </cell>
          <cell r="V49" t="str">
            <v>Procedimiento</v>
          </cell>
          <cell r="W49">
            <v>22601</v>
          </cell>
          <cell r="X49" t="str">
            <v>Comercio Exterior</v>
          </cell>
          <cell r="Y49" t="str">
            <v>No</v>
          </cell>
        </row>
        <row r="50">
          <cell r="A50">
            <v>424</v>
          </cell>
          <cell r="B50" t="str">
            <v>Efectividad en los controles ejercidos cuando existe Formulario de Movimiento de Mercancías de Salida Autorizado por el Usuario Operador con destino al TAN</v>
          </cell>
          <cell r="C50" t="str">
            <v>([6064]/[6065])* 100</v>
          </cell>
          <cell r="D50">
            <v>97110001</v>
          </cell>
          <cell r="E50" t="str">
            <v>(Variable 1/ Variable 2)* 100</v>
          </cell>
          <cell r="F50">
            <v>5</v>
          </cell>
          <cell r="G50" t="str">
            <v>Mes</v>
          </cell>
          <cell r="H50" t="str">
            <v>Porcentaje</v>
          </cell>
          <cell r="I50">
            <v>0</v>
          </cell>
          <cell r="J50">
            <v>11</v>
          </cell>
          <cell r="K50" t="str">
            <v>Proceso: Operación Aduanera</v>
          </cell>
          <cell r="L50">
            <v>297</v>
          </cell>
          <cell r="M50" t="str">
            <v>Subproceso: Zona Franca</v>
          </cell>
          <cell r="N50">
            <v>2111</v>
          </cell>
          <cell r="O50" t="str">
            <v>Procedimiento: Control aleatorio de  ingresos y salidas  de Zona Franca</v>
          </cell>
          <cell r="P50">
            <v>6064</v>
          </cell>
          <cell r="Q50">
            <v>6065</v>
          </cell>
          <cell r="R50">
            <v>0</v>
          </cell>
          <cell r="S50">
            <v>0</v>
          </cell>
          <cell r="T50" t="str">
            <v>Ascendente</v>
          </cell>
          <cell r="U50">
            <v>1</v>
          </cell>
          <cell r="V50" t="str">
            <v>Procedimiento</v>
          </cell>
          <cell r="W50">
            <v>22601</v>
          </cell>
          <cell r="X50" t="str">
            <v>Comercio Exterior</v>
          </cell>
          <cell r="Y50" t="str">
            <v>No</v>
          </cell>
        </row>
        <row r="51">
          <cell r="A51">
            <v>425</v>
          </cell>
          <cell r="B51" t="str">
            <v>Ejecución PAC inversión</v>
          </cell>
          <cell r="C51" t="str">
            <v>([6077]/ ([6078]+ [6079]-[6080]))* 100</v>
          </cell>
          <cell r="D51">
            <v>97110001</v>
          </cell>
          <cell r="E51" t="str">
            <v>(Variable 1 / (Variable 2 + Variable 3 - Variable 4))* 100</v>
          </cell>
          <cell r="F51">
            <v>90</v>
          </cell>
          <cell r="G51" t="str">
            <v>Mes</v>
          </cell>
          <cell r="H51" t="str">
            <v>Porcentaje</v>
          </cell>
          <cell r="I51">
            <v>0</v>
          </cell>
          <cell r="J51">
            <v>13</v>
          </cell>
          <cell r="K51" t="str">
            <v>Proceso: Recursos Financieros</v>
          </cell>
          <cell r="L51">
            <v>228</v>
          </cell>
          <cell r="M51" t="str">
            <v>Subproceso: Gestión de Tesorería</v>
          </cell>
          <cell r="N51">
            <v>2166</v>
          </cell>
          <cell r="O51" t="str">
            <v>Procedimiento: Administración Programa Anual Mensualizado de Caja PAC</v>
          </cell>
          <cell r="P51">
            <v>6077</v>
          </cell>
          <cell r="Q51">
            <v>6078</v>
          </cell>
          <cell r="R51">
            <v>6079</v>
          </cell>
          <cell r="S51">
            <v>6080</v>
          </cell>
          <cell r="T51" t="str">
            <v>Ascendente</v>
          </cell>
          <cell r="U51">
            <v>1</v>
          </cell>
          <cell r="V51" t="str">
            <v>Procedimiento</v>
          </cell>
          <cell r="W51">
            <v>21601</v>
          </cell>
          <cell r="X51" t="str">
            <v>Recursos Financieros</v>
          </cell>
          <cell r="Y51" t="str">
            <v>No</v>
          </cell>
        </row>
        <row r="52">
          <cell r="A52">
            <v>426</v>
          </cell>
          <cell r="B52" t="str">
            <v>Ejecución PAC transferencias</v>
          </cell>
          <cell r="C52" t="str">
            <v>([6081]/ ([6082]+[6083]- [6084]))* 100</v>
          </cell>
          <cell r="D52">
            <v>97110001</v>
          </cell>
          <cell r="E52" t="str">
            <v>(Variable 1 / (Variable 2 + Variable 3 - Variable 4))* 100</v>
          </cell>
          <cell r="F52">
            <v>95</v>
          </cell>
          <cell r="G52" t="str">
            <v>Mes</v>
          </cell>
          <cell r="H52" t="str">
            <v>Porcentaje</v>
          </cell>
          <cell r="I52">
            <v>0</v>
          </cell>
          <cell r="J52">
            <v>13</v>
          </cell>
          <cell r="K52" t="str">
            <v>Proceso: Recursos Financieros</v>
          </cell>
          <cell r="L52">
            <v>228</v>
          </cell>
          <cell r="M52" t="str">
            <v>Subproceso: Gestión de Tesorería</v>
          </cell>
          <cell r="N52">
            <v>2166</v>
          </cell>
          <cell r="O52" t="str">
            <v>Procedimiento: Administración Programa Anual Mensualizado de Caja PAC</v>
          </cell>
          <cell r="P52">
            <v>6081</v>
          </cell>
          <cell r="Q52">
            <v>6082</v>
          </cell>
          <cell r="R52">
            <v>6083</v>
          </cell>
          <cell r="S52">
            <v>6084</v>
          </cell>
          <cell r="T52" t="str">
            <v>Ascendente</v>
          </cell>
          <cell r="U52">
            <v>1</v>
          </cell>
          <cell r="V52" t="str">
            <v>Procedimiento</v>
          </cell>
          <cell r="W52">
            <v>21601</v>
          </cell>
          <cell r="X52" t="str">
            <v>Recursos Financieros</v>
          </cell>
          <cell r="Y52" t="str">
            <v>No</v>
          </cell>
        </row>
        <row r="53">
          <cell r="A53">
            <v>427</v>
          </cell>
          <cell r="B53" t="str">
            <v>Administración y control  del inventario  de bienes inmuebles propios de la Entidad.</v>
          </cell>
          <cell r="C53" t="str">
            <v>[6085]</v>
          </cell>
          <cell r="D53">
            <v>97110002</v>
          </cell>
          <cell r="E53" t="str">
            <v>Variable 1</v>
          </cell>
          <cell r="F53">
            <v>1</v>
          </cell>
          <cell r="G53" t="str">
            <v>Año</v>
          </cell>
          <cell r="H53" t="str">
            <v>Cantidad</v>
          </cell>
          <cell r="I53">
            <v>0</v>
          </cell>
          <cell r="J53">
            <v>14</v>
          </cell>
          <cell r="K53" t="str">
            <v>Proceso: Recursos Físicos</v>
          </cell>
          <cell r="L53">
            <v>232</v>
          </cell>
          <cell r="M53" t="str">
            <v>Subproceso: Administración de Bienes</v>
          </cell>
          <cell r="N53">
            <v>2348</v>
          </cell>
          <cell r="O53" t="str">
            <v>Procedimiento: Intervención y Mantenimiento de Bienes Inmuebles</v>
          </cell>
          <cell r="P53">
            <v>6085</v>
          </cell>
          <cell r="Q53">
            <v>0</v>
          </cell>
          <cell r="R53">
            <v>0</v>
          </cell>
          <cell r="S53">
            <v>0</v>
          </cell>
          <cell r="T53" t="str">
            <v>Constante</v>
          </cell>
          <cell r="U53">
            <v>1</v>
          </cell>
          <cell r="V53" t="str">
            <v>Procedimiento</v>
          </cell>
          <cell r="W53">
            <v>21501</v>
          </cell>
          <cell r="X53" t="str">
            <v>Recursos Físicos</v>
          </cell>
          <cell r="Y53" t="str">
            <v>No</v>
          </cell>
        </row>
        <row r="54">
          <cell r="A54">
            <v>428</v>
          </cell>
          <cell r="B54" t="str">
            <v>Cumplimiento del Programa Anual de Auditorías a las Entidades Autorizadas para Recaudar</v>
          </cell>
          <cell r="C54" t="str">
            <v>([6086]/[6087])* 100</v>
          </cell>
          <cell r="D54">
            <v>97110002</v>
          </cell>
          <cell r="E54" t="str">
            <v>(Variable 1/ Variable 2)* 100</v>
          </cell>
          <cell r="F54">
            <v>100</v>
          </cell>
          <cell r="G54" t="str">
            <v>Semestre</v>
          </cell>
          <cell r="H54" t="str">
            <v>Porcentaje</v>
          </cell>
          <cell r="I54">
            <v>100</v>
          </cell>
          <cell r="J54">
            <v>12</v>
          </cell>
          <cell r="K54" t="str">
            <v>Proceso: Recaudación</v>
          </cell>
          <cell r="L54">
            <v>259</v>
          </cell>
          <cell r="M54" t="str">
            <v xml:space="preserve">	Subproceso: Información de Recaudo</v>
          </cell>
          <cell r="N54">
            <v>2056</v>
          </cell>
          <cell r="O54" t="str">
            <v>Procedimiento: Auditoría a Entidades Autorizadas para Recaudar</v>
          </cell>
          <cell r="P54">
            <v>6086</v>
          </cell>
          <cell r="Q54">
            <v>6087</v>
          </cell>
          <cell r="R54">
            <v>0</v>
          </cell>
          <cell r="S54">
            <v>0</v>
          </cell>
          <cell r="T54" t="str">
            <v>Constante</v>
          </cell>
          <cell r="U54">
            <v>1</v>
          </cell>
          <cell r="V54" t="str">
            <v>Procedimiento</v>
          </cell>
          <cell r="W54">
            <v>22401</v>
          </cell>
          <cell r="X54" t="str">
            <v>Recaudo</v>
          </cell>
          <cell r="Y54" t="str">
            <v>No</v>
          </cell>
        </row>
        <row r="55">
          <cell r="A55">
            <v>429</v>
          </cell>
          <cell r="B55" t="str">
            <v>Capacitaciones sobre el proceso de recaudo a las Entidades Autorizadas para Recaudar</v>
          </cell>
          <cell r="C55" t="str">
            <v>([6088]/[6089])* 100</v>
          </cell>
          <cell r="D55">
            <v>97110002</v>
          </cell>
          <cell r="E55" t="str">
            <v>(Variable 1/ Variable 2)* 100</v>
          </cell>
          <cell r="F55">
            <v>100</v>
          </cell>
          <cell r="G55" t="str">
            <v>Semestre</v>
          </cell>
          <cell r="H55" t="str">
            <v>Porcentaje</v>
          </cell>
          <cell r="I55">
            <v>100</v>
          </cell>
          <cell r="J55">
            <v>12</v>
          </cell>
          <cell r="K55" t="str">
            <v>Proceso: Recaudación</v>
          </cell>
          <cell r="L55">
            <v>259</v>
          </cell>
          <cell r="M55" t="str">
            <v xml:space="preserve">	Subproceso: Información de Recaudo</v>
          </cell>
          <cell r="N55">
            <v>2056</v>
          </cell>
          <cell r="O55" t="str">
            <v>Procedimiento: Auditoría a Entidades Autorizadas para Recaudar</v>
          </cell>
          <cell r="P55">
            <v>6088</v>
          </cell>
          <cell r="Q55">
            <v>6089</v>
          </cell>
          <cell r="R55">
            <v>0</v>
          </cell>
          <cell r="S55">
            <v>0</v>
          </cell>
          <cell r="T55" t="str">
            <v>Constante</v>
          </cell>
          <cell r="U55">
            <v>1</v>
          </cell>
          <cell r="V55" t="str">
            <v>Procedimiento</v>
          </cell>
          <cell r="W55">
            <v>22401</v>
          </cell>
          <cell r="X55" t="str">
            <v>Recaudo</v>
          </cell>
          <cell r="Y55" t="str">
            <v>No</v>
          </cell>
        </row>
        <row r="56">
          <cell r="A56">
            <v>430</v>
          </cell>
          <cell r="B56" t="str">
            <v>Oportunidad en la Decisión a Solicitudes Actualización RUT sujetas a verificación concepto 21 y 22</v>
          </cell>
          <cell r="C56" t="str">
            <v>(6090/6091)*100</v>
          </cell>
          <cell r="D56">
            <v>97110002</v>
          </cell>
          <cell r="E56" t="str">
            <v>(Variable1/Variable2)*100</v>
          </cell>
          <cell r="F56">
            <v>100</v>
          </cell>
          <cell r="G56" t="str">
            <v>Mes</v>
          </cell>
          <cell r="H56" t="str">
            <v>Porcentaje</v>
          </cell>
          <cell r="I56">
            <v>99.5</v>
          </cell>
          <cell r="J56">
            <v>8</v>
          </cell>
          <cell r="K56" t="str">
            <v>Proceso: Gestión Masiva</v>
          </cell>
          <cell r="L56">
            <v>291</v>
          </cell>
          <cell r="M56" t="str">
            <v>Subproceso: Modificaciones del Registro</v>
          </cell>
          <cell r="N56">
            <v>2037</v>
          </cell>
          <cell r="O56" t="str">
            <v>Procedimiento: Actualizaciones del Rut sujetas a verificación</v>
          </cell>
          <cell r="P56">
            <v>6064</v>
          </cell>
          <cell r="Q56">
            <v>6065</v>
          </cell>
          <cell r="R56">
            <v>0</v>
          </cell>
          <cell r="S56">
            <v>0</v>
          </cell>
          <cell r="T56" t="str">
            <v>Constante</v>
          </cell>
          <cell r="U56">
            <v>1</v>
          </cell>
          <cell r="V56" t="str">
            <v>Procedimiento</v>
          </cell>
          <cell r="W56">
            <v>22501</v>
          </cell>
          <cell r="X56" t="str">
            <v>Asistencia al Cliente</v>
          </cell>
          <cell r="Y56" t="str">
            <v>No</v>
          </cell>
        </row>
        <row r="57">
          <cell r="A57">
            <v>431</v>
          </cell>
          <cell r="B57" t="str">
            <v>Calidad de las Solicitudes de Actualización del RUT sujetas a verificación concepto 21, 22 y 5</v>
          </cell>
          <cell r="C57" t="str">
            <v>((6092/6093)*90+(6094/6095)*10)</v>
          </cell>
          <cell r="D57">
            <v>97110002</v>
          </cell>
          <cell r="E57" t="str">
            <v>((Variable1/Variable2)*90+(Variable3/Variable4)*10)</v>
          </cell>
          <cell r="F57">
            <v>100</v>
          </cell>
          <cell r="G57" t="str">
            <v>Mes</v>
          </cell>
          <cell r="H57" t="str">
            <v>Porcentaje</v>
          </cell>
          <cell r="I57">
            <v>0.95</v>
          </cell>
          <cell r="J57">
            <v>8</v>
          </cell>
          <cell r="K57" t="str">
            <v>Proceso: Gestión Masiva</v>
          </cell>
          <cell r="L57">
            <v>291</v>
          </cell>
          <cell r="M57" t="str">
            <v>Subproceso: Modificaciones del Registro</v>
          </cell>
          <cell r="N57">
            <v>2037</v>
          </cell>
          <cell r="O57" t="str">
            <v>Procedimiento: Actualizaciones del Rut sujetas a verificación</v>
          </cell>
          <cell r="P57">
            <v>6092</v>
          </cell>
          <cell r="Q57">
            <v>6093</v>
          </cell>
          <cell r="R57">
            <v>6094</v>
          </cell>
          <cell r="S57">
            <v>6095</v>
          </cell>
          <cell r="T57" t="str">
            <v>Constante</v>
          </cell>
          <cell r="U57">
            <v>1</v>
          </cell>
          <cell r="V57" t="str">
            <v>Procedimiento</v>
          </cell>
          <cell r="W57">
            <v>22501</v>
          </cell>
          <cell r="X57" t="str">
            <v>Asistencia al Cliente</v>
          </cell>
          <cell r="Y57" t="str">
            <v>No</v>
          </cell>
        </row>
        <row r="58">
          <cell r="A58">
            <v>434</v>
          </cell>
          <cell r="B58" t="str">
            <v>Porcentaje de cumplimiento de las auditorías internas</v>
          </cell>
          <cell r="C58" t="str">
            <v>(6100/6101)*100</v>
          </cell>
          <cell r="D58">
            <v>97110002</v>
          </cell>
          <cell r="E58" t="str">
            <v>(Variable1/Variable2)*100</v>
          </cell>
          <cell r="F58">
            <v>100</v>
          </cell>
          <cell r="G58" t="str">
            <v>Semestre</v>
          </cell>
          <cell r="H58" t="str">
            <v>Porcentaje</v>
          </cell>
          <cell r="I58">
            <v>0</v>
          </cell>
          <cell r="J58">
            <v>4</v>
          </cell>
          <cell r="K58" t="str">
            <v>Proceso: Control Interno</v>
          </cell>
          <cell r="L58">
            <v>4</v>
          </cell>
          <cell r="M58" t="str">
            <v>Proceso: Control Interno. No Aplica Subproceso.</v>
          </cell>
          <cell r="N58">
            <v>2145</v>
          </cell>
          <cell r="O58" t="str">
            <v>Procedimiento: Auditoria Interna.</v>
          </cell>
          <cell r="P58">
            <v>6100</v>
          </cell>
          <cell r="Q58">
            <v>6101</v>
          </cell>
          <cell r="R58">
            <v>0</v>
          </cell>
          <cell r="S58">
            <v>0</v>
          </cell>
          <cell r="T58" t="str">
            <v>Constante</v>
          </cell>
          <cell r="U58">
            <v>1</v>
          </cell>
          <cell r="V58" t="str">
            <v>Procedimiento</v>
          </cell>
          <cell r="W58">
            <v>20401</v>
          </cell>
          <cell r="X58" t="str">
            <v>Control Interno</v>
          </cell>
          <cell r="Y58" t="str">
            <v>No</v>
          </cell>
        </row>
        <row r="59">
          <cell r="A59">
            <v>435</v>
          </cell>
          <cell r="B59" t="str">
            <v>Ejecutar campañas de divulgación en los medios de comunicación externos.</v>
          </cell>
          <cell r="C59" t="str">
            <v>(6102/6103)*100</v>
          </cell>
          <cell r="D59">
            <v>97110002</v>
          </cell>
          <cell r="E59" t="str">
            <v>(Variable1/Variable2)*100</v>
          </cell>
          <cell r="F59">
            <v>100</v>
          </cell>
          <cell r="G59" t="str">
            <v>Semestre</v>
          </cell>
          <cell r="H59" t="str">
            <v>Porcentaje</v>
          </cell>
          <cell r="I59">
            <v>100</v>
          </cell>
          <cell r="J59">
            <v>9</v>
          </cell>
          <cell r="K59" t="str">
            <v>Proceso: Inteligencia Corporativa</v>
          </cell>
          <cell r="L59">
            <v>253</v>
          </cell>
          <cell r="M59" t="str">
            <v>Subproceso: Comunicaciones</v>
          </cell>
          <cell r="N59">
            <v>2290</v>
          </cell>
          <cell r="O59" t="str">
            <v>Procedimiento: Comunicación  Externa</v>
          </cell>
          <cell r="P59">
            <v>6102</v>
          </cell>
          <cell r="Q59">
            <v>6103</v>
          </cell>
          <cell r="R59">
            <v>0</v>
          </cell>
          <cell r="S59">
            <v>0</v>
          </cell>
          <cell r="T59" t="str">
            <v>Constante</v>
          </cell>
          <cell r="U59">
            <v>1</v>
          </cell>
          <cell r="V59" t="str">
            <v>Procedimiento</v>
          </cell>
          <cell r="W59">
            <v>20501</v>
          </cell>
          <cell r="X59" t="str">
            <v>Comunicaciones</v>
          </cell>
          <cell r="Y59" t="str">
            <v>No</v>
          </cell>
        </row>
        <row r="60">
          <cell r="A60">
            <v>436</v>
          </cell>
          <cell r="B60" t="str">
            <v xml:space="preserve">Actualización de precios de referencia para productos importados. </v>
          </cell>
          <cell r="C60" t="str">
            <v>(6104/6105)*100</v>
          </cell>
          <cell r="D60">
            <v>97110002</v>
          </cell>
          <cell r="E60" t="str">
            <v>(Variable1/Variable2)*100</v>
          </cell>
          <cell r="F60">
            <v>100</v>
          </cell>
          <cell r="G60" t="str">
            <v>Trimestre</v>
          </cell>
          <cell r="H60" t="str">
            <v>Porcentaje</v>
          </cell>
          <cell r="I60">
            <v>100</v>
          </cell>
          <cell r="J60">
            <v>11</v>
          </cell>
          <cell r="K60" t="str">
            <v>Proceso: Operación Aduanera</v>
          </cell>
          <cell r="L60">
            <v>216</v>
          </cell>
          <cell r="M60" t="str">
            <v>Subproceso: Apoyo  a la Operación Aduanera</v>
          </cell>
          <cell r="N60">
            <v>2100</v>
          </cell>
          <cell r="O60" t="str">
            <v>Procedimiento: Estudio de Precios de Referencia</v>
          </cell>
          <cell r="P60">
            <v>6104</v>
          </cell>
          <cell r="Q60">
            <v>6105</v>
          </cell>
          <cell r="R60">
            <v>0</v>
          </cell>
          <cell r="S60">
            <v>0</v>
          </cell>
          <cell r="T60" t="str">
            <v>Constante</v>
          </cell>
          <cell r="U60">
            <v>1</v>
          </cell>
          <cell r="V60" t="str">
            <v>Procedimiento</v>
          </cell>
          <cell r="W60">
            <v>22701</v>
          </cell>
          <cell r="X60" t="str">
            <v xml:space="preserve">Técnica Aduanera    </v>
          </cell>
          <cell r="Y60" t="str">
            <v>No</v>
          </cell>
        </row>
        <row r="61">
          <cell r="A61">
            <v>437</v>
          </cell>
          <cell r="B61" t="str">
            <v>Acciones de mejora propuestas por las áreas con base en los temas más frecuentes detectados a  través del SIE de PQSR y denuncias de la DIAN</v>
          </cell>
          <cell r="C61" t="str">
            <v>(6106/6107)*100</v>
          </cell>
          <cell r="D61">
            <v>97110002</v>
          </cell>
          <cell r="E61" t="str">
            <v>(Variable1/Variable2)*100</v>
          </cell>
          <cell r="F61">
            <v>100</v>
          </cell>
          <cell r="G61" t="str">
            <v>Semestre</v>
          </cell>
          <cell r="H61" t="str">
            <v>Porcentaje</v>
          </cell>
          <cell r="I61">
            <v>99</v>
          </cell>
          <cell r="J61">
            <v>2</v>
          </cell>
          <cell r="K61" t="str">
            <v>Proceso: Asistencia al cliente</v>
          </cell>
          <cell r="L61">
            <v>2</v>
          </cell>
          <cell r="M61" t="str">
            <v>Subproceso: Asistencia al cliente. No Aplica Subproceso.</v>
          </cell>
          <cell r="N61">
            <v>544</v>
          </cell>
          <cell r="O61" t="str">
            <v>Procedimiento: Peticiones, quejas, sugerencias, reclamos, felicitaciones y denuncias</v>
          </cell>
          <cell r="P61">
            <v>6106</v>
          </cell>
          <cell r="Q61">
            <v>6107</v>
          </cell>
          <cell r="R61">
            <v>0</v>
          </cell>
          <cell r="S61">
            <v>0</v>
          </cell>
          <cell r="T61" t="str">
            <v>Constante</v>
          </cell>
          <cell r="U61">
            <v>1</v>
          </cell>
          <cell r="V61" t="str">
            <v>Procedimiento</v>
          </cell>
          <cell r="W61">
            <v>22501</v>
          </cell>
          <cell r="X61" t="str">
            <v>Asistencia al Cliente</v>
          </cell>
          <cell r="Y61" t="str">
            <v>Si</v>
          </cell>
        </row>
        <row r="62">
          <cell r="A62">
            <v>438</v>
          </cell>
          <cell r="B62" t="str">
            <v xml:space="preserve">Cumplimiento ANS Canal Presencial </v>
          </cell>
          <cell r="C62" t="str">
            <v>(6108/6109)*100</v>
          </cell>
          <cell r="D62">
            <v>97110002</v>
          </cell>
          <cell r="E62" t="str">
            <v>(Variable1/Variable2)*100</v>
          </cell>
          <cell r="F62">
            <v>80</v>
          </cell>
          <cell r="G62" t="str">
            <v>Trimestre</v>
          </cell>
          <cell r="H62" t="str">
            <v>Porcentaje</v>
          </cell>
          <cell r="I62">
            <v>80</v>
          </cell>
          <cell r="J62">
            <v>2</v>
          </cell>
          <cell r="K62" t="str">
            <v>Proceso: Asistencia al cliente</v>
          </cell>
          <cell r="L62">
            <v>2</v>
          </cell>
          <cell r="M62" t="str">
            <v>Subproceso: Asistencia al cliente. No Aplica Subproceso.</v>
          </cell>
          <cell r="N62">
            <v>2015</v>
          </cell>
          <cell r="O62" t="str">
            <v>Procedimiento: Atención en Canales</v>
          </cell>
          <cell r="P62">
            <v>6108</v>
          </cell>
          <cell r="Q62">
            <v>6109</v>
          </cell>
          <cell r="R62">
            <v>0</v>
          </cell>
          <cell r="S62">
            <v>0</v>
          </cell>
          <cell r="T62" t="str">
            <v>Constante</v>
          </cell>
          <cell r="U62">
            <v>1</v>
          </cell>
          <cell r="V62" t="str">
            <v>Procedimiento</v>
          </cell>
          <cell r="W62">
            <v>22501</v>
          </cell>
          <cell r="X62" t="str">
            <v>Asistencia al Cliente</v>
          </cell>
          <cell r="Y62" t="str">
            <v>Si</v>
          </cell>
        </row>
        <row r="63">
          <cell r="A63">
            <v>439</v>
          </cell>
          <cell r="B63" t="str">
            <v xml:space="preserve">Cumplimiento ANS Canal Telefónico </v>
          </cell>
          <cell r="C63" t="str">
            <v>(6110/6111)*100</v>
          </cell>
          <cell r="D63">
            <v>97110002</v>
          </cell>
          <cell r="E63" t="str">
            <v>(Variable1/Variable2)*100</v>
          </cell>
          <cell r="F63">
            <v>90</v>
          </cell>
          <cell r="G63" t="str">
            <v>Mes</v>
          </cell>
          <cell r="H63" t="str">
            <v>Porcentaje</v>
          </cell>
          <cell r="I63">
            <v>80</v>
          </cell>
          <cell r="J63">
            <v>2</v>
          </cell>
          <cell r="K63" t="str">
            <v>Proceso: Asistencia al cliente</v>
          </cell>
          <cell r="L63">
            <v>2</v>
          </cell>
          <cell r="M63" t="str">
            <v>Subproceso: Asistencia al cliente. No Aplica Subproceso.</v>
          </cell>
          <cell r="N63">
            <v>2015</v>
          </cell>
          <cell r="O63" t="str">
            <v>Procedimiento: Atención en Canales</v>
          </cell>
          <cell r="P63">
            <v>6110</v>
          </cell>
          <cell r="Q63">
            <v>6111</v>
          </cell>
          <cell r="R63">
            <v>0</v>
          </cell>
          <cell r="S63">
            <v>0</v>
          </cell>
          <cell r="T63" t="str">
            <v>Constante</v>
          </cell>
          <cell r="U63">
            <v>1</v>
          </cell>
          <cell r="V63" t="str">
            <v>Procedimiento</v>
          </cell>
          <cell r="W63">
            <v>22501</v>
          </cell>
          <cell r="X63" t="str">
            <v>Asistencia al Cliente</v>
          </cell>
          <cell r="Y63" t="str">
            <v>No</v>
          </cell>
        </row>
        <row r="64">
          <cell r="A64">
            <v>440</v>
          </cell>
          <cell r="B64" t="str">
            <v>Número de ciudadanos impactados con las estrategias de cultura de la contribución</v>
          </cell>
          <cell r="C64" t="str">
            <v>(6112/6113)*100</v>
          </cell>
          <cell r="D64">
            <v>97110002</v>
          </cell>
          <cell r="E64" t="str">
            <v>(Variable1/Variable2)*100</v>
          </cell>
          <cell r="F64">
            <v>100</v>
          </cell>
          <cell r="G64" t="str">
            <v>Cuatrimestre</v>
          </cell>
          <cell r="H64" t="str">
            <v>Porcentaje</v>
          </cell>
          <cell r="I64">
            <v>100</v>
          </cell>
          <cell r="J64">
            <v>2</v>
          </cell>
          <cell r="K64" t="str">
            <v>Proceso: Asistencia al cliente</v>
          </cell>
          <cell r="L64">
            <v>2</v>
          </cell>
          <cell r="M64" t="str">
            <v>Subproceso: Asistencia al cliente. No Aplica Subproceso.</v>
          </cell>
          <cell r="N64">
            <v>3167</v>
          </cell>
          <cell r="O64" t="str">
            <v>Procedimiento: Planeación y seguimiento del modelo de cultura de la contribución</v>
          </cell>
          <cell r="P64">
            <v>6112</v>
          </cell>
          <cell r="Q64">
            <v>6113</v>
          </cell>
          <cell r="R64">
            <v>0</v>
          </cell>
          <cell r="S64">
            <v>0</v>
          </cell>
          <cell r="T64" t="str">
            <v>Constante</v>
          </cell>
          <cell r="U64">
            <v>1</v>
          </cell>
          <cell r="V64" t="str">
            <v>Procedimiento</v>
          </cell>
          <cell r="W64">
            <v>22501</v>
          </cell>
          <cell r="X64" t="str">
            <v>Asistencia al Cliente</v>
          </cell>
          <cell r="Y64" t="str">
            <v>No</v>
          </cell>
        </row>
        <row r="65">
          <cell r="A65">
            <v>441</v>
          </cell>
          <cell r="B65" t="str">
            <v>Gestión de títulos de depósito judicial</v>
          </cell>
          <cell r="C65" t="str">
            <v>(6114/6115)*100</v>
          </cell>
          <cell r="D65">
            <v>97110002</v>
          </cell>
          <cell r="E65" t="str">
            <v>(Variable1/Variable2)*100</v>
          </cell>
          <cell r="F65">
            <v>100</v>
          </cell>
          <cell r="G65" t="str">
            <v>Mes</v>
          </cell>
          <cell r="H65" t="str">
            <v>Porcentaje</v>
          </cell>
          <cell r="I65">
            <v>0</v>
          </cell>
          <cell r="J65">
            <v>1</v>
          </cell>
          <cell r="K65" t="str">
            <v>Proceso: Administración de Cartera</v>
          </cell>
          <cell r="L65">
            <v>278</v>
          </cell>
          <cell r="M65" t="str">
            <v>Subproceso: Cobro en Sede Administrativa</v>
          </cell>
          <cell r="N65">
            <v>3089</v>
          </cell>
          <cell r="O65" t="str">
            <v>Procedimiento: Gestión y  Administración de Depósitos Judiciales</v>
          </cell>
          <cell r="P65">
            <v>6114</v>
          </cell>
          <cell r="Q65">
            <v>6115</v>
          </cell>
          <cell r="R65">
            <v>0</v>
          </cell>
          <cell r="S65">
            <v>0</v>
          </cell>
          <cell r="T65" t="str">
            <v>Constante</v>
          </cell>
          <cell r="U65">
            <v>1</v>
          </cell>
          <cell r="V65" t="str">
            <v>Procedimiento</v>
          </cell>
          <cell r="W65">
            <v>22402</v>
          </cell>
          <cell r="X65" t="str">
            <v>Cobranzas</v>
          </cell>
          <cell r="Y65" t="str">
            <v>Si</v>
          </cell>
        </row>
        <row r="66">
          <cell r="A66">
            <v>442</v>
          </cell>
          <cell r="B66" t="str">
            <v>Documentos corregidos</v>
          </cell>
          <cell r="C66" t="str">
            <v>(6116/6117)*100</v>
          </cell>
          <cell r="D66">
            <v>97110002</v>
          </cell>
          <cell r="E66" t="str">
            <v>(Variable1/Variable2)*100</v>
          </cell>
          <cell r="F66">
            <v>100</v>
          </cell>
          <cell r="G66" t="str">
            <v>Mes</v>
          </cell>
          <cell r="H66" t="str">
            <v>Porcentaje</v>
          </cell>
          <cell r="I66">
            <v>0</v>
          </cell>
          <cell r="J66">
            <v>12</v>
          </cell>
          <cell r="K66" t="str">
            <v>Proceso: Recaudación</v>
          </cell>
          <cell r="L66">
            <v>259</v>
          </cell>
          <cell r="M66" t="str">
            <v xml:space="preserve">	Subproceso: Información de Recaudo</v>
          </cell>
          <cell r="N66">
            <v>2042</v>
          </cell>
          <cell r="O66" t="str">
            <v>Procedimiento: Corrección de inconsistencias  de Declaraciones y-o Recibos de Pago</v>
          </cell>
          <cell r="P66">
            <v>6116</v>
          </cell>
          <cell r="Q66">
            <v>6117</v>
          </cell>
          <cell r="R66">
            <v>0</v>
          </cell>
          <cell r="S66">
            <v>0</v>
          </cell>
          <cell r="T66" t="str">
            <v>Constante</v>
          </cell>
          <cell r="U66">
            <v>1</v>
          </cell>
          <cell r="V66" t="str">
            <v>Procedimiento</v>
          </cell>
          <cell r="W66">
            <v>22401</v>
          </cell>
          <cell r="X66" t="str">
            <v>Recaudo</v>
          </cell>
          <cell r="Y66" t="str">
            <v>No</v>
          </cell>
        </row>
        <row r="67">
          <cell r="A67">
            <v>443</v>
          </cell>
          <cell r="B67" t="str">
            <v>Gestión de bienes Inmuebles Embargados</v>
          </cell>
          <cell r="C67" t="str">
            <v>(6118/6119)*100</v>
          </cell>
          <cell r="D67">
            <v>97110002</v>
          </cell>
          <cell r="E67" t="str">
            <v>(Variable1/Variable2)*100</v>
          </cell>
          <cell r="F67">
            <v>100</v>
          </cell>
          <cell r="G67" t="str">
            <v>Bimestre</v>
          </cell>
          <cell r="H67" t="str">
            <v>Porcentaje</v>
          </cell>
          <cell r="I67">
            <v>0</v>
          </cell>
          <cell r="J67">
            <v>1</v>
          </cell>
          <cell r="K67" t="str">
            <v>Proceso: Administración de Cartera</v>
          </cell>
          <cell r="L67">
            <v>278</v>
          </cell>
          <cell r="M67" t="str">
            <v>Subproceso: Cobro en Sede Administrativa</v>
          </cell>
          <cell r="N67">
            <v>2001</v>
          </cell>
          <cell r="O67" t="str">
            <v>Procedimiento: Cobro Coactivo -  Ejecución de Bienes del deudor</v>
          </cell>
          <cell r="P67">
            <v>6118</v>
          </cell>
          <cell r="Q67">
            <v>6119</v>
          </cell>
          <cell r="R67">
            <v>0</v>
          </cell>
          <cell r="S67">
            <v>0</v>
          </cell>
          <cell r="T67" t="str">
            <v>Constante</v>
          </cell>
          <cell r="U67">
            <v>1</v>
          </cell>
          <cell r="V67" t="str">
            <v>Procedimiento</v>
          </cell>
          <cell r="W67">
            <v>22402</v>
          </cell>
          <cell r="X67" t="str">
            <v>Cobranzas</v>
          </cell>
          <cell r="Y67" t="str">
            <v>No</v>
          </cell>
        </row>
        <row r="68">
          <cell r="A68">
            <v>444</v>
          </cell>
          <cell r="B68" t="str">
            <v>Informe contable mensual remitido con calidad</v>
          </cell>
          <cell r="C68" t="str">
            <v>((6120+6121+6122)/6123)*100</v>
          </cell>
          <cell r="D68">
            <v>97110002</v>
          </cell>
          <cell r="E68" t="str">
            <v>((Variable1+Variable2+Variable3)/Variable4)*100</v>
          </cell>
          <cell r="F68">
            <v>100</v>
          </cell>
          <cell r="G68" t="str">
            <v>Mes</v>
          </cell>
          <cell r="H68" t="str">
            <v>Porcentaje</v>
          </cell>
          <cell r="I68">
            <v>85</v>
          </cell>
          <cell r="J68">
            <v>12</v>
          </cell>
          <cell r="K68" t="str">
            <v>Proceso: Recaudación</v>
          </cell>
          <cell r="L68">
            <v>259</v>
          </cell>
          <cell r="M68" t="str">
            <v xml:space="preserve">	Subproceso: Información de Recaudo</v>
          </cell>
          <cell r="N68">
            <v>2052</v>
          </cell>
          <cell r="O68" t="str">
            <v>Procedimiento: Informe contable que deben rendir las direcciones seccionales</v>
          </cell>
          <cell r="P68">
            <v>6120</v>
          </cell>
          <cell r="Q68">
            <v>6121</v>
          </cell>
          <cell r="R68">
            <v>6122</v>
          </cell>
          <cell r="S68">
            <v>6123</v>
          </cell>
          <cell r="T68" t="str">
            <v>Constante</v>
          </cell>
          <cell r="U68">
            <v>1</v>
          </cell>
          <cell r="V68" t="str">
            <v>Procedimiento</v>
          </cell>
          <cell r="W68">
            <v>22401</v>
          </cell>
          <cell r="X68" t="str">
            <v>Recaudo</v>
          </cell>
          <cell r="Y68" t="str">
            <v>Si</v>
          </cell>
        </row>
        <row r="69">
          <cell r="A69">
            <v>445</v>
          </cell>
          <cell r="B69" t="str">
            <v>Obligaciones Normalizadas</v>
          </cell>
          <cell r="C69" t="str">
            <v>((6124+6125)/6126)*100</v>
          </cell>
          <cell r="D69">
            <v>97110002</v>
          </cell>
          <cell r="E69" t="str">
            <v>((Variable1+Variable2)/Variable3)*100</v>
          </cell>
          <cell r="F69">
            <v>100</v>
          </cell>
          <cell r="G69" t="str">
            <v>Mes</v>
          </cell>
          <cell r="H69" t="str">
            <v>Porcentaje</v>
          </cell>
          <cell r="I69">
            <v>0</v>
          </cell>
          <cell r="J69">
            <v>1</v>
          </cell>
          <cell r="K69" t="str">
            <v>Proceso: Administración de Cartera</v>
          </cell>
          <cell r="L69">
            <v>278</v>
          </cell>
          <cell r="M69" t="str">
            <v>Subproceso: Cobro en Sede Administrativa</v>
          </cell>
          <cell r="N69">
            <v>2347</v>
          </cell>
          <cell r="O69" t="str">
            <v>Procedimiento: Normalización de Saldos para la Obligación Financiera</v>
          </cell>
          <cell r="P69">
            <v>6124</v>
          </cell>
          <cell r="Q69">
            <v>6125</v>
          </cell>
          <cell r="R69">
            <v>6126</v>
          </cell>
          <cell r="S69">
            <v>0</v>
          </cell>
          <cell r="T69" t="str">
            <v>Constante</v>
          </cell>
          <cell r="U69">
            <v>1</v>
          </cell>
          <cell r="V69" t="str">
            <v>Procedimiento</v>
          </cell>
          <cell r="W69">
            <v>22402</v>
          </cell>
          <cell r="X69" t="str">
            <v>Cobranzas</v>
          </cell>
          <cell r="Y69" t="str">
            <v>No</v>
          </cell>
        </row>
        <row r="70">
          <cell r="A70">
            <v>446</v>
          </cell>
          <cell r="B70" t="str">
            <v xml:space="preserve">Oportunidad en el trámite de solicitudes de autoretenedores </v>
          </cell>
          <cell r="C70" t="str">
            <v>6127/6128</v>
          </cell>
          <cell r="D70">
            <v>97110003</v>
          </cell>
          <cell r="E70" t="str">
            <v>Variable1/Variable2</v>
          </cell>
          <cell r="F70">
            <v>50</v>
          </cell>
          <cell r="G70" t="str">
            <v>Mes</v>
          </cell>
          <cell r="H70" t="str">
            <v>Días</v>
          </cell>
          <cell r="I70">
            <v>46</v>
          </cell>
          <cell r="J70">
            <v>8</v>
          </cell>
          <cell r="K70" t="str">
            <v>Proceso: Gestión Masiva</v>
          </cell>
          <cell r="L70">
            <v>289</v>
          </cell>
          <cell r="M70" t="str">
            <v>Subproceso: Registro, Habilitación, Autorización Usuarios TAC</v>
          </cell>
          <cell r="N70">
            <v>2033</v>
          </cell>
          <cell r="O70" t="str">
            <v>Procedimiento: Autorización de la Calidad de autorretenedores y/o Agentes de Retención del IVA</v>
          </cell>
          <cell r="P70">
            <v>6127</v>
          </cell>
          <cell r="Q70">
            <v>6128</v>
          </cell>
          <cell r="R70">
            <v>0</v>
          </cell>
          <cell r="S70">
            <v>0</v>
          </cell>
          <cell r="T70" t="str">
            <v>Descendente</v>
          </cell>
          <cell r="U70">
            <v>1</v>
          </cell>
          <cell r="V70" t="str">
            <v>Procedimiento</v>
          </cell>
          <cell r="W70">
            <v>22401</v>
          </cell>
          <cell r="X70" t="str">
            <v>Recaudo</v>
          </cell>
          <cell r="Y70" t="str">
            <v>Si</v>
          </cell>
        </row>
        <row r="71">
          <cell r="A71">
            <v>447</v>
          </cell>
          <cell r="B71" t="str">
            <v>Porcentaje de saldos contables depurados</v>
          </cell>
          <cell r="C71" t="str">
            <v>((6129+6130)/6131)*100</v>
          </cell>
          <cell r="D71">
            <v>97110002</v>
          </cell>
          <cell r="E71" t="str">
            <v>((Variable1+Variable2)/Variable3)*100</v>
          </cell>
          <cell r="F71">
            <v>90</v>
          </cell>
          <cell r="G71" t="str">
            <v>Mes</v>
          </cell>
          <cell r="H71" t="str">
            <v>Porcentaje</v>
          </cell>
          <cell r="I71">
            <v>80</v>
          </cell>
          <cell r="J71">
            <v>12</v>
          </cell>
          <cell r="K71" t="str">
            <v>Proceso: Recaudación</v>
          </cell>
          <cell r="L71">
            <v>259</v>
          </cell>
          <cell r="M71" t="str">
            <v xml:space="preserve">	Subproceso: Información de Recaudo</v>
          </cell>
          <cell r="N71">
            <v>2046</v>
          </cell>
          <cell r="O71" t="str">
            <v>Procedimiento: Registro contable de Rentas por Cobrar, Acreedores, Anticipos y Deudores.</v>
          </cell>
          <cell r="P71">
            <v>6129</v>
          </cell>
          <cell r="Q71">
            <v>6130</v>
          </cell>
          <cell r="R71">
            <v>6131</v>
          </cell>
          <cell r="S71">
            <v>0</v>
          </cell>
          <cell r="T71" t="str">
            <v>Constante</v>
          </cell>
          <cell r="U71">
            <v>1</v>
          </cell>
          <cell r="V71" t="str">
            <v>Procedimiento</v>
          </cell>
          <cell r="W71">
            <v>22401</v>
          </cell>
          <cell r="X71" t="str">
            <v>Recaudo</v>
          </cell>
          <cell r="Y71" t="str">
            <v>No</v>
          </cell>
        </row>
        <row r="72">
          <cell r="A72">
            <v>448</v>
          </cell>
          <cell r="B72" t="str">
            <v>Porcentaje del número de registros contables de operaciones manuales y de actos administrativos tributarios en firme proferidos por el área de Liquidación contabilizados</v>
          </cell>
          <cell r="C72" t="str">
            <v>(6132/(6133+6134))*100</v>
          </cell>
          <cell r="D72">
            <v>97110002</v>
          </cell>
          <cell r="E72" t="str">
            <v>(Variable1/(Variable2+Variable3))*100</v>
          </cell>
          <cell r="F72">
            <v>100</v>
          </cell>
          <cell r="G72" t="str">
            <v>Mes</v>
          </cell>
          <cell r="H72" t="str">
            <v>Porcentaje</v>
          </cell>
          <cell r="I72">
            <v>85</v>
          </cell>
          <cell r="J72">
            <v>12</v>
          </cell>
          <cell r="K72" t="str">
            <v>Proceso: Recaudación</v>
          </cell>
          <cell r="L72">
            <v>259</v>
          </cell>
          <cell r="M72" t="str">
            <v xml:space="preserve">	Subproceso: Información de Recaudo</v>
          </cell>
          <cell r="N72">
            <v>2052</v>
          </cell>
          <cell r="O72" t="str">
            <v>Procedimiento: Informe contable que deben rendir las direcciones seccionales</v>
          </cell>
          <cell r="P72">
            <v>6132</v>
          </cell>
          <cell r="Q72">
            <v>6133</v>
          </cell>
          <cell r="R72">
            <v>6134</v>
          </cell>
          <cell r="S72">
            <v>0</v>
          </cell>
          <cell r="T72" t="str">
            <v>Constante</v>
          </cell>
          <cell r="U72">
            <v>1</v>
          </cell>
          <cell r="V72" t="str">
            <v>Procedimiento</v>
          </cell>
          <cell r="W72">
            <v>22401</v>
          </cell>
          <cell r="X72" t="str">
            <v>Recaudo</v>
          </cell>
          <cell r="Y72" t="str">
            <v>Si</v>
          </cell>
        </row>
        <row r="73">
          <cell r="A73">
            <v>449</v>
          </cell>
          <cell r="B73" t="str">
            <v>Cantidad de consultas y respuestas a los requerimientos de comunicaciones oficiales de entidades externas y dependencias de la Entidad.</v>
          </cell>
          <cell r="C73" t="str">
            <v>(6135/6136)*100</v>
          </cell>
          <cell r="D73">
            <v>97110002</v>
          </cell>
          <cell r="E73" t="str">
            <v>(Variable1/Variable2)*100</v>
          </cell>
          <cell r="F73">
            <v>100</v>
          </cell>
          <cell r="G73" t="str">
            <v>Trimestre</v>
          </cell>
          <cell r="H73" t="str">
            <v>Porcentaje</v>
          </cell>
          <cell r="I73">
            <v>0</v>
          </cell>
          <cell r="J73">
            <v>14</v>
          </cell>
          <cell r="K73" t="str">
            <v>Proceso: Recursos Físicos</v>
          </cell>
          <cell r="L73">
            <v>53</v>
          </cell>
          <cell r="M73" t="str">
            <v>Subproceso: Gestión Documental</v>
          </cell>
          <cell r="N73">
            <v>2209</v>
          </cell>
          <cell r="O73" t="str">
            <v>Procedimiento: Administración del Archivo Central</v>
          </cell>
          <cell r="P73">
            <v>6135</v>
          </cell>
          <cell r="Q73">
            <v>6136</v>
          </cell>
          <cell r="R73">
            <v>0</v>
          </cell>
          <cell r="S73">
            <v>0</v>
          </cell>
          <cell r="T73" t="str">
            <v>Constante</v>
          </cell>
          <cell r="U73">
            <v>1</v>
          </cell>
          <cell r="V73" t="str">
            <v>Procedimiento</v>
          </cell>
          <cell r="W73">
            <v>21501</v>
          </cell>
          <cell r="X73" t="str">
            <v>Recursos Físicos</v>
          </cell>
          <cell r="Y73" t="str">
            <v>No</v>
          </cell>
        </row>
        <row r="74">
          <cell r="A74">
            <v>451</v>
          </cell>
          <cell r="B74" t="str">
            <v>Oportunidad en la entrega de las comunicaciones oficiales de salida</v>
          </cell>
          <cell r="C74" t="str">
            <v>(6139/6140)*100</v>
          </cell>
          <cell r="D74">
            <v>97110001</v>
          </cell>
          <cell r="E74" t="str">
            <v>(Variable1/Variable2)*100</v>
          </cell>
          <cell r="F74">
            <v>100</v>
          </cell>
          <cell r="G74" t="str">
            <v>Trimestre</v>
          </cell>
          <cell r="H74" t="str">
            <v>Porcentaje</v>
          </cell>
          <cell r="I74">
            <v>0</v>
          </cell>
          <cell r="J74">
            <v>14</v>
          </cell>
          <cell r="K74" t="str">
            <v>Proceso: Recursos Físicos</v>
          </cell>
          <cell r="L74">
            <v>53</v>
          </cell>
          <cell r="M74" t="str">
            <v>Subproceso: Gestión Documental</v>
          </cell>
          <cell r="N74">
            <v>2198</v>
          </cell>
          <cell r="O74" t="str">
            <v>Procedimiento: Comunicaciones Oficiales de Salida</v>
          </cell>
          <cell r="P74">
            <v>6139</v>
          </cell>
          <cell r="Q74">
            <v>6140</v>
          </cell>
          <cell r="R74">
            <v>0</v>
          </cell>
          <cell r="S74">
            <v>0</v>
          </cell>
          <cell r="T74" t="str">
            <v>Ascendente</v>
          </cell>
          <cell r="U74">
            <v>1</v>
          </cell>
          <cell r="V74" t="str">
            <v>Procedimiento</v>
          </cell>
          <cell r="W74">
            <v>21501</v>
          </cell>
          <cell r="X74" t="str">
            <v>Recursos Físicos</v>
          </cell>
          <cell r="Y74" t="str">
            <v>No</v>
          </cell>
        </row>
        <row r="75">
          <cell r="A75">
            <v>452</v>
          </cell>
          <cell r="B75" t="str">
            <v>Transferencias Documentales de archivos de Gestión al Archivo Central que cumplen con los procedimiento, instructivo y formatos establecidos.</v>
          </cell>
          <cell r="C75" t="str">
            <v>(6141/6142)*100</v>
          </cell>
          <cell r="D75">
            <v>97110002</v>
          </cell>
          <cell r="E75" t="str">
            <v>(Variable1/Variable2)*100</v>
          </cell>
          <cell r="F75">
            <v>100</v>
          </cell>
          <cell r="G75" t="str">
            <v>Trimestre</v>
          </cell>
          <cell r="H75" t="str">
            <v>Cantidad</v>
          </cell>
          <cell r="I75">
            <v>0</v>
          </cell>
          <cell r="J75">
            <v>14</v>
          </cell>
          <cell r="K75" t="str">
            <v>Proceso: Recursos Físicos</v>
          </cell>
          <cell r="L75">
            <v>53</v>
          </cell>
          <cell r="M75" t="str">
            <v>Subproceso: Gestión Documental</v>
          </cell>
          <cell r="N75">
            <v>2209</v>
          </cell>
          <cell r="O75" t="str">
            <v>Procedimiento: Administración del Archivo Central</v>
          </cell>
          <cell r="P75">
            <v>6141</v>
          </cell>
          <cell r="Q75">
            <v>6142</v>
          </cell>
          <cell r="R75">
            <v>0</v>
          </cell>
          <cell r="S75">
            <v>0</v>
          </cell>
          <cell r="T75" t="str">
            <v>Constante</v>
          </cell>
          <cell r="U75">
            <v>1</v>
          </cell>
          <cell r="V75" t="str">
            <v>Procedimiento</v>
          </cell>
          <cell r="W75">
            <v>21501</v>
          </cell>
          <cell r="X75" t="str">
            <v>Recursos Físicos</v>
          </cell>
          <cell r="Y75" t="str">
            <v>No</v>
          </cell>
        </row>
        <row r="76">
          <cell r="A76">
            <v>5001</v>
          </cell>
          <cell r="B76" t="str">
            <v>Resultado de las Investigaciones en Fiscalización Tributaria e Internacional</v>
          </cell>
          <cell r="C76" t="str">
            <v>(5785/5832)* 100</v>
          </cell>
          <cell r="D76">
            <v>97110002</v>
          </cell>
          <cell r="E76" t="str">
            <v>(Variable 1/ Variable 2)* 100</v>
          </cell>
          <cell r="F76">
            <v>60</v>
          </cell>
          <cell r="G76" t="str">
            <v>Trimestre</v>
          </cell>
          <cell r="H76" t="str">
            <v>Porcentaje</v>
          </cell>
          <cell r="I76">
            <v>0</v>
          </cell>
          <cell r="J76">
            <v>5</v>
          </cell>
          <cell r="K76" t="str">
            <v>Proceso: Fiscalización y Liquidación</v>
          </cell>
          <cell r="L76">
            <v>200</v>
          </cell>
          <cell r="M76" t="str">
            <v>Subproceso: Control Tributario</v>
          </cell>
          <cell r="N76">
            <v>3007</v>
          </cell>
          <cell r="O76" t="str">
            <v>Subproceso: Control Tributario</v>
          </cell>
          <cell r="P76">
            <v>5785</v>
          </cell>
          <cell r="Q76">
            <v>5832</v>
          </cell>
          <cell r="R76">
            <v>0</v>
          </cell>
          <cell r="S76">
            <v>0</v>
          </cell>
          <cell r="T76" t="str">
            <v>Constante</v>
          </cell>
          <cell r="U76">
            <v>3</v>
          </cell>
          <cell r="V76" t="str">
            <v>Proceso</v>
          </cell>
          <cell r="W76">
            <v>22904</v>
          </cell>
          <cell r="X76" t="str">
            <v>Indicadores de Subproceso - Fiscalización Tributaria</v>
          </cell>
          <cell r="Y76" t="str">
            <v>No</v>
          </cell>
        </row>
        <row r="77">
          <cell r="A77">
            <v>5002</v>
          </cell>
          <cell r="B77" t="str">
            <v>Resultado de las Investigaciones en Liquidación Tributaria e Internacional</v>
          </cell>
          <cell r="C77" t="str">
            <v>(5786/5833)* 100</v>
          </cell>
          <cell r="D77">
            <v>97110002</v>
          </cell>
          <cell r="E77" t="str">
            <v>(Variable 1/ Variable 2)* 100</v>
          </cell>
          <cell r="F77">
            <v>80</v>
          </cell>
          <cell r="G77" t="str">
            <v>Trimestre</v>
          </cell>
          <cell r="H77" t="str">
            <v>Porcentaje</v>
          </cell>
          <cell r="I77">
            <v>0</v>
          </cell>
          <cell r="J77">
            <v>5</v>
          </cell>
          <cell r="K77" t="str">
            <v>Proceso: Fiscalización y Liquidación</v>
          </cell>
          <cell r="L77">
            <v>200</v>
          </cell>
          <cell r="M77" t="str">
            <v>Subproceso: Control Tributario</v>
          </cell>
          <cell r="N77">
            <v>3007</v>
          </cell>
          <cell r="O77" t="str">
            <v>Subproceso: Control Tributario</v>
          </cell>
          <cell r="P77">
            <v>5786</v>
          </cell>
          <cell r="Q77">
            <v>5833</v>
          </cell>
          <cell r="R77">
            <v>0</v>
          </cell>
          <cell r="S77">
            <v>0</v>
          </cell>
          <cell r="T77" t="str">
            <v>Constante</v>
          </cell>
          <cell r="U77">
            <v>3</v>
          </cell>
          <cell r="V77" t="str">
            <v>Proceso</v>
          </cell>
          <cell r="W77">
            <v>22905</v>
          </cell>
          <cell r="X77" t="str">
            <v>Indicadores de Subproceso - Liquidación Tributaria</v>
          </cell>
          <cell r="Y77" t="str">
            <v>No</v>
          </cell>
        </row>
        <row r="78">
          <cell r="A78">
            <v>5003</v>
          </cell>
          <cell r="B78" t="str">
            <v>Gestión de las investigaciones en Fiscalización Tributaria e Internacional</v>
          </cell>
          <cell r="C78" t="str">
            <v>(5787/(5834+5875))*100</v>
          </cell>
          <cell r="D78">
            <v>97110002</v>
          </cell>
          <cell r="E78" t="str">
            <v>(Variable 1/ (Variable 2 + Variable 3))*100</v>
          </cell>
          <cell r="F78">
            <v>40</v>
          </cell>
          <cell r="G78" t="str">
            <v>Trimestre</v>
          </cell>
          <cell r="H78" t="str">
            <v>Porcentaje</v>
          </cell>
          <cell r="I78">
            <v>0</v>
          </cell>
          <cell r="J78">
            <v>5</v>
          </cell>
          <cell r="K78" t="str">
            <v>Proceso: Fiscalización y Liquidación</v>
          </cell>
          <cell r="L78">
            <v>200</v>
          </cell>
          <cell r="M78" t="str">
            <v>Subproceso: Control Tributario</v>
          </cell>
          <cell r="N78">
            <v>3007</v>
          </cell>
          <cell r="O78" t="str">
            <v>Subproceso: Control Tributario</v>
          </cell>
          <cell r="P78">
            <v>5787</v>
          </cell>
          <cell r="Q78">
            <v>5834</v>
          </cell>
          <cell r="R78">
            <v>5875</v>
          </cell>
          <cell r="S78">
            <v>0</v>
          </cell>
          <cell r="T78" t="str">
            <v>Constante</v>
          </cell>
          <cell r="U78">
            <v>3</v>
          </cell>
          <cell r="V78" t="str">
            <v>Proceso</v>
          </cell>
          <cell r="W78">
            <v>22904</v>
          </cell>
          <cell r="X78" t="str">
            <v>Indicadores de Subproceso - Fiscalización Tributaria</v>
          </cell>
          <cell r="Y78" t="str">
            <v>No</v>
          </cell>
        </row>
        <row r="79">
          <cell r="A79">
            <v>5004</v>
          </cell>
          <cell r="B79" t="str">
            <v>Gestión de las investigaciones en Liquidación Tributaria e Internacional</v>
          </cell>
          <cell r="C79" t="str">
            <v>(5788/(5835+5876))*100</v>
          </cell>
          <cell r="D79">
            <v>97110002</v>
          </cell>
          <cell r="E79" t="str">
            <v>(Variable 1/ (Variable 2 + Variable 3))*100</v>
          </cell>
          <cell r="F79">
            <v>45</v>
          </cell>
          <cell r="G79" t="str">
            <v>Trimestre</v>
          </cell>
          <cell r="H79" t="str">
            <v>Porcentaje</v>
          </cell>
          <cell r="I79">
            <v>0</v>
          </cell>
          <cell r="J79">
            <v>5</v>
          </cell>
          <cell r="K79" t="str">
            <v>Proceso: Fiscalización y Liquidación</v>
          </cell>
          <cell r="L79">
            <v>200</v>
          </cell>
          <cell r="M79" t="str">
            <v>Subproceso: Control Tributario</v>
          </cell>
          <cell r="N79">
            <v>3007</v>
          </cell>
          <cell r="O79" t="str">
            <v>Subproceso: Control Tributario</v>
          </cell>
          <cell r="P79">
            <v>5788</v>
          </cell>
          <cell r="Q79">
            <v>5835</v>
          </cell>
          <cell r="R79">
            <v>5876</v>
          </cell>
          <cell r="S79">
            <v>0</v>
          </cell>
          <cell r="T79" t="str">
            <v>Constante</v>
          </cell>
          <cell r="U79">
            <v>3</v>
          </cell>
          <cell r="V79" t="str">
            <v>Proceso</v>
          </cell>
          <cell r="W79">
            <v>22905</v>
          </cell>
          <cell r="X79" t="str">
            <v>Indicadores de Subproceso - Liquidación Tributaria</v>
          </cell>
          <cell r="Y79" t="str">
            <v>No</v>
          </cell>
        </row>
        <row r="80">
          <cell r="A80">
            <v>5005</v>
          </cell>
          <cell r="B80" t="str">
            <v>Resultado de las Investigaciones en Fiscalización Cambiaria</v>
          </cell>
          <cell r="C80" t="str">
            <v>(5789/5836)*100</v>
          </cell>
          <cell r="D80">
            <v>97110001</v>
          </cell>
          <cell r="E80" t="str">
            <v>(Variable 1/ Variable 2)* 100</v>
          </cell>
          <cell r="F80">
            <v>80</v>
          </cell>
          <cell r="G80" t="str">
            <v>Trimestre</v>
          </cell>
          <cell r="H80" t="str">
            <v>Porcentaje</v>
          </cell>
          <cell r="I80">
            <v>0</v>
          </cell>
          <cell r="J80">
            <v>5</v>
          </cell>
          <cell r="K80" t="str">
            <v>Proceso: Fiscalización y Liquidación</v>
          </cell>
          <cell r="L80">
            <v>202</v>
          </cell>
          <cell r="M80" t="str">
            <v>Subproceso: Control Cambiario</v>
          </cell>
          <cell r="N80">
            <v>3005</v>
          </cell>
          <cell r="O80" t="str">
            <v>Subproceso: Control Cambiario</v>
          </cell>
          <cell r="P80">
            <v>5789</v>
          </cell>
          <cell r="Q80">
            <v>5836</v>
          </cell>
          <cell r="R80">
            <v>0</v>
          </cell>
          <cell r="S80">
            <v>0</v>
          </cell>
          <cell r="T80" t="str">
            <v>Ascendente</v>
          </cell>
          <cell r="U80">
            <v>3</v>
          </cell>
          <cell r="V80" t="str">
            <v>Proceso</v>
          </cell>
          <cell r="W80">
            <v>23204</v>
          </cell>
          <cell r="X80" t="str">
            <v>Indicadores de Subproceso - Fiscalización Cambiaria</v>
          </cell>
          <cell r="Y80" t="str">
            <v>No</v>
          </cell>
        </row>
        <row r="81">
          <cell r="A81">
            <v>5006</v>
          </cell>
          <cell r="B81" t="str">
            <v>Resultado de las investigaciones en Liquidación Cambiaria.</v>
          </cell>
          <cell r="C81" t="str">
            <v>(5790/5837)*100</v>
          </cell>
          <cell r="D81">
            <v>97110001</v>
          </cell>
          <cell r="E81" t="str">
            <v>(Variable 1/ Variable 2)* 100</v>
          </cell>
          <cell r="F81">
            <v>100</v>
          </cell>
          <cell r="G81" t="str">
            <v>Trimestre</v>
          </cell>
          <cell r="H81" t="str">
            <v>Porcentaje</v>
          </cell>
          <cell r="I81">
            <v>0</v>
          </cell>
          <cell r="J81">
            <v>5</v>
          </cell>
          <cell r="K81" t="str">
            <v>Proceso: Fiscalización y Liquidación</v>
          </cell>
          <cell r="L81">
            <v>202</v>
          </cell>
          <cell r="M81" t="str">
            <v>Subproceso: Control Cambiario</v>
          </cell>
          <cell r="N81">
            <v>3005</v>
          </cell>
          <cell r="O81" t="str">
            <v>Subproceso: Control Cambiario</v>
          </cell>
          <cell r="P81">
            <v>5790</v>
          </cell>
          <cell r="Q81">
            <v>5837</v>
          </cell>
          <cell r="R81">
            <v>0</v>
          </cell>
          <cell r="S81">
            <v>0</v>
          </cell>
          <cell r="T81" t="str">
            <v>Ascendente</v>
          </cell>
          <cell r="U81">
            <v>3</v>
          </cell>
          <cell r="V81" t="str">
            <v>Proceso</v>
          </cell>
          <cell r="W81">
            <v>23205</v>
          </cell>
          <cell r="X81" t="str">
            <v>Indicadores de Subproceso - Liquidación Cambiaria</v>
          </cell>
          <cell r="Y81" t="str">
            <v>No</v>
          </cell>
        </row>
        <row r="82">
          <cell r="A82">
            <v>5007</v>
          </cell>
          <cell r="B82" t="str">
            <v>Gestión de las investigaciones en Fiscalización Cambiaria</v>
          </cell>
          <cell r="C82" t="str">
            <v>(5791/(5838+5877))*100</v>
          </cell>
          <cell r="D82">
            <v>97110001</v>
          </cell>
          <cell r="E82" t="str">
            <v>(Variable 1/ (Variable 2 + Variable 3))*100</v>
          </cell>
          <cell r="F82">
            <v>70</v>
          </cell>
          <cell r="G82" t="str">
            <v>Trimestre</v>
          </cell>
          <cell r="H82" t="str">
            <v>Porcentaje</v>
          </cell>
          <cell r="I82">
            <v>0</v>
          </cell>
          <cell r="J82">
            <v>5</v>
          </cell>
          <cell r="K82" t="str">
            <v>Proceso: Fiscalización y Liquidación</v>
          </cell>
          <cell r="L82">
            <v>202</v>
          </cell>
          <cell r="M82" t="str">
            <v>Subproceso: Control Cambiario</v>
          </cell>
          <cell r="N82">
            <v>3005</v>
          </cell>
          <cell r="O82" t="str">
            <v>Subproceso: Control Cambiario</v>
          </cell>
          <cell r="P82">
            <v>5791</v>
          </cell>
          <cell r="Q82">
            <v>5838</v>
          </cell>
          <cell r="R82">
            <v>5877</v>
          </cell>
          <cell r="S82">
            <v>0</v>
          </cell>
          <cell r="T82" t="str">
            <v>Ascendente</v>
          </cell>
          <cell r="U82">
            <v>3</v>
          </cell>
          <cell r="V82" t="str">
            <v>Proceso</v>
          </cell>
          <cell r="W82">
            <v>23204</v>
          </cell>
          <cell r="X82" t="str">
            <v>Indicadores de Subproceso - Fiscalización Cambiaria</v>
          </cell>
          <cell r="Y82" t="str">
            <v>No</v>
          </cell>
        </row>
        <row r="83">
          <cell r="A83">
            <v>5008</v>
          </cell>
          <cell r="B83" t="str">
            <v>Gestión de las investigaciones en Liquidación Cambiaria</v>
          </cell>
          <cell r="C83" t="str">
            <v>(5792/(5839+5878))*100</v>
          </cell>
          <cell r="D83">
            <v>97110001</v>
          </cell>
          <cell r="E83" t="str">
            <v>(Variable 1/ (Variable 2 + Variable 3))*100</v>
          </cell>
          <cell r="F83">
            <v>70</v>
          </cell>
          <cell r="G83" t="str">
            <v>Trimestre</v>
          </cell>
          <cell r="H83" t="str">
            <v>Porcentaje</v>
          </cell>
          <cell r="I83">
            <v>0</v>
          </cell>
          <cell r="J83">
            <v>5</v>
          </cell>
          <cell r="K83" t="str">
            <v>Proceso: Fiscalización y Liquidación</v>
          </cell>
          <cell r="L83">
            <v>202</v>
          </cell>
          <cell r="M83" t="str">
            <v>Subproceso: Control Cambiario</v>
          </cell>
          <cell r="N83">
            <v>3005</v>
          </cell>
          <cell r="O83" t="str">
            <v>Subproceso: Control Cambiario</v>
          </cell>
          <cell r="P83">
            <v>5792</v>
          </cell>
          <cell r="Q83">
            <v>5839</v>
          </cell>
          <cell r="R83">
            <v>5878</v>
          </cell>
          <cell r="S83">
            <v>0</v>
          </cell>
          <cell r="T83" t="str">
            <v>Ascendente</v>
          </cell>
          <cell r="U83">
            <v>3</v>
          </cell>
          <cell r="V83" t="str">
            <v>Proceso</v>
          </cell>
          <cell r="W83">
            <v>23205</v>
          </cell>
          <cell r="X83" t="str">
            <v>Indicadores de Subproceso - Liquidación Cambiaria</v>
          </cell>
          <cell r="Y83" t="str">
            <v>No</v>
          </cell>
        </row>
        <row r="84">
          <cell r="A84">
            <v>5019</v>
          </cell>
          <cell r="B84" t="str">
            <v>Gestión de los reportes en control y prevención de lavado de activos</v>
          </cell>
          <cell r="C84" t="str">
            <v>(5803/(5850+5887))*100</v>
          </cell>
          <cell r="D84">
            <v>97110001</v>
          </cell>
          <cell r="E84" t="str">
            <v>(Variable 1/ (Variable 2 + Variable 3))*100</v>
          </cell>
          <cell r="F84">
            <v>35</v>
          </cell>
          <cell r="G84" t="str">
            <v>Trimestre</v>
          </cell>
          <cell r="H84" t="str">
            <v>Porcentaje</v>
          </cell>
          <cell r="I84">
            <v>0</v>
          </cell>
          <cell r="J84">
            <v>5</v>
          </cell>
          <cell r="K84" t="str">
            <v>Proceso: Fiscalización y Liquidación</v>
          </cell>
          <cell r="L84">
            <v>273</v>
          </cell>
          <cell r="M84" t="str">
            <v>Proceso: Fiscalización y Liquidación No Aplica Subproceso.</v>
          </cell>
          <cell r="N84">
            <v>3023</v>
          </cell>
          <cell r="O84" t="str">
            <v>Proceso: Fiscalización y Liquidación</v>
          </cell>
          <cell r="P84">
            <v>5803</v>
          </cell>
          <cell r="Q84">
            <v>5850</v>
          </cell>
          <cell r="R84">
            <v>5887</v>
          </cell>
          <cell r="S84">
            <v>0</v>
          </cell>
          <cell r="T84" t="str">
            <v>Ascendente</v>
          </cell>
          <cell r="U84">
            <v>3</v>
          </cell>
          <cell r="V84" t="str">
            <v>Proceso</v>
          </cell>
          <cell r="W84">
            <v>21103</v>
          </cell>
          <cell r="X84" t="str">
            <v>Indicadores de Proceso - Gestión de Fiscalización</v>
          </cell>
          <cell r="Y84" t="str">
            <v>No</v>
          </cell>
        </row>
        <row r="85">
          <cell r="A85">
            <v>5021</v>
          </cell>
          <cell r="B85" t="str">
            <v>Oportunidad en los actos administrativos proferidos en Sede Administrativa en materia Tributaria.</v>
          </cell>
          <cell r="C85" t="str">
            <v>(5805/5852)*100</v>
          </cell>
          <cell r="D85">
            <v>97110002</v>
          </cell>
          <cell r="E85" t="str">
            <v>(Variable 1/ Variable 2)* 100</v>
          </cell>
          <cell r="F85">
            <v>100</v>
          </cell>
          <cell r="G85" t="str">
            <v>Mes</v>
          </cell>
          <cell r="H85" t="str">
            <v>Porcentaje</v>
          </cell>
          <cell r="I85">
            <v>99.11</v>
          </cell>
          <cell r="J85">
            <v>7</v>
          </cell>
          <cell r="K85" t="str">
            <v>Proceso: Gestión Jurídica</v>
          </cell>
          <cell r="L85">
            <v>7</v>
          </cell>
          <cell r="M85" t="str">
            <v>Proceso: Gestión Jurídica No Aplica</v>
          </cell>
          <cell r="N85">
            <v>3003</v>
          </cell>
          <cell r="O85" t="str">
            <v>Proceso: Gestión Jurídica No Aplica</v>
          </cell>
          <cell r="P85">
            <v>5805</v>
          </cell>
          <cell r="Q85">
            <v>5852</v>
          </cell>
          <cell r="R85">
            <v>0</v>
          </cell>
          <cell r="S85">
            <v>0</v>
          </cell>
          <cell r="T85" t="str">
            <v>Constante</v>
          </cell>
          <cell r="U85">
            <v>3</v>
          </cell>
          <cell r="V85" t="str">
            <v>Proceso</v>
          </cell>
          <cell r="W85">
            <v>20803</v>
          </cell>
          <cell r="X85" t="str">
            <v>Indicadores de Proceso - Gestión Jurídica</v>
          </cell>
          <cell r="Y85" t="str">
            <v>No</v>
          </cell>
        </row>
        <row r="86">
          <cell r="A86">
            <v>5024</v>
          </cell>
          <cell r="B86" t="str">
            <v>Atención de Alegatos de Conclusión</v>
          </cell>
          <cell r="C86" t="str">
            <v>(5808/5854)* 100</v>
          </cell>
          <cell r="D86">
            <v>97110002</v>
          </cell>
          <cell r="E86" t="str">
            <v>(Variable 1/ Variable 2)* 100</v>
          </cell>
          <cell r="F86">
            <v>100</v>
          </cell>
          <cell r="G86" t="str">
            <v>Mes</v>
          </cell>
          <cell r="H86" t="str">
            <v>Porcentaje</v>
          </cell>
          <cell r="I86">
            <v>0</v>
          </cell>
          <cell r="J86">
            <v>7</v>
          </cell>
          <cell r="K86" t="str">
            <v>Proceso: Gestión Jurídica</v>
          </cell>
          <cell r="L86">
            <v>7</v>
          </cell>
          <cell r="M86" t="str">
            <v>Proceso: Gestión Jurídica No Aplica</v>
          </cell>
          <cell r="N86">
            <v>3003</v>
          </cell>
          <cell r="O86" t="str">
            <v>Proceso: Gestión Jurídica No Aplica</v>
          </cell>
          <cell r="P86">
            <v>5808</v>
          </cell>
          <cell r="Q86">
            <v>5854</v>
          </cell>
          <cell r="R86">
            <v>0</v>
          </cell>
          <cell r="S86">
            <v>0</v>
          </cell>
          <cell r="T86" t="str">
            <v>Constante</v>
          </cell>
          <cell r="U86">
            <v>3</v>
          </cell>
          <cell r="V86" t="str">
            <v>Proceso</v>
          </cell>
          <cell r="W86">
            <v>20803</v>
          </cell>
          <cell r="X86" t="str">
            <v>Indicadores de Proceso - Gestión Jurídica</v>
          </cell>
          <cell r="Y86" t="str">
            <v>No</v>
          </cell>
        </row>
        <row r="87">
          <cell r="A87">
            <v>5025</v>
          </cell>
          <cell r="B87" t="str">
            <v>Atención de recursos de apelación contra sentencias de primera instancia desfavorables a la DIAN</v>
          </cell>
          <cell r="C87" t="str">
            <v>(5809/5855)* 100</v>
          </cell>
          <cell r="D87">
            <v>97110002</v>
          </cell>
          <cell r="E87" t="str">
            <v>(Variable 1/ Variable 2)* 100</v>
          </cell>
          <cell r="F87">
            <v>100</v>
          </cell>
          <cell r="G87" t="str">
            <v>Mes</v>
          </cell>
          <cell r="H87" t="str">
            <v>Porcentaje</v>
          </cell>
          <cell r="I87">
            <v>0</v>
          </cell>
          <cell r="J87">
            <v>7</v>
          </cell>
          <cell r="K87" t="str">
            <v>Proceso: Gestión Jurídica</v>
          </cell>
          <cell r="L87">
            <v>7</v>
          </cell>
          <cell r="M87" t="str">
            <v>Proceso: Gestión Jurídica No Aplica</v>
          </cell>
          <cell r="N87">
            <v>3003</v>
          </cell>
          <cell r="O87" t="str">
            <v>Proceso: Gestión Jurídica No Aplica</v>
          </cell>
          <cell r="P87">
            <v>5809</v>
          </cell>
          <cell r="Q87">
            <v>5855</v>
          </cell>
          <cell r="R87">
            <v>0</v>
          </cell>
          <cell r="S87">
            <v>0</v>
          </cell>
          <cell r="T87" t="str">
            <v>Constante</v>
          </cell>
          <cell r="U87">
            <v>3</v>
          </cell>
          <cell r="V87" t="str">
            <v>Proceso</v>
          </cell>
          <cell r="W87">
            <v>20803</v>
          </cell>
          <cell r="X87" t="str">
            <v>Indicadores de Proceso - Gestión Jurídica</v>
          </cell>
          <cell r="Y87" t="str">
            <v>No</v>
          </cell>
        </row>
        <row r="88">
          <cell r="A88">
            <v>5028</v>
          </cell>
          <cell r="B88" t="str">
            <v>Decisiones del Comité de Conciliación y Defensa Judicial relacionadas con los estudios de acciones de repetición.</v>
          </cell>
          <cell r="C88" t="str">
            <v>(5812/5858)* 100</v>
          </cell>
          <cell r="D88">
            <v>97110002</v>
          </cell>
          <cell r="E88" t="str">
            <v>(Variable 1/ Variable 2)* 100</v>
          </cell>
          <cell r="F88">
            <v>100</v>
          </cell>
          <cell r="G88" t="str">
            <v>Mes</v>
          </cell>
          <cell r="H88" t="str">
            <v>Porcentaje</v>
          </cell>
          <cell r="I88">
            <v>0</v>
          </cell>
          <cell r="J88">
            <v>7</v>
          </cell>
          <cell r="K88" t="str">
            <v>Proceso: Gestión Jurídica</v>
          </cell>
          <cell r="L88">
            <v>7</v>
          </cell>
          <cell r="M88" t="str">
            <v>Proceso: Gestión Jurídica No Aplica</v>
          </cell>
          <cell r="N88">
            <v>3003</v>
          </cell>
          <cell r="O88" t="str">
            <v>Proceso: Gestión Jurídica No Aplica</v>
          </cell>
          <cell r="P88">
            <v>5812</v>
          </cell>
          <cell r="Q88">
            <v>5858</v>
          </cell>
          <cell r="R88">
            <v>0</v>
          </cell>
          <cell r="S88">
            <v>0</v>
          </cell>
          <cell r="T88" t="str">
            <v>Constante</v>
          </cell>
          <cell r="U88">
            <v>3</v>
          </cell>
          <cell r="V88" t="str">
            <v>Proceso</v>
          </cell>
          <cell r="W88">
            <v>20803</v>
          </cell>
          <cell r="X88" t="str">
            <v>Indicadores de Proceso - Gestión Jurídica</v>
          </cell>
          <cell r="Y88" t="str">
            <v>No</v>
          </cell>
        </row>
        <row r="89">
          <cell r="A89">
            <v>5029</v>
          </cell>
          <cell r="B89" t="str">
            <v>Atención de Tutelas</v>
          </cell>
          <cell r="C89" t="str">
            <v>(5813/5859)* 100</v>
          </cell>
          <cell r="D89">
            <v>97110002</v>
          </cell>
          <cell r="E89" t="str">
            <v>(Variable 1/ Variable 2)* 100</v>
          </cell>
          <cell r="F89">
            <v>100</v>
          </cell>
          <cell r="G89" t="str">
            <v>Mes</v>
          </cell>
          <cell r="H89" t="str">
            <v>Porcentaje</v>
          </cell>
          <cell r="I89">
            <v>0</v>
          </cell>
          <cell r="J89">
            <v>7</v>
          </cell>
          <cell r="K89" t="str">
            <v>Proceso: Gestión Jurídica</v>
          </cell>
          <cell r="L89">
            <v>7</v>
          </cell>
          <cell r="M89" t="str">
            <v>Proceso: Gestión Jurídica No Aplica</v>
          </cell>
          <cell r="N89">
            <v>3003</v>
          </cell>
          <cell r="O89" t="str">
            <v>Proceso: Gestión Jurídica No Aplica</v>
          </cell>
          <cell r="P89">
            <v>5813</v>
          </cell>
          <cell r="Q89">
            <v>5859</v>
          </cell>
          <cell r="R89">
            <v>0</v>
          </cell>
          <cell r="S89">
            <v>0</v>
          </cell>
          <cell r="T89" t="str">
            <v>Constante</v>
          </cell>
          <cell r="U89">
            <v>3</v>
          </cell>
          <cell r="V89" t="str">
            <v>Proceso</v>
          </cell>
          <cell r="W89">
            <v>20803</v>
          </cell>
          <cell r="X89" t="str">
            <v>Indicadores de Proceso - Gestión Jurídica</v>
          </cell>
          <cell r="Y89" t="str">
            <v>No</v>
          </cell>
        </row>
        <row r="90">
          <cell r="A90">
            <v>5030</v>
          </cell>
          <cell r="B90" t="str">
            <v>Fallos de tutela a favor de la DIAN</v>
          </cell>
          <cell r="C90" t="str">
            <v>(5814/5860)* 100</v>
          </cell>
          <cell r="D90">
            <v>97110002</v>
          </cell>
          <cell r="E90" t="str">
            <v>(Variable 1/ Variable 2)* 100</v>
          </cell>
          <cell r="F90">
            <v>90</v>
          </cell>
          <cell r="G90" t="str">
            <v>Trimestre</v>
          </cell>
          <cell r="H90" t="str">
            <v>Porcentaje</v>
          </cell>
          <cell r="I90">
            <v>0</v>
          </cell>
          <cell r="J90">
            <v>7</v>
          </cell>
          <cell r="K90" t="str">
            <v>Proceso: Gestión Jurídica</v>
          </cell>
          <cell r="L90">
            <v>7</v>
          </cell>
          <cell r="M90" t="str">
            <v>Proceso: Gestión Jurídica No Aplica</v>
          </cell>
          <cell r="N90">
            <v>3003</v>
          </cell>
          <cell r="O90" t="str">
            <v>Proceso: Gestión Jurídica No Aplica</v>
          </cell>
          <cell r="P90">
            <v>5814</v>
          </cell>
          <cell r="Q90">
            <v>5860</v>
          </cell>
          <cell r="R90">
            <v>0</v>
          </cell>
          <cell r="S90">
            <v>0</v>
          </cell>
          <cell r="T90" t="str">
            <v>Constante</v>
          </cell>
          <cell r="U90">
            <v>3</v>
          </cell>
          <cell r="V90" t="str">
            <v>Proceso</v>
          </cell>
          <cell r="W90">
            <v>20803</v>
          </cell>
          <cell r="X90" t="str">
            <v>Indicadores de Proceso - Gestión Jurídica</v>
          </cell>
          <cell r="Y90" t="str">
            <v>No</v>
          </cell>
        </row>
        <row r="91">
          <cell r="A91">
            <v>5032</v>
          </cell>
          <cell r="B91" t="str">
            <v>Conceptos efectivamente reconsiderados por la Dian.</v>
          </cell>
          <cell r="C91" t="str">
            <v>1-(5816/5862)*100</v>
          </cell>
          <cell r="D91">
            <v>97110002</v>
          </cell>
          <cell r="E91" t="str">
            <v>(1-(Variable 1 / Variable 2))*100</v>
          </cell>
          <cell r="F91">
            <v>100</v>
          </cell>
          <cell r="G91" t="str">
            <v>Trimestre</v>
          </cell>
          <cell r="H91" t="str">
            <v>Porcentaje</v>
          </cell>
          <cell r="I91">
            <v>0</v>
          </cell>
          <cell r="J91">
            <v>7</v>
          </cell>
          <cell r="K91" t="str">
            <v>Proceso: Gestión Jurídica</v>
          </cell>
          <cell r="L91">
            <v>7</v>
          </cell>
          <cell r="M91" t="str">
            <v>Proceso: Gestión Jurídica No Aplica</v>
          </cell>
          <cell r="N91">
            <v>3003</v>
          </cell>
          <cell r="O91" t="str">
            <v>Proceso: Gestión Jurídica No Aplica</v>
          </cell>
          <cell r="P91">
            <v>5816</v>
          </cell>
          <cell r="Q91">
            <v>5862</v>
          </cell>
          <cell r="R91">
            <v>0</v>
          </cell>
          <cell r="S91">
            <v>0</v>
          </cell>
          <cell r="T91" t="str">
            <v>Constante</v>
          </cell>
          <cell r="U91">
            <v>3</v>
          </cell>
          <cell r="V91" t="str">
            <v>Proceso</v>
          </cell>
          <cell r="W91">
            <v>20803</v>
          </cell>
          <cell r="X91" t="str">
            <v>Indicadores de Proceso - Gestión Jurídica</v>
          </cell>
          <cell r="Y91" t="str">
            <v>No</v>
          </cell>
        </row>
        <row r="92">
          <cell r="A92">
            <v>5033</v>
          </cell>
          <cell r="B92" t="str">
            <v>Oportunidad en la respuesta de los Conceptos</v>
          </cell>
          <cell r="C92" t="str">
            <v>5817/5863)* 100</v>
          </cell>
          <cell r="D92">
            <v>97110001</v>
          </cell>
          <cell r="E92" t="str">
            <v>(Variable 1/ Variable 2)* 100</v>
          </cell>
          <cell r="F92">
            <v>100</v>
          </cell>
          <cell r="G92" t="str">
            <v>Mes</v>
          </cell>
          <cell r="H92" t="str">
            <v>Porcentaje</v>
          </cell>
          <cell r="I92">
            <v>0</v>
          </cell>
          <cell r="J92">
            <v>7</v>
          </cell>
          <cell r="K92" t="str">
            <v>Proceso: Gestión Jurídica</v>
          </cell>
          <cell r="L92">
            <v>7</v>
          </cell>
          <cell r="M92" t="str">
            <v>Proceso: Gestión Jurídica No Aplica</v>
          </cell>
          <cell r="N92">
            <v>3003</v>
          </cell>
          <cell r="O92" t="str">
            <v>Proceso: Gestión Jurídica No Aplica</v>
          </cell>
          <cell r="P92">
            <v>5817</v>
          </cell>
          <cell r="Q92">
            <v>5863</v>
          </cell>
          <cell r="R92">
            <v>0</v>
          </cell>
          <cell r="S92">
            <v>0</v>
          </cell>
          <cell r="T92" t="str">
            <v>Ascendente</v>
          </cell>
          <cell r="U92">
            <v>3</v>
          </cell>
          <cell r="V92" t="str">
            <v>Proceso</v>
          </cell>
          <cell r="W92">
            <v>20803</v>
          </cell>
          <cell r="X92" t="str">
            <v>Indicadores de Proceso - Gestión Jurídica</v>
          </cell>
          <cell r="Y92" t="str">
            <v>No</v>
          </cell>
        </row>
        <row r="93">
          <cell r="A93">
            <v>5034</v>
          </cell>
          <cell r="B93" t="str">
            <v>Eficiencia en la expedición de providencias</v>
          </cell>
          <cell r="C93" t="str">
            <v>.992155525238744884038199181446111869031</v>
          </cell>
          <cell r="D93">
            <v>97110002</v>
          </cell>
          <cell r="E93" t="str">
            <v>Variable 1/ Variable 2</v>
          </cell>
          <cell r="F93">
            <v>1</v>
          </cell>
          <cell r="G93" t="str">
            <v>Trimestre</v>
          </cell>
          <cell r="H93" t="str">
            <v>Días</v>
          </cell>
          <cell r="I93">
            <v>0</v>
          </cell>
          <cell r="J93">
            <v>10</v>
          </cell>
          <cell r="K93" t="str">
            <v>Proceso: Investigación disciplinaria</v>
          </cell>
          <cell r="L93">
            <v>268</v>
          </cell>
          <cell r="M93" t="str">
            <v>Proceso: Investigación disciplinaria</v>
          </cell>
          <cell r="N93">
            <v>3000</v>
          </cell>
          <cell r="O93" t="str">
            <v>Proceso: Investigación Disciplinaria</v>
          </cell>
          <cell r="P93">
            <v>5818</v>
          </cell>
          <cell r="Q93">
            <v>5864</v>
          </cell>
          <cell r="R93">
            <v>0</v>
          </cell>
          <cell r="S93">
            <v>0</v>
          </cell>
          <cell r="T93" t="str">
            <v>Constante</v>
          </cell>
          <cell r="U93">
            <v>3</v>
          </cell>
          <cell r="V93" t="str">
            <v>Proceso</v>
          </cell>
          <cell r="W93">
            <v>21303</v>
          </cell>
          <cell r="X93" t="str">
            <v>Indicadores de Proceso - Control Disciplinario Interno</v>
          </cell>
          <cell r="Y93" t="str">
            <v>No</v>
          </cell>
        </row>
        <row r="94">
          <cell r="A94">
            <v>5036</v>
          </cell>
          <cell r="B94" t="str">
            <v>Porcentaje de fallos proferidos sin nulidad por segunda instancia</v>
          </cell>
          <cell r="C94" t="str">
            <v>99.215819979543129901125127855438117968</v>
          </cell>
          <cell r="D94">
            <v>97110002</v>
          </cell>
          <cell r="E94" t="str">
            <v>(Variable 1/ Variable 2)* 100</v>
          </cell>
          <cell r="F94">
            <v>100</v>
          </cell>
          <cell r="G94" t="str">
            <v>Semestre</v>
          </cell>
          <cell r="H94" t="str">
            <v>Porcentaje</v>
          </cell>
          <cell r="I94">
            <v>0</v>
          </cell>
          <cell r="J94">
            <v>10</v>
          </cell>
          <cell r="K94" t="str">
            <v>Proceso: Investigación disciplinaria</v>
          </cell>
          <cell r="L94">
            <v>268</v>
          </cell>
          <cell r="M94" t="str">
            <v>Proceso: Investigación disciplinaria</v>
          </cell>
          <cell r="N94">
            <v>3000</v>
          </cell>
          <cell r="O94" t="str">
            <v>Proceso: Investigación Disciplinaria</v>
          </cell>
          <cell r="P94">
            <v>5820</v>
          </cell>
          <cell r="Q94">
            <v>5866</v>
          </cell>
          <cell r="R94">
            <v>0</v>
          </cell>
          <cell r="S94">
            <v>0</v>
          </cell>
          <cell r="T94" t="str">
            <v>Constante</v>
          </cell>
          <cell r="U94">
            <v>3</v>
          </cell>
          <cell r="V94" t="str">
            <v>Proceso</v>
          </cell>
          <cell r="W94">
            <v>21303</v>
          </cell>
          <cell r="X94" t="str">
            <v>Indicadores de Proceso - Control Disciplinario Interno</v>
          </cell>
          <cell r="Y94" t="str">
            <v>No</v>
          </cell>
        </row>
        <row r="95">
          <cell r="A95">
            <v>5045</v>
          </cell>
          <cell r="B95" t="str">
            <v>Solicitudes  de Devolución y/o Compensación gestionadas, hasta proferir el acto administrativo terminal dentro del término legal.</v>
          </cell>
          <cell r="C95" t="str">
            <v>(5829/5873)*100</v>
          </cell>
          <cell r="D95">
            <v>97110002</v>
          </cell>
          <cell r="E95" t="str">
            <v>(Variable 1/ Variable 2)* 100</v>
          </cell>
          <cell r="F95">
            <v>100</v>
          </cell>
          <cell r="G95" t="str">
            <v>Mes</v>
          </cell>
          <cell r="H95" t="str">
            <v>Porcentaje</v>
          </cell>
          <cell r="I95">
            <v>0</v>
          </cell>
          <cell r="J95">
            <v>12</v>
          </cell>
          <cell r="K95" t="str">
            <v>Proceso: Recaudación</v>
          </cell>
          <cell r="L95">
            <v>45</v>
          </cell>
          <cell r="M95" t="str">
            <v>Subproceso: Devolución y/o Compensación</v>
          </cell>
          <cell r="N95">
            <v>3044</v>
          </cell>
          <cell r="O95" t="str">
            <v>Subproceso: Devolución y/o compensación</v>
          </cell>
          <cell r="P95">
            <v>5829</v>
          </cell>
          <cell r="Q95">
            <v>5873</v>
          </cell>
          <cell r="R95">
            <v>0</v>
          </cell>
          <cell r="S95">
            <v>0</v>
          </cell>
          <cell r="T95" t="str">
            <v>Constante</v>
          </cell>
          <cell r="U95">
            <v>3</v>
          </cell>
          <cell r="V95" t="str">
            <v>Proceso</v>
          </cell>
          <cell r="W95">
            <v>22403</v>
          </cell>
          <cell r="X95" t="str">
            <v>Indicadores de Subproceso - Recaudo</v>
          </cell>
          <cell r="Y95" t="str">
            <v>No</v>
          </cell>
        </row>
        <row r="96">
          <cell r="A96">
            <v>5047</v>
          </cell>
          <cell r="B96" t="str">
            <v>Promedio de días utilizados en resolver las solicitudes de devolución y/o compensación</v>
          </cell>
          <cell r="C96" t="str">
            <v>5831</v>
          </cell>
          <cell r="D96">
            <v>97110003</v>
          </cell>
          <cell r="E96" t="str">
            <v>Variable 1</v>
          </cell>
          <cell r="F96">
            <v>37</v>
          </cell>
          <cell r="G96" t="str">
            <v>Mes</v>
          </cell>
          <cell r="H96" t="str">
            <v>Días</v>
          </cell>
          <cell r="I96">
            <v>40.49</v>
          </cell>
          <cell r="J96">
            <v>12</v>
          </cell>
          <cell r="K96" t="str">
            <v>Proceso: Recaudación</v>
          </cell>
          <cell r="L96">
            <v>45</v>
          </cell>
          <cell r="M96" t="str">
            <v>Subproceso: Devolución y/o Compensación</v>
          </cell>
          <cell r="N96">
            <v>3044</v>
          </cell>
          <cell r="O96" t="str">
            <v>Subproceso: Devolución y/o compensación</v>
          </cell>
          <cell r="P96">
            <v>5831</v>
          </cell>
          <cell r="Q96">
            <v>0</v>
          </cell>
          <cell r="R96">
            <v>0</v>
          </cell>
          <cell r="S96">
            <v>0</v>
          </cell>
          <cell r="T96" t="str">
            <v>Descendente</v>
          </cell>
          <cell r="U96">
            <v>3</v>
          </cell>
          <cell r="V96" t="str">
            <v>Proceso</v>
          </cell>
          <cell r="W96">
            <v>22403</v>
          </cell>
          <cell r="X96" t="str">
            <v>Indicadores de Subproceso - Recaudo</v>
          </cell>
          <cell r="Y96" t="str">
            <v>No</v>
          </cell>
        </row>
        <row r="97">
          <cell r="A97">
            <v>5048</v>
          </cell>
          <cell r="B97" t="str">
            <v>Cumplimiento del Plan Anual de Auditoría</v>
          </cell>
          <cell r="C97" t="str">
            <v>(5926/5933)*100</v>
          </cell>
          <cell r="D97">
            <v>97110002</v>
          </cell>
          <cell r="E97" t="str">
            <v>(Variable 1/ Variable 2)* 100</v>
          </cell>
          <cell r="F97">
            <v>100</v>
          </cell>
          <cell r="G97" t="str">
            <v>Semestre</v>
          </cell>
          <cell r="H97" t="str">
            <v>Porcentaje</v>
          </cell>
          <cell r="I97">
            <v>0</v>
          </cell>
          <cell r="J97">
            <v>4</v>
          </cell>
          <cell r="K97" t="str">
            <v>Proceso: Control Interno</v>
          </cell>
          <cell r="L97">
            <v>4</v>
          </cell>
          <cell r="M97" t="str">
            <v>Proceso: Control Interno. No Aplica Subproceso.</v>
          </cell>
          <cell r="N97">
            <v>3010</v>
          </cell>
          <cell r="O97" t="str">
            <v>Proceso: Control Interno.</v>
          </cell>
          <cell r="P97">
            <v>5926</v>
          </cell>
          <cell r="Q97">
            <v>5933</v>
          </cell>
          <cell r="R97">
            <v>0</v>
          </cell>
          <cell r="S97">
            <v>0</v>
          </cell>
          <cell r="T97" t="str">
            <v>Constante</v>
          </cell>
          <cell r="U97">
            <v>3</v>
          </cell>
          <cell r="V97" t="str">
            <v>Proceso</v>
          </cell>
          <cell r="W97">
            <v>20403</v>
          </cell>
          <cell r="X97" t="str">
            <v>Indicadores de Proceso - Control Interno</v>
          </cell>
          <cell r="Y97" t="str">
            <v>No</v>
          </cell>
        </row>
        <row r="98">
          <cell r="A98">
            <v>5049</v>
          </cell>
          <cell r="B98" t="str">
            <v>Tiempo promedio de duración de las auditorías</v>
          </cell>
          <cell r="C98" t="str">
            <v>5927/5934</v>
          </cell>
          <cell r="D98">
            <v>97110003</v>
          </cell>
          <cell r="E98" t="str">
            <v>Variable 1/ Variable 2</v>
          </cell>
          <cell r="F98">
            <v>120</v>
          </cell>
          <cell r="G98" t="str">
            <v>Año</v>
          </cell>
          <cell r="H98" t="str">
            <v>Días</v>
          </cell>
          <cell r="I98">
            <v>0</v>
          </cell>
          <cell r="J98">
            <v>4</v>
          </cell>
          <cell r="K98" t="str">
            <v>Proceso: Control Interno</v>
          </cell>
          <cell r="L98">
            <v>4</v>
          </cell>
          <cell r="M98" t="str">
            <v>Proceso: Control Interno. No Aplica Subproceso.</v>
          </cell>
          <cell r="N98">
            <v>3010</v>
          </cell>
          <cell r="O98" t="str">
            <v>Proceso: Control Interno.</v>
          </cell>
          <cell r="P98">
            <v>5927</v>
          </cell>
          <cell r="Q98">
            <v>5934</v>
          </cell>
          <cell r="R98">
            <v>0</v>
          </cell>
          <cell r="S98">
            <v>0</v>
          </cell>
          <cell r="T98" t="str">
            <v>Descendente</v>
          </cell>
          <cell r="U98">
            <v>3</v>
          </cell>
          <cell r="V98" t="str">
            <v>Proceso</v>
          </cell>
          <cell r="W98">
            <v>20403</v>
          </cell>
          <cell r="X98" t="str">
            <v>Indicadores de Proceso - Control Interno</v>
          </cell>
          <cell r="Y98" t="str">
            <v>No</v>
          </cell>
        </row>
        <row r="99">
          <cell r="A99">
            <v>5050</v>
          </cell>
          <cell r="B99" t="str">
            <v>Administración del presupuesto de TIC</v>
          </cell>
          <cell r="C99" t="str">
            <v>(5928/5935)*100</v>
          </cell>
          <cell r="D99">
            <v>97110002</v>
          </cell>
          <cell r="E99" t="str">
            <v>(Variable 1/ Variable 2)* 100</v>
          </cell>
          <cell r="F99">
            <v>100</v>
          </cell>
          <cell r="G99" t="str">
            <v>Trimestre</v>
          </cell>
          <cell r="H99" t="str">
            <v>Porcentaje</v>
          </cell>
          <cell r="I99">
            <v>0</v>
          </cell>
          <cell r="J99">
            <v>15</v>
          </cell>
          <cell r="K99" t="str">
            <v>Proceso: Servicios informáticos</v>
          </cell>
          <cell r="L99">
            <v>263</v>
          </cell>
          <cell r="M99" t="str">
            <v>Proceso: Servicios informáticos</v>
          </cell>
          <cell r="N99">
            <v>3011</v>
          </cell>
          <cell r="O99" t="str">
            <v>Proceso: Servicios Informáticos</v>
          </cell>
          <cell r="P99">
            <v>5928</v>
          </cell>
          <cell r="Q99">
            <v>5935</v>
          </cell>
          <cell r="R99">
            <v>0</v>
          </cell>
          <cell r="S99">
            <v>0</v>
          </cell>
          <cell r="T99" t="str">
            <v>Constante</v>
          </cell>
          <cell r="U99">
            <v>3</v>
          </cell>
          <cell r="V99" t="str">
            <v>Proceso</v>
          </cell>
          <cell r="W99">
            <v>22003</v>
          </cell>
          <cell r="X99" t="str">
            <v>Indicadores de Proceso - Tecnología de Información y Telecomunicaciones</v>
          </cell>
          <cell r="Y99" t="str">
            <v>No</v>
          </cell>
        </row>
        <row r="100">
          <cell r="A100">
            <v>5051</v>
          </cell>
          <cell r="B100" t="str">
            <v>Nivel cumplimiento del cronograma de software</v>
          </cell>
          <cell r="C100" t="str">
            <v>(5929/5936)*100</v>
          </cell>
          <cell r="D100">
            <v>97110003</v>
          </cell>
          <cell r="E100" t="str">
            <v>(Variable 1/ Variable 2)* 100</v>
          </cell>
          <cell r="F100">
            <v>100</v>
          </cell>
          <cell r="G100" t="str">
            <v>Mes</v>
          </cell>
          <cell r="H100" t="str">
            <v>Porcentaje</v>
          </cell>
          <cell r="I100">
            <v>0</v>
          </cell>
          <cell r="J100">
            <v>15</v>
          </cell>
          <cell r="K100" t="str">
            <v>Proceso: Servicios informáticos</v>
          </cell>
          <cell r="L100">
            <v>245</v>
          </cell>
          <cell r="M100" t="str">
            <v>Subproceso: Construcción de Sistemas de Información</v>
          </cell>
          <cell r="N100">
            <v>3077</v>
          </cell>
          <cell r="O100" t="str">
            <v>Subproceso: Construcción de Sistemas de Información</v>
          </cell>
          <cell r="P100">
            <v>5929</v>
          </cell>
          <cell r="Q100">
            <v>5936</v>
          </cell>
          <cell r="R100">
            <v>0</v>
          </cell>
          <cell r="S100">
            <v>0</v>
          </cell>
          <cell r="T100" t="str">
            <v>Descendente</v>
          </cell>
          <cell r="U100">
            <v>3</v>
          </cell>
          <cell r="V100" t="str">
            <v>Proceso</v>
          </cell>
          <cell r="W100">
            <v>22002</v>
          </cell>
          <cell r="X100" t="str">
            <v>Indicadores de Subproceso - Tecnología de Información y Telecomunicaciones</v>
          </cell>
          <cell r="Y100" t="str">
            <v>No</v>
          </cell>
        </row>
        <row r="101">
          <cell r="A101">
            <v>5052</v>
          </cell>
          <cell r="B101" t="str">
            <v>Nivel de servicio Infraestructura Tecnologica</v>
          </cell>
          <cell r="C101" t="str">
            <v>((5930-5937)/5930)*100</v>
          </cell>
          <cell r="D101">
            <v>97110002</v>
          </cell>
          <cell r="E101" t="str">
            <v>((Variable 1 - Variable 2) / Variable 1)*100</v>
          </cell>
          <cell r="F101">
            <v>99.7</v>
          </cell>
          <cell r="G101" t="str">
            <v>Mes</v>
          </cell>
          <cell r="H101" t="str">
            <v>Porcentaje</v>
          </cell>
          <cell r="I101">
            <v>0</v>
          </cell>
          <cell r="J101">
            <v>15</v>
          </cell>
          <cell r="K101" t="str">
            <v>Proceso: Servicios informáticos</v>
          </cell>
          <cell r="L101">
            <v>242</v>
          </cell>
          <cell r="M101" t="str">
            <v>Subproceso: Gestión de la Infraestructura Tecnológica</v>
          </cell>
          <cell r="N101">
            <v>3013</v>
          </cell>
          <cell r="O101" t="str">
            <v>Subproceso: Gestión de la Infraestructura Tecnológica</v>
          </cell>
          <cell r="P101">
            <v>5930</v>
          </cell>
          <cell r="Q101">
            <v>5937</v>
          </cell>
          <cell r="R101">
            <v>0</v>
          </cell>
          <cell r="S101">
            <v>0</v>
          </cell>
          <cell r="T101" t="str">
            <v>Constante</v>
          </cell>
          <cell r="U101">
            <v>3</v>
          </cell>
          <cell r="V101" t="str">
            <v>Proceso</v>
          </cell>
          <cell r="W101">
            <v>22002</v>
          </cell>
          <cell r="X101" t="str">
            <v>Indicadores de Subproceso - Tecnología de Información y Telecomunicaciones</v>
          </cell>
          <cell r="Y101" t="str">
            <v>No</v>
          </cell>
        </row>
        <row r="102">
          <cell r="A102">
            <v>5053</v>
          </cell>
          <cell r="B102" t="str">
            <v>Cumplimiento en la atención a solicitudes</v>
          </cell>
          <cell r="C102" t="str">
            <v>(5931/5938)*100</v>
          </cell>
          <cell r="D102">
            <v>97110002</v>
          </cell>
          <cell r="E102" t="str">
            <v>(Variable 1/ Variable 2)* 100</v>
          </cell>
          <cell r="F102">
            <v>100</v>
          </cell>
          <cell r="G102" t="str">
            <v>Mes</v>
          </cell>
          <cell r="H102" t="str">
            <v>Porcentaje</v>
          </cell>
          <cell r="I102">
            <v>0</v>
          </cell>
          <cell r="J102">
            <v>15</v>
          </cell>
          <cell r="K102" t="str">
            <v>Proceso: Servicios informáticos</v>
          </cell>
          <cell r="L102">
            <v>243</v>
          </cell>
          <cell r="M102" t="str">
            <v>Subproceso: Soporte Tecnológico</v>
          </cell>
          <cell r="N102">
            <v>3014</v>
          </cell>
          <cell r="O102" t="str">
            <v>Subproceso: Soporte Tecnológico</v>
          </cell>
          <cell r="P102">
            <v>5931</v>
          </cell>
          <cell r="Q102">
            <v>5938</v>
          </cell>
          <cell r="R102">
            <v>0</v>
          </cell>
          <cell r="S102">
            <v>0</v>
          </cell>
          <cell r="T102" t="str">
            <v>Constante</v>
          </cell>
          <cell r="U102">
            <v>3</v>
          </cell>
          <cell r="V102" t="str">
            <v>Proceso</v>
          </cell>
          <cell r="W102">
            <v>22002</v>
          </cell>
          <cell r="X102" t="str">
            <v>Indicadores de Subproceso - Tecnología de Información y Telecomunicaciones</v>
          </cell>
          <cell r="Y102" t="str">
            <v>No</v>
          </cell>
        </row>
        <row r="103">
          <cell r="A103">
            <v>5055</v>
          </cell>
          <cell r="B103" t="str">
            <v>Anticipación en la toma de decisiones en los procesos disciplinarios</v>
          </cell>
          <cell r="C103" t="str">
            <v>(5955/5956)*100</v>
          </cell>
          <cell r="D103">
            <v>97110002</v>
          </cell>
          <cell r="E103" t="str">
            <v>(Variable 1/ Variable 2)* 100</v>
          </cell>
          <cell r="F103">
            <v>10</v>
          </cell>
          <cell r="G103" t="str">
            <v>Semestre</v>
          </cell>
          <cell r="H103" t="str">
            <v>Porcentaje</v>
          </cell>
          <cell r="I103">
            <v>0</v>
          </cell>
          <cell r="J103">
            <v>10</v>
          </cell>
          <cell r="K103" t="str">
            <v>Proceso: Investigación disciplinaria</v>
          </cell>
          <cell r="L103">
            <v>268</v>
          </cell>
          <cell r="M103" t="str">
            <v>Proceso: Investigación disciplinaria</v>
          </cell>
          <cell r="N103">
            <v>3000</v>
          </cell>
          <cell r="O103" t="str">
            <v>Proceso: Investigación Disciplinaria</v>
          </cell>
          <cell r="P103">
            <v>5955</v>
          </cell>
          <cell r="Q103">
            <v>5956</v>
          </cell>
          <cell r="R103">
            <v>0</v>
          </cell>
          <cell r="S103">
            <v>0</v>
          </cell>
          <cell r="T103" t="str">
            <v>Constante</v>
          </cell>
          <cell r="U103">
            <v>3</v>
          </cell>
          <cell r="V103" t="str">
            <v>Proceso</v>
          </cell>
          <cell r="W103">
            <v>21303</v>
          </cell>
          <cell r="X103" t="str">
            <v>Indicadores de Proceso - Control Disciplinario Interno</v>
          </cell>
          <cell r="Y103" t="str">
            <v>No</v>
          </cell>
        </row>
        <row r="104">
          <cell r="A104">
            <v>5056</v>
          </cell>
          <cell r="B104" t="str">
            <v>Eficacia de las notificaciones y/o comunicaciones en las decisiones disciplinarias</v>
          </cell>
          <cell r="C104" t="str">
            <v>(5957/5958)*100</v>
          </cell>
          <cell r="D104">
            <v>97110002</v>
          </cell>
          <cell r="E104" t="str">
            <v>(Variable 1/ Variable 2)* 100</v>
          </cell>
          <cell r="F104">
            <v>90</v>
          </cell>
          <cell r="G104" t="str">
            <v>Mes</v>
          </cell>
          <cell r="H104" t="str">
            <v>Porcentaje</v>
          </cell>
          <cell r="I104">
            <v>0</v>
          </cell>
          <cell r="J104">
            <v>10</v>
          </cell>
          <cell r="K104" t="str">
            <v>Proceso: Investigación disciplinaria</v>
          </cell>
          <cell r="L104">
            <v>268</v>
          </cell>
          <cell r="M104" t="str">
            <v>Proceso: Investigación disciplinaria</v>
          </cell>
          <cell r="N104">
            <v>3000</v>
          </cell>
          <cell r="O104" t="str">
            <v>Proceso: Investigación Disciplinaria</v>
          </cell>
          <cell r="P104">
            <v>5957</v>
          </cell>
          <cell r="Q104">
            <v>5958</v>
          </cell>
          <cell r="R104">
            <v>0</v>
          </cell>
          <cell r="S104">
            <v>0</v>
          </cell>
          <cell r="T104" t="str">
            <v>Constante</v>
          </cell>
          <cell r="U104">
            <v>3</v>
          </cell>
          <cell r="V104" t="str">
            <v>Proceso</v>
          </cell>
          <cell r="W104">
            <v>21303</v>
          </cell>
          <cell r="X104" t="str">
            <v>Indicadores de Proceso - Control Disciplinario Interno</v>
          </cell>
          <cell r="Y104" t="str">
            <v>No</v>
          </cell>
        </row>
        <row r="105">
          <cell r="A105">
            <v>5057</v>
          </cell>
          <cell r="B105" t="str">
            <v>Procesos terminados con fallo a favor de la DIAN</v>
          </cell>
          <cell r="C105" t="str">
            <v>(5961/5962)*100</v>
          </cell>
          <cell r="D105">
            <v>97110002</v>
          </cell>
          <cell r="E105" t="str">
            <v>(Variable 1/ Variable 2)* 100</v>
          </cell>
          <cell r="F105">
            <v>80</v>
          </cell>
          <cell r="G105" t="str">
            <v>Cuatrimestre</v>
          </cell>
          <cell r="H105" t="str">
            <v>Porcentaje</v>
          </cell>
          <cell r="I105">
            <v>0</v>
          </cell>
          <cell r="J105">
            <v>7</v>
          </cell>
          <cell r="K105" t="str">
            <v>Proceso: Gestión Jurídica</v>
          </cell>
          <cell r="L105">
            <v>7</v>
          </cell>
          <cell r="M105" t="str">
            <v>Proceso: Gestión Jurídica No Aplica</v>
          </cell>
          <cell r="N105">
            <v>3003</v>
          </cell>
          <cell r="O105" t="str">
            <v>Proceso: Gestión Jurídica No Aplica</v>
          </cell>
          <cell r="P105">
            <v>5961</v>
          </cell>
          <cell r="Q105">
            <v>5962</v>
          </cell>
          <cell r="R105">
            <v>0</v>
          </cell>
          <cell r="S105">
            <v>0</v>
          </cell>
          <cell r="T105" t="str">
            <v>Constante</v>
          </cell>
          <cell r="U105">
            <v>3</v>
          </cell>
          <cell r="V105" t="str">
            <v>Proceso</v>
          </cell>
          <cell r="W105">
            <v>20803</v>
          </cell>
          <cell r="X105" t="str">
            <v>Indicadores de Proceso - Gestión Jurídica</v>
          </cell>
          <cell r="Y105" t="str">
            <v>No</v>
          </cell>
        </row>
        <row r="106">
          <cell r="A106">
            <v>5058</v>
          </cell>
          <cell r="B106" t="str">
            <v>Cantidad de hallazgos de responsabilidad de la Subdirección Financiera.</v>
          </cell>
          <cell r="C106" t="str">
            <v>((5969-5970)/5970)*100</v>
          </cell>
          <cell r="D106">
            <v>97110001</v>
          </cell>
          <cell r="E106" t="str">
            <v>((Variable 1 - Variable 2)/ Variable 2)*100</v>
          </cell>
          <cell r="F106">
            <v>80</v>
          </cell>
          <cell r="G106" t="str">
            <v>Año</v>
          </cell>
          <cell r="H106" t="str">
            <v>Porcentaje</v>
          </cell>
          <cell r="I106">
            <v>0</v>
          </cell>
          <cell r="J106">
            <v>13</v>
          </cell>
          <cell r="K106" t="str">
            <v>Proceso: Recursos Financieros</v>
          </cell>
          <cell r="L106">
            <v>265</v>
          </cell>
          <cell r="M106" t="str">
            <v>Proceso: Recursos Financieros</v>
          </cell>
          <cell r="N106">
            <v>3064</v>
          </cell>
          <cell r="O106" t="str">
            <v>Proceso: Recursos Financieros</v>
          </cell>
          <cell r="P106">
            <v>5969</v>
          </cell>
          <cell r="Q106">
            <v>5970</v>
          </cell>
          <cell r="R106">
            <v>0</v>
          </cell>
          <cell r="S106">
            <v>0</v>
          </cell>
          <cell r="T106" t="str">
            <v>Ascendente</v>
          </cell>
          <cell r="U106">
            <v>3</v>
          </cell>
          <cell r="V106" t="str">
            <v>Proceso</v>
          </cell>
          <cell r="W106">
            <v>21603</v>
          </cell>
          <cell r="X106" t="str">
            <v>Indicadores de Proceso - Recursos Financieros</v>
          </cell>
          <cell r="Y106" t="str">
            <v>No</v>
          </cell>
        </row>
        <row r="107">
          <cell r="A107">
            <v>5059</v>
          </cell>
          <cell r="B107" t="str">
            <v>Nivel de ejecución presupuestal de la entidad</v>
          </cell>
          <cell r="C107" t="str">
            <v>(5971/5972)*100</v>
          </cell>
          <cell r="D107">
            <v>97110001</v>
          </cell>
          <cell r="E107" t="str">
            <v>(Variable 1/ Variable 2)* 100</v>
          </cell>
          <cell r="F107">
            <v>95</v>
          </cell>
          <cell r="G107" t="str">
            <v>Trimestre</v>
          </cell>
          <cell r="H107" t="str">
            <v>Porcentaje</v>
          </cell>
          <cell r="I107">
            <v>0</v>
          </cell>
          <cell r="J107">
            <v>13</v>
          </cell>
          <cell r="K107" t="str">
            <v>Proceso: Recursos Financieros</v>
          </cell>
          <cell r="L107">
            <v>265</v>
          </cell>
          <cell r="M107" t="str">
            <v>Proceso: Recursos Financieros</v>
          </cell>
          <cell r="N107">
            <v>3064</v>
          </cell>
          <cell r="O107" t="str">
            <v>Proceso: Recursos Financieros</v>
          </cell>
          <cell r="P107">
            <v>5971</v>
          </cell>
          <cell r="Q107">
            <v>5972</v>
          </cell>
          <cell r="R107">
            <v>0</v>
          </cell>
          <cell r="S107">
            <v>0</v>
          </cell>
          <cell r="T107" t="str">
            <v>Ascendente</v>
          </cell>
          <cell r="U107">
            <v>3</v>
          </cell>
          <cell r="V107" t="str">
            <v>Proceso</v>
          </cell>
          <cell r="W107">
            <v>21603</v>
          </cell>
          <cell r="X107" t="str">
            <v>Indicadores de Proceso - Recursos Financieros</v>
          </cell>
          <cell r="Y107" t="str">
            <v>No</v>
          </cell>
        </row>
        <row r="108">
          <cell r="A108">
            <v>5060</v>
          </cell>
          <cell r="B108" t="str">
            <v>Eficiencia en la realización de pagos</v>
          </cell>
          <cell r="C108" t="str">
            <v>(5973/5974)*100</v>
          </cell>
          <cell r="D108">
            <v>97110001</v>
          </cell>
          <cell r="E108" t="str">
            <v>(Variable 1/ Variable 2)* 100</v>
          </cell>
          <cell r="F108">
            <v>90</v>
          </cell>
          <cell r="G108" t="str">
            <v>Trimestre</v>
          </cell>
          <cell r="H108" t="str">
            <v>Porcentaje</v>
          </cell>
          <cell r="I108">
            <v>0</v>
          </cell>
          <cell r="J108">
            <v>13</v>
          </cell>
          <cell r="K108" t="str">
            <v>Proceso: Recursos Financieros</v>
          </cell>
          <cell r="L108">
            <v>265</v>
          </cell>
          <cell r="M108" t="str">
            <v>Proceso: Recursos Financieros</v>
          </cell>
          <cell r="N108">
            <v>3064</v>
          </cell>
          <cell r="O108" t="str">
            <v>Proceso: Recursos Financieros</v>
          </cell>
          <cell r="P108">
            <v>5973</v>
          </cell>
          <cell r="Q108">
            <v>5974</v>
          </cell>
          <cell r="R108">
            <v>0</v>
          </cell>
          <cell r="S108">
            <v>0</v>
          </cell>
          <cell r="T108" t="str">
            <v>Ascendente</v>
          </cell>
          <cell r="U108">
            <v>3</v>
          </cell>
          <cell r="V108" t="str">
            <v>Proceso</v>
          </cell>
          <cell r="W108">
            <v>21603</v>
          </cell>
          <cell r="X108" t="str">
            <v>Indicadores de Proceso - Recursos Financieros</v>
          </cell>
          <cell r="Y108" t="str">
            <v>No</v>
          </cell>
        </row>
        <row r="109">
          <cell r="A109">
            <v>5063</v>
          </cell>
          <cell r="B109" t="str">
            <v>Comportamiento del gasto de los recursos disponibles para la operación logística</v>
          </cell>
          <cell r="C109" t="str">
            <v>(5979/5980)*100</v>
          </cell>
          <cell r="D109">
            <v>97110002</v>
          </cell>
          <cell r="E109" t="str">
            <v>(Variable 1/ Variable 2)* 100</v>
          </cell>
          <cell r="F109">
            <v>100</v>
          </cell>
          <cell r="G109" t="str">
            <v>Mes</v>
          </cell>
          <cell r="H109" t="str">
            <v>Porcentaje</v>
          </cell>
          <cell r="I109">
            <v>0</v>
          </cell>
          <cell r="J109">
            <v>3</v>
          </cell>
          <cell r="K109" t="str">
            <v>Proceso: Comercialización</v>
          </cell>
          <cell r="L109">
            <v>275</v>
          </cell>
          <cell r="M109" t="str">
            <v>Proceso: Comercialización. No aplica Subproceso</v>
          </cell>
          <cell r="N109">
            <v>3018</v>
          </cell>
          <cell r="O109" t="str">
            <v>Proceso: Comercialización</v>
          </cell>
          <cell r="P109">
            <v>5979</v>
          </cell>
          <cell r="Q109">
            <v>5980</v>
          </cell>
          <cell r="R109">
            <v>0</v>
          </cell>
          <cell r="S109">
            <v>0</v>
          </cell>
          <cell r="T109" t="str">
            <v>Constante</v>
          </cell>
          <cell r="U109">
            <v>3</v>
          </cell>
          <cell r="V109" t="str">
            <v>Proceso</v>
          </cell>
          <cell r="W109">
            <v>21703</v>
          </cell>
          <cell r="X109" t="str">
            <v>Indicadores de Proceso - Comercial</v>
          </cell>
          <cell r="Y109" t="str">
            <v>No</v>
          </cell>
        </row>
        <row r="110">
          <cell r="A110">
            <v>5064</v>
          </cell>
          <cell r="B110" t="str">
            <v>Valor del ahorro en inversión para campañas informativas o de divulgación a través de acciones de free press</v>
          </cell>
          <cell r="C110" t="str">
            <v>5997</v>
          </cell>
          <cell r="D110">
            <v>97110002</v>
          </cell>
          <cell r="E110" t="str">
            <v>Variable 1</v>
          </cell>
          <cell r="F110">
            <v>30000</v>
          </cell>
          <cell r="G110" t="str">
            <v>Trimestre</v>
          </cell>
          <cell r="H110" t="str">
            <v>Millones de Pesos</v>
          </cell>
          <cell r="I110">
            <v>0</v>
          </cell>
          <cell r="J110">
            <v>9</v>
          </cell>
          <cell r="K110" t="str">
            <v>Proceso: Inteligencia Corporativa</v>
          </cell>
          <cell r="L110">
            <v>253</v>
          </cell>
          <cell r="M110" t="str">
            <v>Subproceso: Comunicaciones</v>
          </cell>
          <cell r="N110">
            <v>3004</v>
          </cell>
          <cell r="O110" t="str">
            <v>Subproceso: Comunicaciones</v>
          </cell>
          <cell r="P110">
            <v>5997</v>
          </cell>
          <cell r="Q110">
            <v>0</v>
          </cell>
          <cell r="R110">
            <v>0</v>
          </cell>
          <cell r="S110">
            <v>0</v>
          </cell>
          <cell r="T110" t="str">
            <v>Constante</v>
          </cell>
          <cell r="U110">
            <v>3</v>
          </cell>
          <cell r="V110" t="str">
            <v>Proceso</v>
          </cell>
          <cell r="W110">
            <v>20502</v>
          </cell>
          <cell r="X110" t="str">
            <v>Indicadores de Subproceso - Comunicaciones</v>
          </cell>
          <cell r="Y110" t="str">
            <v>No</v>
          </cell>
        </row>
        <row r="111">
          <cell r="A111">
            <v>5068</v>
          </cell>
          <cell r="B111" t="str">
            <v>Efectividad en la Gestión Documental</v>
          </cell>
          <cell r="C111" t="str">
            <v>(((5983/5984)*0.6)+((5985/5986)*0.4))*100</v>
          </cell>
          <cell r="D111">
            <v>97110002</v>
          </cell>
          <cell r="E111" t="str">
            <v>(((Variable 1 / Variable 2) * 0.6) + ((Variable 3 / Variable 4) * 0.4)) * 100</v>
          </cell>
          <cell r="F111">
            <v>100</v>
          </cell>
          <cell r="G111" t="str">
            <v>Mes</v>
          </cell>
          <cell r="H111" t="str">
            <v>Porcentaje</v>
          </cell>
          <cell r="I111">
            <v>0</v>
          </cell>
          <cell r="J111">
            <v>14</v>
          </cell>
          <cell r="K111" t="str">
            <v>Proceso: Recursos Físicos</v>
          </cell>
          <cell r="L111">
            <v>264</v>
          </cell>
          <cell r="M111" t="str">
            <v>Proceso: Recursos Físicos</v>
          </cell>
          <cell r="N111">
            <v>3075</v>
          </cell>
          <cell r="O111" t="str">
            <v>Proceso: Recursos Físicos</v>
          </cell>
          <cell r="P111">
            <v>5983</v>
          </cell>
          <cell r="Q111">
            <v>5984</v>
          </cell>
          <cell r="R111">
            <v>5985</v>
          </cell>
          <cell r="S111">
            <v>5986</v>
          </cell>
          <cell r="T111" t="str">
            <v>Constante</v>
          </cell>
          <cell r="U111">
            <v>3</v>
          </cell>
          <cell r="V111" t="str">
            <v>Proceso</v>
          </cell>
          <cell r="W111">
            <v>21503</v>
          </cell>
          <cell r="X111" t="str">
            <v>Indicadores de Proceso - Recursos Físicos</v>
          </cell>
          <cell r="Y111" t="str">
            <v>No</v>
          </cell>
        </row>
        <row r="112">
          <cell r="A112">
            <v>5069</v>
          </cell>
          <cell r="B112" t="str">
            <v>Administración de Bienes</v>
          </cell>
          <cell r="C112" t="str">
            <v>((5987*0.25)+(5988*0.30)+(5989*0.15)+(5990*0.30))</v>
          </cell>
          <cell r="D112">
            <v>97110002</v>
          </cell>
          <cell r="E112" t="str">
            <v>(Variable 1 * 0.25) + (Variable 2 * 0.30) + (Variable 3 * 0.15) + (Variable 4 * 0.30)</v>
          </cell>
          <cell r="F112">
            <v>100</v>
          </cell>
          <cell r="G112" t="str">
            <v>Trimestre</v>
          </cell>
          <cell r="H112" t="str">
            <v>Porcentaje</v>
          </cell>
          <cell r="I112">
            <v>0</v>
          </cell>
          <cell r="J112">
            <v>14</v>
          </cell>
          <cell r="K112" t="str">
            <v>Proceso: Recursos Físicos</v>
          </cell>
          <cell r="L112">
            <v>264</v>
          </cell>
          <cell r="M112" t="str">
            <v>Proceso: Recursos Físicos</v>
          </cell>
          <cell r="N112">
            <v>3075</v>
          </cell>
          <cell r="O112" t="str">
            <v>Proceso: Recursos Físicos</v>
          </cell>
          <cell r="P112">
            <v>5987</v>
          </cell>
          <cell r="Q112">
            <v>5988</v>
          </cell>
          <cell r="R112">
            <v>5989</v>
          </cell>
          <cell r="S112">
            <v>5990</v>
          </cell>
          <cell r="T112" t="str">
            <v>Constante</v>
          </cell>
          <cell r="U112">
            <v>3</v>
          </cell>
          <cell r="V112" t="str">
            <v>Proceso</v>
          </cell>
          <cell r="W112">
            <v>21503</v>
          </cell>
          <cell r="X112" t="str">
            <v>Indicadores de Proceso - Recursos Físicos</v>
          </cell>
          <cell r="Y112" t="str">
            <v>No</v>
          </cell>
        </row>
        <row r="113">
          <cell r="A113">
            <v>5070</v>
          </cell>
          <cell r="B113" t="str">
            <v>Calidad en la liquidación de la nómina</v>
          </cell>
          <cell r="C113" t="str">
            <v>(6001/6002)*100</v>
          </cell>
          <cell r="D113">
            <v>97110001</v>
          </cell>
          <cell r="E113" t="str">
            <v>(Variable 1/ Variable 2)* 100</v>
          </cell>
          <cell r="F113">
            <v>100</v>
          </cell>
          <cell r="G113" t="str">
            <v>Trimestre</v>
          </cell>
          <cell r="H113" t="str">
            <v>Porcentaje</v>
          </cell>
          <cell r="I113">
            <v>0</v>
          </cell>
          <cell r="J113">
            <v>6</v>
          </cell>
          <cell r="K113" t="str">
            <v>Proceso: Gestión Humana</v>
          </cell>
          <cell r="L113">
            <v>272</v>
          </cell>
          <cell r="M113" t="str">
            <v>Proceso: Gestión Humana No Aplica Subproceso.</v>
          </cell>
          <cell r="N113">
            <v>3030</v>
          </cell>
          <cell r="O113" t="str">
            <v>Proceso: Gestión Humana</v>
          </cell>
          <cell r="P113">
            <v>6001</v>
          </cell>
          <cell r="Q113">
            <v>6002</v>
          </cell>
          <cell r="R113">
            <v>0</v>
          </cell>
          <cell r="S113">
            <v>0</v>
          </cell>
          <cell r="T113" t="str">
            <v>Ascendente</v>
          </cell>
          <cell r="U113">
            <v>3</v>
          </cell>
          <cell r="V113" t="str">
            <v>Proceso</v>
          </cell>
          <cell r="W113">
            <v>21403</v>
          </cell>
          <cell r="X113" t="str">
            <v>Indicadores de Proceso - Personal</v>
          </cell>
          <cell r="Y113" t="str">
            <v>No</v>
          </cell>
        </row>
        <row r="114">
          <cell r="A114">
            <v>5071</v>
          </cell>
          <cell r="B114" t="str">
            <v>Ejecución del plan de bienestar</v>
          </cell>
          <cell r="C114" t="str">
            <v>(6003/6018)*100</v>
          </cell>
          <cell r="D114">
            <v>97110001</v>
          </cell>
          <cell r="E114" t="str">
            <v>(Variable 1/ Variable 2)* 100</v>
          </cell>
          <cell r="F114">
            <v>100</v>
          </cell>
          <cell r="G114" t="str">
            <v>Trimestre</v>
          </cell>
          <cell r="H114" t="str">
            <v>Porcentaje</v>
          </cell>
          <cell r="I114">
            <v>0</v>
          </cell>
          <cell r="J114">
            <v>6</v>
          </cell>
          <cell r="K114" t="str">
            <v>Proceso: Gestión Humana</v>
          </cell>
          <cell r="L114">
            <v>272</v>
          </cell>
          <cell r="M114" t="str">
            <v>Proceso: Gestión Humana No Aplica Subproceso.</v>
          </cell>
          <cell r="N114">
            <v>3030</v>
          </cell>
          <cell r="O114" t="str">
            <v>Proceso: Gestión Humana</v>
          </cell>
          <cell r="P114">
            <v>6003</v>
          </cell>
          <cell r="Q114">
            <v>6018</v>
          </cell>
          <cell r="R114">
            <v>0</v>
          </cell>
          <cell r="S114">
            <v>0</v>
          </cell>
          <cell r="T114" t="str">
            <v>Ascendente</v>
          </cell>
          <cell r="U114">
            <v>3</v>
          </cell>
          <cell r="V114" t="str">
            <v>Proceso</v>
          </cell>
          <cell r="W114">
            <v>21403</v>
          </cell>
          <cell r="X114" t="str">
            <v>Indicadores de Proceso - Personal</v>
          </cell>
          <cell r="Y114" t="str">
            <v>No</v>
          </cell>
        </row>
        <row r="115">
          <cell r="A115">
            <v>5072</v>
          </cell>
          <cell r="B115" t="str">
            <v>Gestión de incapacidades</v>
          </cell>
          <cell r="C115" t="str">
            <v>(6004/6005)*100</v>
          </cell>
          <cell r="D115">
            <v>97110001</v>
          </cell>
          <cell r="E115" t="str">
            <v>(Variable 1/ Variable 2)* 100</v>
          </cell>
          <cell r="F115">
            <v>100</v>
          </cell>
          <cell r="G115" t="str">
            <v>Bimestre</v>
          </cell>
          <cell r="H115" t="str">
            <v>Porcentaje</v>
          </cell>
          <cell r="I115">
            <v>92</v>
          </cell>
          <cell r="J115">
            <v>6</v>
          </cell>
          <cell r="K115" t="str">
            <v>Proceso: Gestión Humana</v>
          </cell>
          <cell r="L115">
            <v>272</v>
          </cell>
          <cell r="M115" t="str">
            <v>Proceso: Gestión Humana No Aplica Subproceso.</v>
          </cell>
          <cell r="N115">
            <v>3030</v>
          </cell>
          <cell r="O115" t="str">
            <v>Proceso: Gestión Humana</v>
          </cell>
          <cell r="P115">
            <v>6004</v>
          </cell>
          <cell r="Q115">
            <v>6005</v>
          </cell>
          <cell r="R115">
            <v>0</v>
          </cell>
          <cell r="S115">
            <v>0</v>
          </cell>
          <cell r="T115" t="str">
            <v>Ascendente</v>
          </cell>
          <cell r="U115">
            <v>3</v>
          </cell>
          <cell r="V115" t="str">
            <v>Proceso</v>
          </cell>
          <cell r="W115">
            <v>21403</v>
          </cell>
          <cell r="X115" t="str">
            <v>Indicadores de Proceso - Personal</v>
          </cell>
          <cell r="Y115" t="str">
            <v>No</v>
          </cell>
        </row>
        <row r="116">
          <cell r="A116">
            <v>5073</v>
          </cell>
          <cell r="B116" t="str">
            <v>Gestión de novedades que afectan la nómina</v>
          </cell>
          <cell r="C116" t="str">
            <v>(6006/6007)*100</v>
          </cell>
          <cell r="D116">
            <v>97110001</v>
          </cell>
          <cell r="E116" t="str">
            <v>(Variable 1/ Variable 2)* 100</v>
          </cell>
          <cell r="F116">
            <v>100</v>
          </cell>
          <cell r="G116" t="str">
            <v>Trimestre</v>
          </cell>
          <cell r="H116" t="str">
            <v>Porcentaje</v>
          </cell>
          <cell r="I116">
            <v>0</v>
          </cell>
          <cell r="J116">
            <v>6</v>
          </cell>
          <cell r="K116" t="str">
            <v>Proceso: Gestión Humana</v>
          </cell>
          <cell r="L116">
            <v>272</v>
          </cell>
          <cell r="M116" t="str">
            <v>Proceso: Gestión Humana No Aplica Subproceso.</v>
          </cell>
          <cell r="N116">
            <v>3030</v>
          </cell>
          <cell r="O116" t="str">
            <v>Proceso: Gestión Humana</v>
          </cell>
          <cell r="P116">
            <v>6006</v>
          </cell>
          <cell r="Q116">
            <v>6007</v>
          </cell>
          <cell r="R116">
            <v>0</v>
          </cell>
          <cell r="S116">
            <v>0</v>
          </cell>
          <cell r="T116" t="str">
            <v>Ascendente</v>
          </cell>
          <cell r="U116">
            <v>3</v>
          </cell>
          <cell r="V116" t="str">
            <v>Proceso</v>
          </cell>
          <cell r="W116">
            <v>21403</v>
          </cell>
          <cell r="X116" t="str">
            <v>Indicadores de Proceso - Personal</v>
          </cell>
          <cell r="Y116" t="str">
            <v>No</v>
          </cell>
        </row>
        <row r="117">
          <cell r="A117">
            <v>5074</v>
          </cell>
          <cell r="B117" t="str">
            <v>Gestión del clima laboral</v>
          </cell>
          <cell r="C117" t="str">
            <v>(6008/6009)*100</v>
          </cell>
          <cell r="D117">
            <v>97110001</v>
          </cell>
          <cell r="E117" t="str">
            <v>(Variable 1/ Variable 2)* 100</v>
          </cell>
          <cell r="F117">
            <v>100</v>
          </cell>
          <cell r="G117" t="str">
            <v>Semestre</v>
          </cell>
          <cell r="H117" t="str">
            <v>Porcentaje</v>
          </cell>
          <cell r="I117">
            <v>0</v>
          </cell>
          <cell r="J117">
            <v>6</v>
          </cell>
          <cell r="K117" t="str">
            <v>Proceso: Gestión Humana</v>
          </cell>
          <cell r="L117">
            <v>272</v>
          </cell>
          <cell r="M117" t="str">
            <v>Proceso: Gestión Humana No Aplica Subproceso.</v>
          </cell>
          <cell r="N117">
            <v>3030</v>
          </cell>
          <cell r="O117" t="str">
            <v>Proceso: Gestión Humana</v>
          </cell>
          <cell r="P117">
            <v>6008</v>
          </cell>
          <cell r="Q117">
            <v>6009</v>
          </cell>
          <cell r="R117">
            <v>0</v>
          </cell>
          <cell r="S117">
            <v>0</v>
          </cell>
          <cell r="T117" t="str">
            <v>Ascendente</v>
          </cell>
          <cell r="U117">
            <v>3</v>
          </cell>
          <cell r="V117" t="str">
            <v>Proceso</v>
          </cell>
          <cell r="W117">
            <v>21403</v>
          </cell>
          <cell r="X117" t="str">
            <v>Indicadores de Proceso - Personal</v>
          </cell>
          <cell r="Y117" t="str">
            <v>No</v>
          </cell>
        </row>
        <row r="118">
          <cell r="A118">
            <v>5075</v>
          </cell>
          <cell r="B118" t="str">
            <v>Gestión del desarrollo</v>
          </cell>
          <cell r="C118" t="str">
            <v>(6010/6011)*100</v>
          </cell>
          <cell r="D118">
            <v>97110001</v>
          </cell>
          <cell r="E118" t="str">
            <v>(Variable 1/ Variable 2)* 100</v>
          </cell>
          <cell r="F118">
            <v>100</v>
          </cell>
          <cell r="G118" t="str">
            <v>Trimestre</v>
          </cell>
          <cell r="H118" t="str">
            <v>Porcentaje</v>
          </cell>
          <cell r="I118">
            <v>0</v>
          </cell>
          <cell r="J118">
            <v>6</v>
          </cell>
          <cell r="K118" t="str">
            <v>Proceso: Gestión Humana</v>
          </cell>
          <cell r="L118">
            <v>272</v>
          </cell>
          <cell r="M118" t="str">
            <v>Proceso: Gestión Humana No Aplica Subproceso.</v>
          </cell>
          <cell r="N118">
            <v>3030</v>
          </cell>
          <cell r="O118" t="str">
            <v>Proceso: Gestión Humana</v>
          </cell>
          <cell r="P118">
            <v>6010</v>
          </cell>
          <cell r="Q118">
            <v>6011</v>
          </cell>
          <cell r="R118">
            <v>0</v>
          </cell>
          <cell r="S118">
            <v>0</v>
          </cell>
          <cell r="T118" t="str">
            <v>Ascendente</v>
          </cell>
          <cell r="U118">
            <v>3</v>
          </cell>
          <cell r="V118" t="str">
            <v>Proceso</v>
          </cell>
          <cell r="W118">
            <v>21403</v>
          </cell>
          <cell r="X118" t="str">
            <v>Indicadores de Proceso - Personal</v>
          </cell>
          <cell r="Y118" t="str">
            <v>No</v>
          </cell>
        </row>
        <row r="119">
          <cell r="A119">
            <v>5076</v>
          </cell>
          <cell r="B119" t="str">
            <v>Gestión del rendimiento</v>
          </cell>
          <cell r="C119" t="str">
            <v>(6012/6013)*100</v>
          </cell>
          <cell r="D119">
            <v>97110001</v>
          </cell>
          <cell r="E119" t="str">
            <v>(Variable 1/ Variable 2)* 100</v>
          </cell>
          <cell r="F119">
            <v>100</v>
          </cell>
          <cell r="G119" t="str">
            <v>Año</v>
          </cell>
          <cell r="H119" t="str">
            <v>Porcentaje</v>
          </cell>
          <cell r="I119">
            <v>0</v>
          </cell>
          <cell r="J119">
            <v>6</v>
          </cell>
          <cell r="K119" t="str">
            <v>Proceso: Gestión Humana</v>
          </cell>
          <cell r="L119">
            <v>272</v>
          </cell>
          <cell r="M119" t="str">
            <v>Proceso: Gestión Humana No Aplica Subproceso.</v>
          </cell>
          <cell r="N119">
            <v>3030</v>
          </cell>
          <cell r="O119" t="str">
            <v>Proceso: Gestión Humana</v>
          </cell>
          <cell r="P119">
            <v>6012</v>
          </cell>
          <cell r="Q119">
            <v>6013</v>
          </cell>
          <cell r="R119">
            <v>0</v>
          </cell>
          <cell r="S119">
            <v>0</v>
          </cell>
          <cell r="T119" t="str">
            <v>Ascendente</v>
          </cell>
          <cell r="U119">
            <v>3</v>
          </cell>
          <cell r="V119" t="str">
            <v>Proceso</v>
          </cell>
          <cell r="W119">
            <v>21403</v>
          </cell>
          <cell r="X119" t="str">
            <v>Indicadores de Proceso - Personal</v>
          </cell>
          <cell r="Y119" t="str">
            <v>No</v>
          </cell>
        </row>
        <row r="120">
          <cell r="A120">
            <v>5077</v>
          </cell>
          <cell r="B120" t="str">
            <v>Gestión Historia Laboral</v>
          </cell>
          <cell r="C120" t="str">
            <v>(6014/6015)*100</v>
          </cell>
          <cell r="D120">
            <v>97110001</v>
          </cell>
          <cell r="E120" t="str">
            <v>(Variable 1/ Variable 2)* 100</v>
          </cell>
          <cell r="F120">
            <v>100</v>
          </cell>
          <cell r="G120" t="str">
            <v>Trimestre</v>
          </cell>
          <cell r="H120" t="str">
            <v>Porcentaje</v>
          </cell>
          <cell r="I120">
            <v>0</v>
          </cell>
          <cell r="J120">
            <v>6</v>
          </cell>
          <cell r="K120" t="str">
            <v>Proceso: Gestión Humana</v>
          </cell>
          <cell r="L120">
            <v>272</v>
          </cell>
          <cell r="M120" t="str">
            <v>Proceso: Gestión Humana No Aplica Subproceso.</v>
          </cell>
          <cell r="N120">
            <v>3030</v>
          </cell>
          <cell r="O120" t="str">
            <v>Proceso: Gestión Humana</v>
          </cell>
          <cell r="P120">
            <v>6014</v>
          </cell>
          <cell r="Q120">
            <v>6015</v>
          </cell>
          <cell r="R120">
            <v>0</v>
          </cell>
          <cell r="S120">
            <v>0</v>
          </cell>
          <cell r="T120" t="str">
            <v>Ascendente</v>
          </cell>
          <cell r="U120">
            <v>3</v>
          </cell>
          <cell r="V120" t="str">
            <v>Proceso</v>
          </cell>
          <cell r="W120">
            <v>21403</v>
          </cell>
          <cell r="X120" t="str">
            <v>Indicadores de Proceso - Personal</v>
          </cell>
          <cell r="Y120" t="str">
            <v>No</v>
          </cell>
        </row>
        <row r="121">
          <cell r="A121">
            <v>5078</v>
          </cell>
          <cell r="B121" t="str">
            <v>Gestión solicitudes de información historia laboral</v>
          </cell>
          <cell r="C121" t="str">
            <v>(6016/6017)*100</v>
          </cell>
          <cell r="D121">
            <v>97110001</v>
          </cell>
          <cell r="E121" t="str">
            <v>(Variable 1/ Variable 2)* 100</v>
          </cell>
          <cell r="F121">
            <v>100</v>
          </cell>
          <cell r="G121" t="str">
            <v>Trimestre</v>
          </cell>
          <cell r="H121" t="str">
            <v>Porcentaje</v>
          </cell>
          <cell r="I121">
            <v>0</v>
          </cell>
          <cell r="J121">
            <v>6</v>
          </cell>
          <cell r="K121" t="str">
            <v>Proceso: Gestión Humana</v>
          </cell>
          <cell r="L121">
            <v>272</v>
          </cell>
          <cell r="M121" t="str">
            <v>Proceso: Gestión Humana No Aplica Subproceso.</v>
          </cell>
          <cell r="N121">
            <v>3030</v>
          </cell>
          <cell r="O121" t="str">
            <v>Proceso: Gestión Humana</v>
          </cell>
          <cell r="P121">
            <v>6016</v>
          </cell>
          <cell r="Q121">
            <v>6017</v>
          </cell>
          <cell r="R121">
            <v>0</v>
          </cell>
          <cell r="S121">
            <v>0</v>
          </cell>
          <cell r="T121" t="str">
            <v>Ascendente</v>
          </cell>
          <cell r="U121">
            <v>3</v>
          </cell>
          <cell r="V121" t="str">
            <v>Proceso</v>
          </cell>
          <cell r="W121">
            <v>21403</v>
          </cell>
          <cell r="X121" t="str">
            <v>Indicadores de Proceso - Personal</v>
          </cell>
          <cell r="Y121" t="str">
            <v>No</v>
          </cell>
        </row>
        <row r="122">
          <cell r="A122">
            <v>5079</v>
          </cell>
          <cell r="B122" t="str">
            <v>Comentarios a proyectos de normativa</v>
          </cell>
          <cell r="C122" t="str">
            <v>(6023/6024)*100</v>
          </cell>
          <cell r="D122">
            <v>97110002</v>
          </cell>
          <cell r="E122" t="str">
            <v>(Variable 1/ Variable 2)* 100</v>
          </cell>
          <cell r="F122">
            <v>100</v>
          </cell>
          <cell r="G122" t="str">
            <v>Mes</v>
          </cell>
          <cell r="H122" t="str">
            <v>Porcentaje</v>
          </cell>
          <cell r="I122">
            <v>0</v>
          </cell>
          <cell r="J122">
            <v>7</v>
          </cell>
          <cell r="K122" t="str">
            <v>Proceso: Gestión Jurídica</v>
          </cell>
          <cell r="L122">
            <v>7</v>
          </cell>
          <cell r="M122" t="str">
            <v>Proceso: Gestión Jurídica No Aplica</v>
          </cell>
          <cell r="N122">
            <v>3003</v>
          </cell>
          <cell r="O122" t="str">
            <v>Proceso: Gestión Jurídica No Aplica</v>
          </cell>
          <cell r="P122">
            <v>6023</v>
          </cell>
          <cell r="Q122">
            <v>6024</v>
          </cell>
          <cell r="R122">
            <v>0</v>
          </cell>
          <cell r="S122">
            <v>0</v>
          </cell>
          <cell r="T122" t="str">
            <v>Constante</v>
          </cell>
          <cell r="U122">
            <v>3</v>
          </cell>
          <cell r="V122" t="str">
            <v>Proceso</v>
          </cell>
          <cell r="W122">
            <v>20803</v>
          </cell>
          <cell r="X122" t="str">
            <v>Indicadores de Proceso - Gestión Jurídica</v>
          </cell>
          <cell r="Y122" t="str">
            <v>No</v>
          </cell>
        </row>
        <row r="123">
          <cell r="A123">
            <v>5080</v>
          </cell>
          <cell r="B123" t="str">
            <v>Oportunidad en las decisiones adoptadas por el Comité de Conciliación y Defensa Judicial</v>
          </cell>
          <cell r="C123" t="str">
            <v>(6025/6026)*100</v>
          </cell>
          <cell r="D123">
            <v>97110002</v>
          </cell>
          <cell r="E123" t="str">
            <v>(Variable 1/ Variable 2)* 100</v>
          </cell>
          <cell r="F123">
            <v>90</v>
          </cell>
          <cell r="G123" t="str">
            <v>Mes</v>
          </cell>
          <cell r="H123" t="str">
            <v>Porcentaje</v>
          </cell>
          <cell r="I123">
            <v>0</v>
          </cell>
          <cell r="J123">
            <v>7</v>
          </cell>
          <cell r="K123" t="str">
            <v>Proceso: Gestión Jurídica</v>
          </cell>
          <cell r="L123">
            <v>7</v>
          </cell>
          <cell r="M123" t="str">
            <v>Proceso: Gestión Jurídica No Aplica</v>
          </cell>
          <cell r="N123">
            <v>3003</v>
          </cell>
          <cell r="O123" t="str">
            <v>Proceso: Gestión Jurídica No Aplica</v>
          </cell>
          <cell r="P123">
            <v>6025</v>
          </cell>
          <cell r="Q123">
            <v>6026</v>
          </cell>
          <cell r="R123">
            <v>0</v>
          </cell>
          <cell r="S123">
            <v>0</v>
          </cell>
          <cell r="T123" t="str">
            <v>Constante</v>
          </cell>
          <cell r="U123">
            <v>3</v>
          </cell>
          <cell r="V123" t="str">
            <v>Proceso</v>
          </cell>
          <cell r="W123">
            <v>20803</v>
          </cell>
          <cell r="X123" t="str">
            <v>Indicadores de Proceso - Gestión Jurídica</v>
          </cell>
          <cell r="Y123" t="str">
            <v>No</v>
          </cell>
        </row>
        <row r="124">
          <cell r="A124">
            <v>5081</v>
          </cell>
          <cell r="B124" t="str">
            <v>Estudios sobre la procedencia de denuncia</v>
          </cell>
          <cell r="C124" t="str">
            <v>(6027/6028)*100</v>
          </cell>
          <cell r="D124">
            <v>97110002</v>
          </cell>
          <cell r="E124" t="str">
            <v>(Variable 1/ Variable 2)* 100</v>
          </cell>
          <cell r="F124">
            <v>100</v>
          </cell>
          <cell r="G124" t="str">
            <v>Mes</v>
          </cell>
          <cell r="H124" t="str">
            <v>Porcentaje</v>
          </cell>
          <cell r="I124">
            <v>84.54</v>
          </cell>
          <cell r="J124">
            <v>7</v>
          </cell>
          <cell r="K124" t="str">
            <v>Proceso: Gestión Jurídica</v>
          </cell>
          <cell r="L124">
            <v>7</v>
          </cell>
          <cell r="M124" t="str">
            <v>Proceso: Gestión Jurídica No Aplica</v>
          </cell>
          <cell r="N124">
            <v>3003</v>
          </cell>
          <cell r="O124" t="str">
            <v>Proceso: Gestión Jurídica No Aplica</v>
          </cell>
          <cell r="P124">
            <v>6027</v>
          </cell>
          <cell r="Q124">
            <v>6028</v>
          </cell>
          <cell r="R124">
            <v>0</v>
          </cell>
          <cell r="S124">
            <v>0</v>
          </cell>
          <cell r="T124" t="str">
            <v>Constante</v>
          </cell>
          <cell r="U124">
            <v>3</v>
          </cell>
          <cell r="V124" t="str">
            <v>Proceso</v>
          </cell>
          <cell r="W124">
            <v>20803</v>
          </cell>
          <cell r="X124" t="str">
            <v>Indicadores de Proceso - Gestión Jurídica</v>
          </cell>
          <cell r="Y124" t="str">
            <v>No</v>
          </cell>
        </row>
        <row r="125">
          <cell r="A125">
            <v>5082</v>
          </cell>
          <cell r="B125" t="str">
            <v>Fallos en sede Administrativa a favor de la DIAN.</v>
          </cell>
          <cell r="C125" t="str">
            <v>(6029/6030)*100</v>
          </cell>
          <cell r="D125">
            <v>97110002</v>
          </cell>
          <cell r="E125" t="str">
            <v>(Variable 1/ Variable 2)* 100</v>
          </cell>
          <cell r="F125">
            <v>100</v>
          </cell>
          <cell r="G125" t="str">
            <v>Trimestre</v>
          </cell>
          <cell r="H125" t="str">
            <v>Porcentaje</v>
          </cell>
          <cell r="I125">
            <v>62.95</v>
          </cell>
          <cell r="J125">
            <v>7</v>
          </cell>
          <cell r="K125" t="str">
            <v>Proceso: Gestión Jurídica</v>
          </cell>
          <cell r="L125">
            <v>7</v>
          </cell>
          <cell r="M125" t="str">
            <v>Proceso: Gestión Jurídica No Aplica</v>
          </cell>
          <cell r="N125">
            <v>3003</v>
          </cell>
          <cell r="O125" t="str">
            <v>Proceso: Gestión Jurídica No Aplica</v>
          </cell>
          <cell r="P125">
            <v>6029</v>
          </cell>
          <cell r="Q125">
            <v>6030</v>
          </cell>
          <cell r="R125">
            <v>0</v>
          </cell>
          <cell r="S125">
            <v>0</v>
          </cell>
          <cell r="T125" t="str">
            <v>Constante</v>
          </cell>
          <cell r="U125">
            <v>3</v>
          </cell>
          <cell r="V125" t="str">
            <v>Proceso</v>
          </cell>
          <cell r="W125">
            <v>20803</v>
          </cell>
          <cell r="X125" t="str">
            <v>Indicadores de Proceso - Gestión Jurídica</v>
          </cell>
          <cell r="Y125" t="str">
            <v>No</v>
          </cell>
        </row>
        <row r="126">
          <cell r="A126">
            <v>5083</v>
          </cell>
          <cell r="B126" t="str">
            <v>Incidentes de Reparación Integral Presentados</v>
          </cell>
          <cell r="C126" t="str">
            <v>(6031/6032)*100</v>
          </cell>
          <cell r="D126">
            <v>97110002</v>
          </cell>
          <cell r="E126" t="str">
            <v>(Variable 1/ Variable 2)* 100</v>
          </cell>
          <cell r="F126">
            <v>90</v>
          </cell>
          <cell r="G126" t="str">
            <v>Mes</v>
          </cell>
          <cell r="H126" t="str">
            <v>Porcentaje</v>
          </cell>
          <cell r="I126">
            <v>47.5</v>
          </cell>
          <cell r="J126">
            <v>7</v>
          </cell>
          <cell r="K126" t="str">
            <v>Proceso: Gestión Jurídica</v>
          </cell>
          <cell r="L126">
            <v>7</v>
          </cell>
          <cell r="M126" t="str">
            <v>Proceso: Gestión Jurídica No Aplica</v>
          </cell>
          <cell r="N126">
            <v>3003</v>
          </cell>
          <cell r="O126" t="str">
            <v>Proceso: Gestión Jurídica No Aplica</v>
          </cell>
          <cell r="P126">
            <v>6031</v>
          </cell>
          <cell r="Q126">
            <v>6032</v>
          </cell>
          <cell r="R126">
            <v>0</v>
          </cell>
          <cell r="S126">
            <v>0</v>
          </cell>
          <cell r="T126" t="str">
            <v>Constante</v>
          </cell>
          <cell r="U126">
            <v>3</v>
          </cell>
          <cell r="V126" t="str">
            <v>Proceso</v>
          </cell>
          <cell r="W126">
            <v>20803</v>
          </cell>
          <cell r="X126" t="str">
            <v>Indicadores de Proceso - Gestión Jurídica</v>
          </cell>
          <cell r="Y126" t="str">
            <v>No</v>
          </cell>
        </row>
        <row r="127">
          <cell r="A127">
            <v>5084</v>
          </cell>
          <cell r="B127" t="str">
            <v>Oportunidad en los actos administrativos proferidos en Sede Administrativa en materia Aduanero y Cambiario.</v>
          </cell>
          <cell r="C127" t="str">
            <v>(6033/6034)*100</v>
          </cell>
          <cell r="D127">
            <v>97110002</v>
          </cell>
          <cell r="E127" t="str">
            <v>(Variable 1/ Variable 2)* 100</v>
          </cell>
          <cell r="F127">
            <v>100</v>
          </cell>
          <cell r="G127" t="str">
            <v>Mes</v>
          </cell>
          <cell r="H127" t="str">
            <v>Porcentaje</v>
          </cell>
          <cell r="I127">
            <v>62.5</v>
          </cell>
          <cell r="J127">
            <v>7</v>
          </cell>
          <cell r="K127" t="str">
            <v>Proceso: Gestión Jurídica</v>
          </cell>
          <cell r="L127">
            <v>7</v>
          </cell>
          <cell r="M127" t="str">
            <v>Proceso: Gestión Jurídica No Aplica</v>
          </cell>
          <cell r="N127">
            <v>3003</v>
          </cell>
          <cell r="O127" t="str">
            <v>Proceso: Gestión Jurídica No Aplica</v>
          </cell>
          <cell r="P127">
            <v>6033</v>
          </cell>
          <cell r="Q127">
            <v>6034</v>
          </cell>
          <cell r="R127">
            <v>0</v>
          </cell>
          <cell r="S127">
            <v>0</v>
          </cell>
          <cell r="T127" t="str">
            <v>Constante</v>
          </cell>
          <cell r="U127">
            <v>3</v>
          </cell>
          <cell r="V127" t="str">
            <v>Proceso</v>
          </cell>
          <cell r="W127">
            <v>20803</v>
          </cell>
          <cell r="X127" t="str">
            <v>Indicadores de Proceso - Gestión Jurídica</v>
          </cell>
          <cell r="Y127" t="str">
            <v>No</v>
          </cell>
        </row>
        <row r="128">
          <cell r="A128">
            <v>5085</v>
          </cell>
          <cell r="B128" t="str">
            <v>Efiencia en la inspección aduanera en importaciones</v>
          </cell>
          <cell r="C128" t="str">
            <v>(6037+6038/6039+6040)*100</v>
          </cell>
          <cell r="D128">
            <v>97110002</v>
          </cell>
          <cell r="E128" t="str">
            <v>((Variable 1+ Variable 2) / (Variable 3 + Variable 4))*100</v>
          </cell>
          <cell r="F128">
            <v>10</v>
          </cell>
          <cell r="G128" t="str">
            <v>Mes</v>
          </cell>
          <cell r="H128" t="str">
            <v>Porcentaje</v>
          </cell>
          <cell r="I128">
            <v>0</v>
          </cell>
          <cell r="J128">
            <v>11</v>
          </cell>
          <cell r="K128" t="str">
            <v>Proceso: Operación Aduanera</v>
          </cell>
          <cell r="L128">
            <v>267</v>
          </cell>
          <cell r="M128" t="str">
            <v>Proceso: Operación Aduanera</v>
          </cell>
          <cell r="N128">
            <v>3001</v>
          </cell>
          <cell r="O128" t="str">
            <v>Proceso: Operación Aduanera</v>
          </cell>
          <cell r="P128">
            <v>6037</v>
          </cell>
          <cell r="Q128">
            <v>6038</v>
          </cell>
          <cell r="R128">
            <v>6039</v>
          </cell>
          <cell r="S128">
            <v>6040</v>
          </cell>
          <cell r="T128" t="str">
            <v>Constante</v>
          </cell>
          <cell r="U128">
            <v>3</v>
          </cell>
          <cell r="V128" t="str">
            <v>Proceso</v>
          </cell>
          <cell r="W128">
            <v>21003</v>
          </cell>
          <cell r="X128" t="str">
            <v>Indicadores de Proceso - Gestión de Aduanas</v>
          </cell>
          <cell r="Y128" t="str">
            <v>No</v>
          </cell>
        </row>
        <row r="129">
          <cell r="A129">
            <v>5086</v>
          </cell>
          <cell r="B129" t="str">
            <v>Actos finales de Devoluciones y/o compensación debidamente proferidos</v>
          </cell>
          <cell r="C129" t="str">
            <v>(1-(6035/6036))*100</v>
          </cell>
          <cell r="D129">
            <v>97110002</v>
          </cell>
          <cell r="E129" t="str">
            <v>(1-(Variable 1 / Variable 2))*100</v>
          </cell>
          <cell r="F129">
            <v>100</v>
          </cell>
          <cell r="G129" t="str">
            <v>Semestre</v>
          </cell>
          <cell r="H129" t="str">
            <v>Porcentaje</v>
          </cell>
          <cell r="I129">
            <v>0</v>
          </cell>
          <cell r="J129">
            <v>12</v>
          </cell>
          <cell r="K129" t="str">
            <v>Proceso: Recaudación</v>
          </cell>
          <cell r="L129">
            <v>45</v>
          </cell>
          <cell r="M129" t="str">
            <v>Subproceso: Devolución y/o Compensación</v>
          </cell>
          <cell r="N129">
            <v>3044</v>
          </cell>
          <cell r="O129" t="str">
            <v>Subproceso: Devolución y/o compensación</v>
          </cell>
          <cell r="P129">
            <v>6035</v>
          </cell>
          <cell r="Q129">
            <v>6036</v>
          </cell>
          <cell r="R129">
            <v>0</v>
          </cell>
          <cell r="S129">
            <v>0</v>
          </cell>
          <cell r="T129" t="str">
            <v>Constante</v>
          </cell>
          <cell r="U129">
            <v>3</v>
          </cell>
          <cell r="V129" t="str">
            <v>Proceso</v>
          </cell>
          <cell r="W129">
            <v>22403</v>
          </cell>
          <cell r="X129" t="str">
            <v>Indicadores de Subproceso - Recaudo</v>
          </cell>
          <cell r="Y129" t="str">
            <v>No</v>
          </cell>
        </row>
        <row r="130">
          <cell r="A130">
            <v>5087</v>
          </cell>
          <cell r="B130" t="str">
            <v>Disposición de las mercancias ADA, bajo las diferentes modalidades de disposición excepto traslado,existentes en inventarios a Diciembre 31 de la vigencia anterior.</v>
          </cell>
          <cell r="C130" t="str">
            <v>(6019/6020)*100</v>
          </cell>
          <cell r="D130">
            <v>97110001</v>
          </cell>
          <cell r="E130" t="str">
            <v>(Variable 1/ Variable 2)* 100</v>
          </cell>
          <cell r="F130">
            <v>78</v>
          </cell>
          <cell r="G130" t="str">
            <v>Trimestre</v>
          </cell>
          <cell r="H130" t="str">
            <v>Porcentaje</v>
          </cell>
          <cell r="I130">
            <v>0</v>
          </cell>
          <cell r="J130">
            <v>3</v>
          </cell>
          <cell r="K130" t="str">
            <v>Proceso: Comercialización</v>
          </cell>
          <cell r="L130">
            <v>275</v>
          </cell>
          <cell r="M130" t="str">
            <v>Proceso: Comercialización. No aplica Subproceso</v>
          </cell>
          <cell r="N130">
            <v>3018</v>
          </cell>
          <cell r="O130" t="str">
            <v>Proceso: Comercialización</v>
          </cell>
          <cell r="P130">
            <v>6019</v>
          </cell>
          <cell r="Q130">
            <v>6020</v>
          </cell>
          <cell r="R130">
            <v>0</v>
          </cell>
          <cell r="S130">
            <v>0</v>
          </cell>
          <cell r="T130" t="str">
            <v>Ascendente</v>
          </cell>
          <cell r="U130">
            <v>3</v>
          </cell>
          <cell r="V130" t="str">
            <v>Proceso</v>
          </cell>
          <cell r="W130">
            <v>21703</v>
          </cell>
          <cell r="X130" t="str">
            <v>Indicadores de Proceso - Comercial</v>
          </cell>
          <cell r="Y130" t="str">
            <v>No</v>
          </cell>
        </row>
        <row r="131">
          <cell r="A131">
            <v>5088</v>
          </cell>
          <cell r="B131" t="str">
            <v>Control de proyectos de donación de mercancías</v>
          </cell>
          <cell r="C131" t="str">
            <v>(6021/6022)*100</v>
          </cell>
          <cell r="D131">
            <v>97110002</v>
          </cell>
          <cell r="E131" t="str">
            <v>(Variable 1/ Variable 2)* 100</v>
          </cell>
          <cell r="F131">
            <v>100</v>
          </cell>
          <cell r="G131" t="str">
            <v>Trimestre</v>
          </cell>
          <cell r="H131" t="str">
            <v>Porcentaje</v>
          </cell>
          <cell r="I131">
            <v>0</v>
          </cell>
          <cell r="J131">
            <v>3</v>
          </cell>
          <cell r="K131" t="str">
            <v>Proceso: Comercialización</v>
          </cell>
          <cell r="L131">
            <v>275</v>
          </cell>
          <cell r="M131" t="str">
            <v>Proceso: Comercialización. No aplica Subproceso</v>
          </cell>
          <cell r="N131">
            <v>3018</v>
          </cell>
          <cell r="O131" t="str">
            <v>Proceso: Comercialización</v>
          </cell>
          <cell r="P131">
            <v>6021</v>
          </cell>
          <cell r="Q131">
            <v>6022</v>
          </cell>
          <cell r="R131">
            <v>0</v>
          </cell>
          <cell r="S131">
            <v>0</v>
          </cell>
          <cell r="T131" t="str">
            <v>Constante</v>
          </cell>
          <cell r="U131">
            <v>3</v>
          </cell>
          <cell r="V131" t="str">
            <v>Proceso</v>
          </cell>
          <cell r="W131">
            <v>21703</v>
          </cell>
          <cell r="X131" t="str">
            <v>Indicadores de Proceso - Comercial</v>
          </cell>
          <cell r="Y131" t="str">
            <v>No</v>
          </cell>
        </row>
        <row r="132">
          <cell r="A132">
            <v>5089</v>
          </cell>
          <cell r="B132" t="str">
            <v>Trámite, Perfeccionamiento y legalización de procesos contractuales</v>
          </cell>
          <cell r="C132" t="str">
            <v>(6052/6053)*100</v>
          </cell>
          <cell r="D132">
            <v>97110002</v>
          </cell>
          <cell r="E132" t="str">
            <v>(Variable 1/ Variable 2)* 100</v>
          </cell>
          <cell r="F132">
            <v>90</v>
          </cell>
          <cell r="G132" t="str">
            <v>Trimestre</v>
          </cell>
          <cell r="H132" t="str">
            <v>Porcentaje</v>
          </cell>
          <cell r="I132">
            <v>0</v>
          </cell>
          <cell r="J132">
            <v>14</v>
          </cell>
          <cell r="K132" t="str">
            <v>Proceso: Recursos Físicos</v>
          </cell>
          <cell r="L132">
            <v>264</v>
          </cell>
          <cell r="M132" t="str">
            <v>Proceso: Recursos Físicos</v>
          </cell>
          <cell r="N132">
            <v>3075</v>
          </cell>
          <cell r="O132" t="str">
            <v>Proceso: Recursos Físicos</v>
          </cell>
          <cell r="P132">
            <v>6052</v>
          </cell>
          <cell r="Q132">
            <v>6053</v>
          </cell>
          <cell r="R132">
            <v>0</v>
          </cell>
          <cell r="S132">
            <v>0</v>
          </cell>
          <cell r="T132" t="str">
            <v>Constante</v>
          </cell>
          <cell r="U132">
            <v>3</v>
          </cell>
          <cell r="V132" t="str">
            <v>Proceso</v>
          </cell>
          <cell r="W132">
            <v>21503</v>
          </cell>
          <cell r="X132" t="str">
            <v>Indicadores de Proceso - Recursos Físicos</v>
          </cell>
          <cell r="Y132" t="str">
            <v>No</v>
          </cell>
        </row>
        <row r="133">
          <cell r="A133">
            <v>5092</v>
          </cell>
          <cell r="B133" t="str">
            <v>Percepción general de la calidad del servicio DIAN</v>
          </cell>
          <cell r="C133" t="str">
            <v>([6058]/[6059])* 100</v>
          </cell>
          <cell r="D133">
            <v>97110002</v>
          </cell>
          <cell r="E133" t="str">
            <v>(Variable 1/ Variable 2)* 100</v>
          </cell>
          <cell r="F133">
            <v>95</v>
          </cell>
          <cell r="G133" t="str">
            <v>Año</v>
          </cell>
          <cell r="H133" t="str">
            <v>Porcentaje</v>
          </cell>
          <cell r="I133">
            <v>0</v>
          </cell>
          <cell r="J133">
            <v>2</v>
          </cell>
          <cell r="K133" t="str">
            <v>Proceso: Asistencia al cliente</v>
          </cell>
          <cell r="L133">
            <v>276</v>
          </cell>
          <cell r="M133" t="str">
            <v>Proceso: Asistencia al cliente</v>
          </cell>
          <cell r="N133">
            <v>3015</v>
          </cell>
          <cell r="O133" t="str">
            <v>Proceso: Asistencia al Cliente</v>
          </cell>
          <cell r="P133">
            <v>6058</v>
          </cell>
          <cell r="Q133">
            <v>6059</v>
          </cell>
          <cell r="R133">
            <v>0</v>
          </cell>
          <cell r="S133">
            <v>0</v>
          </cell>
          <cell r="T133" t="str">
            <v>Constante</v>
          </cell>
          <cell r="U133">
            <v>3</v>
          </cell>
          <cell r="V133" t="str">
            <v>Proceso</v>
          </cell>
          <cell r="W133">
            <v>22503</v>
          </cell>
          <cell r="X133" t="str">
            <v>Indicadores de Proceso - Asistencia al Cliente</v>
          </cell>
          <cell r="Y133" t="str">
            <v>No</v>
          </cell>
        </row>
        <row r="134">
          <cell r="A134">
            <v>5093</v>
          </cell>
          <cell r="B134" t="str">
            <v>Mantener actualizado el RUPGJ</v>
          </cell>
          <cell r="C134" t="str">
            <v>(6143/6144)* 100</v>
          </cell>
          <cell r="D134">
            <v>97110002</v>
          </cell>
          <cell r="E134" t="str">
            <v>(Variable1/Variable2)*100</v>
          </cell>
          <cell r="F134">
            <v>100</v>
          </cell>
          <cell r="G134" t="str">
            <v>Mes</v>
          </cell>
          <cell r="H134" t="str">
            <v>Porcentaje</v>
          </cell>
          <cell r="I134">
            <v>99.11</v>
          </cell>
          <cell r="J134">
            <v>7</v>
          </cell>
          <cell r="K134" t="str">
            <v>Proceso: Gestión Jurídica</v>
          </cell>
          <cell r="L134">
            <v>7</v>
          </cell>
          <cell r="M134" t="str">
            <v>Proceso: Gestión Jurídica No Aplica</v>
          </cell>
          <cell r="N134">
            <v>3003</v>
          </cell>
          <cell r="O134" t="str">
            <v>Proceso: Gestión Jurídica No Aplica</v>
          </cell>
          <cell r="P134">
            <v>6143</v>
          </cell>
          <cell r="Q134">
            <v>6144</v>
          </cell>
          <cell r="R134">
            <v>0</v>
          </cell>
          <cell r="S134">
            <v>0</v>
          </cell>
          <cell r="T134" t="str">
            <v>Constante</v>
          </cell>
          <cell r="U134">
            <v>3</v>
          </cell>
          <cell r="V134" t="str">
            <v>Proceso</v>
          </cell>
          <cell r="W134">
            <v>20803</v>
          </cell>
          <cell r="X134" t="str">
            <v>Indicadores de Proceso - Gestión Jurídica</v>
          </cell>
          <cell r="Y134" t="str">
            <v>No</v>
          </cell>
        </row>
        <row r="135">
          <cell r="A135">
            <v>5094</v>
          </cell>
          <cell r="B135" t="str">
            <v>Resolver las solicitudes de Reducción Sanción en materia TAC en sede administrativa.</v>
          </cell>
          <cell r="C135" t="str">
            <v>(6145/6146)* 100</v>
          </cell>
          <cell r="D135">
            <v>97110002</v>
          </cell>
          <cell r="E135" t="str">
            <v>(Variable 1/ Variable 2)* 100</v>
          </cell>
          <cell r="F135">
            <v>100</v>
          </cell>
          <cell r="G135" t="str">
            <v>Mes</v>
          </cell>
          <cell r="H135" t="str">
            <v>Porcentaje</v>
          </cell>
          <cell r="I135">
            <v>99.11</v>
          </cell>
          <cell r="J135">
            <v>7</v>
          </cell>
          <cell r="K135" t="str">
            <v>Proceso: Gestión Jurídica</v>
          </cell>
          <cell r="L135">
            <v>7</v>
          </cell>
          <cell r="M135" t="str">
            <v>Proceso: Gestión Jurídica No Aplica</v>
          </cell>
          <cell r="N135">
            <v>3003</v>
          </cell>
          <cell r="O135" t="str">
            <v>Proceso: Gestión Jurídica No Aplica</v>
          </cell>
          <cell r="P135">
            <v>6145</v>
          </cell>
          <cell r="Q135">
            <v>6146</v>
          </cell>
          <cell r="R135">
            <v>0</v>
          </cell>
          <cell r="S135">
            <v>0</v>
          </cell>
          <cell r="T135" t="str">
            <v>Constante</v>
          </cell>
          <cell r="U135">
            <v>3</v>
          </cell>
          <cell r="V135" t="str">
            <v>Proceso</v>
          </cell>
          <cell r="W135">
            <v>20803</v>
          </cell>
          <cell r="X135" t="str">
            <v>Indicadores de Proceso - Gestión Jurídica</v>
          </cell>
          <cell r="Y135" t="str">
            <v>No</v>
          </cell>
        </row>
        <row r="136">
          <cell r="A136">
            <v>5095</v>
          </cell>
          <cell r="B136" t="str">
            <v>Resolver las solicitudes de Reducción Anticipo en materia TAC en sede administrativa.</v>
          </cell>
          <cell r="C136" t="str">
            <v>(6147/6148)* 100</v>
          </cell>
          <cell r="D136">
            <v>97110002</v>
          </cell>
          <cell r="E136" t="str">
            <v>(Variable 1/ Variable 2)* 100</v>
          </cell>
          <cell r="F136">
            <v>100</v>
          </cell>
          <cell r="G136" t="str">
            <v>Mes</v>
          </cell>
          <cell r="H136" t="str">
            <v>Porcentaje</v>
          </cell>
          <cell r="I136">
            <v>99.11</v>
          </cell>
          <cell r="J136">
            <v>7</v>
          </cell>
          <cell r="K136" t="str">
            <v>Proceso: Gestión Jurídica</v>
          </cell>
          <cell r="L136">
            <v>7</v>
          </cell>
          <cell r="M136" t="str">
            <v>Proceso: Gestión Jurídica No Aplica</v>
          </cell>
          <cell r="N136">
            <v>3003</v>
          </cell>
          <cell r="O136" t="str">
            <v>Proceso: Gestión Jurídica No Aplica</v>
          </cell>
          <cell r="P136">
            <v>6147</v>
          </cell>
          <cell r="Q136">
            <v>6148</v>
          </cell>
          <cell r="R136">
            <v>0</v>
          </cell>
          <cell r="S136">
            <v>0</v>
          </cell>
          <cell r="T136" t="str">
            <v>Constante</v>
          </cell>
          <cell r="U136">
            <v>3</v>
          </cell>
          <cell r="V136" t="str">
            <v>Proceso</v>
          </cell>
          <cell r="W136">
            <v>20803</v>
          </cell>
          <cell r="X136" t="str">
            <v>Indicadores de Proceso - Gestión Jurídica</v>
          </cell>
          <cell r="Y136" t="str">
            <v>No</v>
          </cell>
        </row>
        <row r="137">
          <cell r="A137">
            <v>5096</v>
          </cell>
          <cell r="B137" t="str">
            <v>Eficacia en la atención oportuna de consultas realizadas por usuarios internos y externos (SISCOS)</v>
          </cell>
          <cell r="C137" t="str">
            <v>(6149/ (6150 + 6151))*100</v>
          </cell>
          <cell r="D137">
            <v>97110001</v>
          </cell>
          <cell r="E137" t="str">
            <v>(Variable 1/ (Variable 2 + Variable 3))*100</v>
          </cell>
          <cell r="F137">
            <v>60</v>
          </cell>
          <cell r="G137" t="str">
            <v>Mes</v>
          </cell>
          <cell r="H137" t="str">
            <v>Porcentaje</v>
          </cell>
          <cell r="I137">
            <v>0</v>
          </cell>
          <cell r="J137">
            <v>11</v>
          </cell>
          <cell r="K137" t="str">
            <v>Proceso: Operación Aduanera</v>
          </cell>
          <cell r="L137">
            <v>216</v>
          </cell>
          <cell r="M137" t="str">
            <v>Subproceso: Apoyo  a la Operación Aduanera</v>
          </cell>
          <cell r="N137">
            <v>3051</v>
          </cell>
          <cell r="O137" t="str">
            <v>Subproceso: Apoyo  a la Operación Aduanera</v>
          </cell>
          <cell r="P137">
            <v>6149</v>
          </cell>
          <cell r="Q137">
            <v>6150</v>
          </cell>
          <cell r="R137">
            <v>6151</v>
          </cell>
          <cell r="S137">
            <v>0</v>
          </cell>
          <cell r="T137" t="str">
            <v>Ascendente</v>
          </cell>
          <cell r="U137">
            <v>2</v>
          </cell>
          <cell r="V137" t="str">
            <v>Subproceso</v>
          </cell>
          <cell r="W137">
            <v>22602</v>
          </cell>
          <cell r="X137" t="str">
            <v>Indicadores de Subproceso - Comercio Exterior</v>
          </cell>
          <cell r="Y137" t="str">
            <v>No</v>
          </cell>
        </row>
        <row r="138">
          <cell r="A138">
            <v>5097</v>
          </cell>
          <cell r="B138" t="str">
            <v>Impacto de la gestión de la DIAN en los medios de comunicación</v>
          </cell>
          <cell r="C138" t="str">
            <v>6152</v>
          </cell>
          <cell r="D138">
            <v>97110001</v>
          </cell>
          <cell r="E138" t="str">
            <v>Variable 1</v>
          </cell>
          <cell r="F138">
            <v>8000</v>
          </cell>
          <cell r="G138" t="str">
            <v>Semestre</v>
          </cell>
          <cell r="H138" t="str">
            <v>Cantidad</v>
          </cell>
          <cell r="I138">
            <v>8000</v>
          </cell>
          <cell r="J138">
            <v>9</v>
          </cell>
          <cell r="K138" t="str">
            <v>Proceso: Inteligencia Corporativa</v>
          </cell>
          <cell r="L138">
            <v>253</v>
          </cell>
          <cell r="M138" t="str">
            <v>Subproceso: Comunicaciones</v>
          </cell>
          <cell r="N138">
            <v>3004</v>
          </cell>
          <cell r="O138" t="str">
            <v>Subproceso: Comunicaciones</v>
          </cell>
          <cell r="P138">
            <v>6152</v>
          </cell>
          <cell r="Q138">
            <v>0</v>
          </cell>
          <cell r="R138">
            <v>0</v>
          </cell>
          <cell r="S138">
            <v>0</v>
          </cell>
          <cell r="T138" t="str">
            <v>Ascendente</v>
          </cell>
          <cell r="U138">
            <v>2</v>
          </cell>
          <cell r="V138" t="str">
            <v>Subproceso</v>
          </cell>
          <cell r="W138">
            <v>20502</v>
          </cell>
          <cell r="X138" t="str">
            <v>Indicadores de Subproceso - Comunicaciones</v>
          </cell>
          <cell r="Y138" t="str">
            <v>No</v>
          </cell>
        </row>
        <row r="139">
          <cell r="A139">
            <v>5098</v>
          </cell>
          <cell r="B139" t="str">
            <v xml:space="preserve">Percepción de los canales internos de comunicación </v>
          </cell>
          <cell r="C139" t="str">
            <v>6153</v>
          </cell>
          <cell r="D139">
            <v>97110001</v>
          </cell>
          <cell r="E139" t="str">
            <v>Variable 1</v>
          </cell>
          <cell r="F139">
            <v>60</v>
          </cell>
          <cell r="G139" t="str">
            <v>Año</v>
          </cell>
          <cell r="H139" t="str">
            <v>Porcentaje</v>
          </cell>
          <cell r="I139">
            <v>0</v>
          </cell>
          <cell r="J139">
            <v>9</v>
          </cell>
          <cell r="K139" t="str">
            <v>Proceso: Inteligencia Corporativa</v>
          </cell>
          <cell r="L139">
            <v>253</v>
          </cell>
          <cell r="M139" t="str">
            <v>Subproceso: Comunicaciones</v>
          </cell>
          <cell r="N139">
            <v>3004</v>
          </cell>
          <cell r="O139" t="str">
            <v>Subproceso: Comunicaciones</v>
          </cell>
          <cell r="P139">
            <v>6153</v>
          </cell>
          <cell r="Q139">
            <v>0</v>
          </cell>
          <cell r="R139">
            <v>0</v>
          </cell>
          <cell r="S139">
            <v>0</v>
          </cell>
          <cell r="T139" t="str">
            <v>Ascendente</v>
          </cell>
          <cell r="U139">
            <v>2</v>
          </cell>
          <cell r="V139" t="str">
            <v>Subproceso</v>
          </cell>
          <cell r="W139">
            <v>20502</v>
          </cell>
          <cell r="X139" t="str">
            <v>Indicadores de Subproceso - Comunicaciones</v>
          </cell>
          <cell r="Y139" t="str">
            <v>No</v>
          </cell>
        </row>
        <row r="140">
          <cell r="A140">
            <v>5099</v>
          </cell>
          <cell r="B140" t="str">
            <v>Capacitación en gestión del Riesgo del Subproceso de devoluciones y/o Compensaciones.</v>
          </cell>
          <cell r="C140" t="str">
            <v>(6154/6155)* 100</v>
          </cell>
          <cell r="D140">
            <v>97110002</v>
          </cell>
          <cell r="E140" t="str">
            <v>(Variable 1/ Variable 2)* 100</v>
          </cell>
          <cell r="F140">
            <v>100</v>
          </cell>
          <cell r="G140" t="str">
            <v>Semestre</v>
          </cell>
          <cell r="H140" t="str">
            <v>Porcentaje</v>
          </cell>
          <cell r="I140">
            <v>0</v>
          </cell>
          <cell r="J140">
            <v>12</v>
          </cell>
          <cell r="K140" t="str">
            <v>Proceso: Recaudación</v>
          </cell>
          <cell r="L140">
            <v>45</v>
          </cell>
          <cell r="M140" t="str">
            <v>Subproceso: Devolución y/o Compensación</v>
          </cell>
          <cell r="N140">
            <v>3044</v>
          </cell>
          <cell r="O140" t="str">
            <v>Subproceso: Devolución y/o compensación</v>
          </cell>
          <cell r="P140">
            <v>6154</v>
          </cell>
          <cell r="Q140">
            <v>6155</v>
          </cell>
          <cell r="R140">
            <v>0</v>
          </cell>
          <cell r="S140">
            <v>0</v>
          </cell>
          <cell r="T140" t="str">
            <v>Constante</v>
          </cell>
          <cell r="U140">
            <v>2</v>
          </cell>
          <cell r="V140" t="str">
            <v>Subproceso</v>
          </cell>
          <cell r="W140">
            <v>22403</v>
          </cell>
          <cell r="X140" t="str">
            <v>Indicadores de Subproceso - Recaudo</v>
          </cell>
          <cell r="Y140" t="str">
            <v>No</v>
          </cell>
        </row>
        <row r="141">
          <cell r="A141">
            <v>5100</v>
          </cell>
          <cell r="B141" t="str">
            <v>Gestión del SIE de Devoluciones optimizada</v>
          </cell>
          <cell r="C141" t="str">
            <v>(9488/9489)* 100</v>
          </cell>
          <cell r="D141">
            <v>97110001</v>
          </cell>
          <cell r="E141" t="str">
            <v>(Variable 1/ Variable 2)* 100</v>
          </cell>
          <cell r="F141">
            <v>85</v>
          </cell>
          <cell r="G141" t="str">
            <v>Mes</v>
          </cell>
          <cell r="H141" t="str">
            <v>Porcentaje</v>
          </cell>
          <cell r="I141">
            <v>0</v>
          </cell>
          <cell r="J141">
            <v>12</v>
          </cell>
          <cell r="K141" t="str">
            <v>Proceso: Recaudación</v>
          </cell>
          <cell r="L141">
            <v>45</v>
          </cell>
          <cell r="M141" t="str">
            <v>Subproceso: Devolución y/o Compensación</v>
          </cell>
          <cell r="N141">
            <v>3044</v>
          </cell>
          <cell r="O141" t="str">
            <v>Subproceso: Devolución y/o compensación</v>
          </cell>
          <cell r="P141">
            <v>6156</v>
          </cell>
          <cell r="Q141">
            <v>6157</v>
          </cell>
          <cell r="R141">
            <v>0</v>
          </cell>
          <cell r="S141">
            <v>0</v>
          </cell>
          <cell r="T141" t="str">
            <v>Ascendente</v>
          </cell>
          <cell r="U141">
            <v>2</v>
          </cell>
          <cell r="V141" t="str">
            <v>Subproceso</v>
          </cell>
          <cell r="W141">
            <v>22403</v>
          </cell>
          <cell r="X141" t="str">
            <v>Indicadores de Subproceso - Recaudo</v>
          </cell>
          <cell r="Y141" t="str">
            <v>No</v>
          </cell>
        </row>
        <row r="142">
          <cell r="A142">
            <v>5101</v>
          </cell>
          <cell r="B142" t="str">
            <v>Efectividad en la aprehensión de mercancías</v>
          </cell>
          <cell r="C142" t="str">
            <v>((6158+ 6159)- 6160)/6161</v>
          </cell>
          <cell r="D142">
            <v>97110001</v>
          </cell>
          <cell r="E142" t="str">
            <v>((Variable 1 + Variable 2 )- Variable 3 )/ Variable 4</v>
          </cell>
          <cell r="F142">
            <v>80</v>
          </cell>
          <cell r="G142" t="str">
            <v>Trimestre</v>
          </cell>
          <cell r="H142" t="str">
            <v>Porcentaje</v>
          </cell>
          <cell r="I142">
            <v>80</v>
          </cell>
          <cell r="J142">
            <v>5</v>
          </cell>
          <cell r="K142" t="str">
            <v>Proceso: Fiscalización y Liquidación</v>
          </cell>
          <cell r="L142">
            <v>201</v>
          </cell>
          <cell r="M142" t="str">
            <v>Subproceso: Control Aduanero</v>
          </cell>
          <cell r="N142">
            <v>3006</v>
          </cell>
          <cell r="O142" t="str">
            <v>Subproceso: Control Aduanero</v>
          </cell>
          <cell r="P142">
            <v>6158</v>
          </cell>
          <cell r="Q142">
            <v>6159</v>
          </cell>
          <cell r="R142">
            <v>6160</v>
          </cell>
          <cell r="S142">
            <v>6161</v>
          </cell>
          <cell r="T142" t="str">
            <v>Ascendente</v>
          </cell>
          <cell r="U142">
            <v>2</v>
          </cell>
          <cell r="V142" t="str">
            <v>Subproceso</v>
          </cell>
          <cell r="W142">
            <v>23104</v>
          </cell>
          <cell r="X142" t="str">
            <v>Indicadores de Subproceso - Fiscalización Aduanera</v>
          </cell>
          <cell r="Y142" t="str">
            <v>No</v>
          </cell>
        </row>
        <row r="143">
          <cell r="A143">
            <v>5102</v>
          </cell>
          <cell r="B143" t="str">
            <v>Porcentaje de devolución de mercancías aprehendidas</v>
          </cell>
          <cell r="C143" t="str">
            <v>(6162/6163)* 100</v>
          </cell>
          <cell r="D143">
            <v>97110003</v>
          </cell>
          <cell r="E143" t="str">
            <v>(Variable 1/ Variable 2)* 100</v>
          </cell>
          <cell r="F143">
            <v>2</v>
          </cell>
          <cell r="G143" t="str">
            <v>Mes</v>
          </cell>
          <cell r="H143" t="str">
            <v>Porcentaje</v>
          </cell>
          <cell r="I143">
            <v>1.91</v>
          </cell>
          <cell r="J143">
            <v>5</v>
          </cell>
          <cell r="K143" t="str">
            <v>Proceso: Fiscalización y Liquidación</v>
          </cell>
          <cell r="L143">
            <v>201</v>
          </cell>
          <cell r="M143" t="str">
            <v>Subproceso: Control Aduanero</v>
          </cell>
          <cell r="N143">
            <v>3006</v>
          </cell>
          <cell r="O143" t="str">
            <v>Subproceso: Control Aduanero</v>
          </cell>
          <cell r="P143">
            <v>6162</v>
          </cell>
          <cell r="Q143">
            <v>6163</v>
          </cell>
          <cell r="R143">
            <v>0</v>
          </cell>
          <cell r="S143">
            <v>0</v>
          </cell>
          <cell r="T143" t="str">
            <v>Descendente</v>
          </cell>
          <cell r="U143">
            <v>2</v>
          </cell>
          <cell r="V143" t="str">
            <v>Subproceso</v>
          </cell>
          <cell r="W143">
            <v>23104</v>
          </cell>
          <cell r="X143" t="str">
            <v>Indicadores de Subproceso - Fiscalización Aduanera</v>
          </cell>
          <cell r="Y143" t="str">
            <v>No</v>
          </cell>
        </row>
        <row r="144">
          <cell r="A144">
            <v>5103</v>
          </cell>
          <cell r="B144" t="str">
            <v>Porcentaje de gestión de los procedimientos sancionatorios y liquidaciones oficiales aduaneras (Corrección y Revisión).</v>
          </cell>
          <cell r="C144" t="str">
            <v>((6164 + 6165) / 6166)</v>
          </cell>
          <cell r="D144">
            <v>97110002</v>
          </cell>
          <cell r="E144" t="str">
            <v>((Variable 1 + Variable 2) / Variable 3)</v>
          </cell>
          <cell r="F144">
            <v>50</v>
          </cell>
          <cell r="G144" t="str">
            <v>Trimestre</v>
          </cell>
          <cell r="H144" t="str">
            <v>Porcentaje</v>
          </cell>
          <cell r="I144">
            <v>35</v>
          </cell>
          <cell r="J144">
            <v>5</v>
          </cell>
          <cell r="K144" t="str">
            <v>Proceso: Fiscalización y Liquidación</v>
          </cell>
          <cell r="L144">
            <v>201</v>
          </cell>
          <cell r="M144" t="str">
            <v>Subproceso: Control Aduanero</v>
          </cell>
          <cell r="N144">
            <v>3006</v>
          </cell>
          <cell r="O144" t="str">
            <v>Subproceso: Control Aduanero</v>
          </cell>
          <cell r="P144">
            <v>6164</v>
          </cell>
          <cell r="Q144">
            <v>6165</v>
          </cell>
          <cell r="R144">
            <v>6166</v>
          </cell>
          <cell r="S144">
            <v>0</v>
          </cell>
          <cell r="T144" t="str">
            <v>Constante</v>
          </cell>
          <cell r="U144">
            <v>2</v>
          </cell>
          <cell r="V144" t="str">
            <v>Subproceso</v>
          </cell>
          <cell r="W144">
            <v>23104</v>
          </cell>
          <cell r="X144" t="str">
            <v>Indicadores de Subproceso - Fiscalización Aduanera</v>
          </cell>
          <cell r="Y144" t="str">
            <v>No</v>
          </cell>
        </row>
      </sheetData>
      <sheetData sheetId="1"/>
      <sheetData sheetId="2"/>
      <sheetData sheetId="3"/>
      <sheetData sheetId="4">
        <row r="24">
          <cell r="BO24">
            <v>1.0278916707862011</v>
          </cell>
        </row>
      </sheetData>
      <sheetData sheetId="5">
        <row r="66">
          <cell r="V66">
            <v>1.0052631578947369</v>
          </cell>
        </row>
      </sheetData>
      <sheetData sheetId="6">
        <row r="96">
          <cell r="BB96">
            <v>0.99014345001804405</v>
          </cell>
        </row>
      </sheetData>
      <sheetData sheetId="7"/>
      <sheetData sheetId="8">
        <row r="67">
          <cell r="BB67">
            <v>0.95696812905497841</v>
          </cell>
        </row>
      </sheetData>
      <sheetData sheetId="9">
        <row r="90">
          <cell r="BB90">
            <v>1.0024056559382648</v>
          </cell>
        </row>
      </sheetData>
      <sheetData sheetId="10">
        <row r="34">
          <cell r="N34">
            <v>1</v>
          </cell>
        </row>
      </sheetData>
      <sheetData sheetId="11">
        <row r="66">
          <cell r="V66">
            <v>1.0709459459459461</v>
          </cell>
        </row>
      </sheetData>
      <sheetData sheetId="12">
        <row r="23">
          <cell r="BB23">
            <v>1.0434782608695652</v>
          </cell>
        </row>
      </sheetData>
      <sheetData sheetId="13">
        <row r="65">
          <cell r="R65">
            <v>4.8174238557086948</v>
          </cell>
        </row>
      </sheetData>
      <sheetData sheetId="14">
        <row r="24">
          <cell r="J24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ndicadores"/>
      <sheetName val="consolidado"/>
      <sheetName val="Indicadores"/>
      <sheetName val="RESUMEN"/>
      <sheetName val="5063 PC"/>
      <sheetName val="5087 PC"/>
      <sheetName val="5088 PC"/>
      <sheetName val="Variables"/>
    </sheetNames>
    <sheetDataSet>
      <sheetData sheetId="0">
        <row r="2">
          <cell r="A2">
            <v>37</v>
          </cell>
          <cell r="B2" t="str">
            <v>Eficacia en la declaratoria de cumplimiento de las garantías específicas, operaciones específicas, amparadas con garantía global y operaciones exentas de constituir garantías</v>
          </cell>
          <cell r="C2" t="str">
            <v>(5037/(5324+5589))*100</v>
          </cell>
          <cell r="D2">
            <v>97110001</v>
          </cell>
          <cell r="E2" t="str">
            <v>(Variable 1/ (Variable 2 + Variable 3))*100</v>
          </cell>
          <cell r="F2">
            <v>80</v>
          </cell>
          <cell r="G2" t="str">
            <v>Semestre</v>
          </cell>
          <cell r="H2" t="str">
            <v>Porcentaje</v>
          </cell>
          <cell r="I2">
            <v>0</v>
          </cell>
          <cell r="J2">
            <v>11</v>
          </cell>
          <cell r="K2" t="str">
            <v>Proceso: Operación Aduanera</v>
          </cell>
          <cell r="L2">
            <v>296</v>
          </cell>
          <cell r="M2" t="str">
            <v>Subproceso: Control a Operaciones</v>
          </cell>
          <cell r="N2">
            <v>2103</v>
          </cell>
          <cell r="O2" t="str">
            <v>Procedimiento: Control y cancelación de garantías</v>
          </cell>
          <cell r="P2">
            <v>5037</v>
          </cell>
          <cell r="Q2">
            <v>5324</v>
          </cell>
          <cell r="R2">
            <v>5589</v>
          </cell>
          <cell r="S2">
            <v>0</v>
          </cell>
          <cell r="T2" t="str">
            <v>Ascendente</v>
          </cell>
          <cell r="U2">
            <v>1</v>
          </cell>
          <cell r="V2" t="str">
            <v>Procedimiento</v>
          </cell>
          <cell r="W2">
            <v>22601</v>
          </cell>
          <cell r="X2" t="str">
            <v>Comercio Exterior</v>
          </cell>
          <cell r="Y2" t="str">
            <v>No</v>
          </cell>
        </row>
        <row r="3">
          <cell r="A3">
            <v>38</v>
          </cell>
          <cell r="B3" t="str">
            <v>Eficacia en la atención de Declaraciones de importación de trámite manual</v>
          </cell>
          <cell r="C3" t="str">
            <v>(5038/(5325+5590))*100</v>
          </cell>
          <cell r="D3">
            <v>97110001</v>
          </cell>
          <cell r="E3" t="str">
            <v>(Variable 1/(Variable 2+ Variable 3))*100</v>
          </cell>
          <cell r="F3">
            <v>80</v>
          </cell>
          <cell r="G3" t="str">
            <v>Mes</v>
          </cell>
          <cell r="H3" t="str">
            <v>Porcentaje</v>
          </cell>
          <cell r="I3">
            <v>0</v>
          </cell>
          <cell r="J3">
            <v>11</v>
          </cell>
          <cell r="K3" t="str">
            <v>Proceso: Operación Aduanera</v>
          </cell>
          <cell r="L3">
            <v>294</v>
          </cell>
          <cell r="M3" t="str">
            <v>Subproceso: Ingreso de Mercancías</v>
          </cell>
          <cell r="N3">
            <v>2090</v>
          </cell>
          <cell r="O3" t="str">
            <v>Procedimiento: Autorizaciones para tramites manuales de importación</v>
          </cell>
          <cell r="P3">
            <v>5038</v>
          </cell>
          <cell r="Q3">
            <v>5325</v>
          </cell>
          <cell r="R3">
            <v>5590</v>
          </cell>
          <cell r="S3">
            <v>0</v>
          </cell>
          <cell r="T3" t="str">
            <v>Ascendente</v>
          </cell>
          <cell r="U3">
            <v>1</v>
          </cell>
          <cell r="V3" t="str">
            <v>Procedimiento</v>
          </cell>
          <cell r="W3">
            <v>22601</v>
          </cell>
          <cell r="X3" t="str">
            <v>Comercio Exterior</v>
          </cell>
          <cell r="Y3" t="str">
            <v>No</v>
          </cell>
        </row>
        <row r="4">
          <cell r="A4">
            <v>58</v>
          </cell>
          <cell r="B4" t="str">
            <v>Porcentaje de cumplimiento en la entrega de informes a entidades de control</v>
          </cell>
          <cell r="C4" t="str">
            <v>(5043/5330)*100</v>
          </cell>
          <cell r="D4">
            <v>97110002</v>
          </cell>
          <cell r="E4" t="str">
            <v>(Variable 1/ Variable 2)* 100</v>
          </cell>
          <cell r="F4">
            <v>100</v>
          </cell>
          <cell r="G4" t="str">
            <v>Trimestre</v>
          </cell>
          <cell r="H4" t="str">
            <v>Porcentaje</v>
          </cell>
          <cell r="I4">
            <v>0</v>
          </cell>
          <cell r="J4">
            <v>4</v>
          </cell>
          <cell r="K4" t="str">
            <v>Proceso: Control Interno</v>
          </cell>
          <cell r="L4">
            <v>4</v>
          </cell>
          <cell r="M4" t="str">
            <v>Proceso: Control Interno. No Aplica Subproceso.</v>
          </cell>
          <cell r="N4">
            <v>2145</v>
          </cell>
          <cell r="O4" t="str">
            <v>Procedimiento: Auditoria Interna.</v>
          </cell>
          <cell r="P4">
            <v>5043</v>
          </cell>
          <cell r="Q4">
            <v>5330</v>
          </cell>
          <cell r="R4">
            <v>0</v>
          </cell>
          <cell r="S4">
            <v>0</v>
          </cell>
          <cell r="T4" t="str">
            <v>Constante</v>
          </cell>
          <cell r="U4">
            <v>1</v>
          </cell>
          <cell r="V4" t="str">
            <v>Procedimiento</v>
          </cell>
          <cell r="W4">
            <v>20401</v>
          </cell>
          <cell r="X4" t="str">
            <v>Control Interno</v>
          </cell>
          <cell r="Y4" t="str">
            <v>No</v>
          </cell>
        </row>
        <row r="5">
          <cell r="A5">
            <v>79</v>
          </cell>
          <cell r="B5" t="str">
            <v>Oportunidad en la calificación de la actuación disciplinaria</v>
          </cell>
          <cell r="C5" t="str">
            <v>(5064/5351)*100</v>
          </cell>
          <cell r="D5">
            <v>97110001</v>
          </cell>
          <cell r="E5" t="str">
            <v>(Variable 1/ Variable 2)* 100</v>
          </cell>
          <cell r="F5">
            <v>100</v>
          </cell>
          <cell r="G5" t="str">
            <v>Mes</v>
          </cell>
          <cell r="H5" t="str">
            <v>Porcentaje</v>
          </cell>
          <cell r="I5">
            <v>0</v>
          </cell>
          <cell r="J5">
            <v>10</v>
          </cell>
          <cell r="K5" t="str">
            <v>Proceso: Investigación disciplinaria</v>
          </cell>
          <cell r="L5">
            <v>293</v>
          </cell>
          <cell r="M5" t="str">
            <v>Subproceso: Actuación disciplinaria en primera instancia</v>
          </cell>
          <cell r="N5">
            <v>2131</v>
          </cell>
          <cell r="O5" t="str">
            <v>Procedimiento: Investigación Disciplinaria</v>
          </cell>
          <cell r="P5">
            <v>5064</v>
          </cell>
          <cell r="Q5">
            <v>5351</v>
          </cell>
          <cell r="R5">
            <v>0</v>
          </cell>
          <cell r="S5">
            <v>0</v>
          </cell>
          <cell r="T5" t="str">
            <v>Ascendente</v>
          </cell>
          <cell r="U5">
            <v>1</v>
          </cell>
          <cell r="V5" t="str">
            <v>Procedimiento</v>
          </cell>
          <cell r="W5">
            <v>21301</v>
          </cell>
          <cell r="X5" t="str">
            <v>Control Disciplinario Interno</v>
          </cell>
          <cell r="Y5" t="str">
            <v>No</v>
          </cell>
        </row>
        <row r="6">
          <cell r="A6">
            <v>101</v>
          </cell>
          <cell r="B6" t="str">
            <v>Calidad en la atención y acompañamiento al cliente a través del canal telefónico</v>
          </cell>
          <cell r="C6" t="str">
            <v>((5084+5370)/5605)*100</v>
          </cell>
          <cell r="D6">
            <v>97110001</v>
          </cell>
          <cell r="E6" t="str">
            <v>((Variable 1+ Variable 2) / Variable 3)*100</v>
          </cell>
          <cell r="F6">
            <v>90</v>
          </cell>
          <cell r="G6" t="str">
            <v>Mes</v>
          </cell>
          <cell r="H6" t="str">
            <v>Porcentaje</v>
          </cell>
          <cell r="I6">
            <v>0</v>
          </cell>
          <cell r="J6">
            <v>2</v>
          </cell>
          <cell r="K6" t="str">
            <v>Proceso: Asistencia al cliente</v>
          </cell>
          <cell r="L6">
            <v>2</v>
          </cell>
          <cell r="M6" t="str">
            <v>Subproceso: Asistencia al cliente. No Aplica Subproceso.</v>
          </cell>
          <cell r="N6">
            <v>2015</v>
          </cell>
          <cell r="O6" t="str">
            <v>Procedimiento: Atención en Canales</v>
          </cell>
          <cell r="P6">
            <v>5084</v>
          </cell>
          <cell r="Q6">
            <v>5370</v>
          </cell>
          <cell r="R6">
            <v>5605</v>
          </cell>
          <cell r="S6">
            <v>0</v>
          </cell>
          <cell r="T6" t="str">
            <v>Ascendente</v>
          </cell>
          <cell r="U6">
            <v>1</v>
          </cell>
          <cell r="V6" t="str">
            <v>Procedimiento</v>
          </cell>
          <cell r="W6">
            <v>22501</v>
          </cell>
          <cell r="X6" t="str">
            <v>Asistencia al Cliente</v>
          </cell>
          <cell r="Y6" t="str">
            <v>No</v>
          </cell>
        </row>
        <row r="7">
          <cell r="A7">
            <v>102</v>
          </cell>
          <cell r="B7" t="str">
            <v>Presencia institucional DIAN</v>
          </cell>
          <cell r="C7" t="str">
            <v>(5085/5371)*100</v>
          </cell>
          <cell r="D7">
            <v>97110001</v>
          </cell>
          <cell r="E7" t="str">
            <v>(Variable 1/ Variable 2)* 100</v>
          </cell>
          <cell r="F7">
            <v>100</v>
          </cell>
          <cell r="G7" t="str">
            <v>Trimestre</v>
          </cell>
          <cell r="H7" t="str">
            <v>Porcentaje</v>
          </cell>
          <cell r="I7">
            <v>0</v>
          </cell>
          <cell r="J7">
            <v>2</v>
          </cell>
          <cell r="K7" t="str">
            <v>Proceso: Asistencia al cliente</v>
          </cell>
          <cell r="L7">
            <v>2</v>
          </cell>
          <cell r="M7" t="str">
            <v>Subproceso: Asistencia al cliente. No Aplica Subproceso.</v>
          </cell>
          <cell r="N7">
            <v>2015</v>
          </cell>
          <cell r="O7" t="str">
            <v>Procedimiento: Atención en Canales</v>
          </cell>
          <cell r="P7">
            <v>5085</v>
          </cell>
          <cell r="Q7">
            <v>5371</v>
          </cell>
          <cell r="R7">
            <v>0</v>
          </cell>
          <cell r="S7">
            <v>0</v>
          </cell>
          <cell r="T7" t="str">
            <v>Ascendente</v>
          </cell>
          <cell r="U7">
            <v>1</v>
          </cell>
          <cell r="V7" t="str">
            <v>Procedimiento</v>
          </cell>
          <cell r="W7">
            <v>22501</v>
          </cell>
          <cell r="X7" t="str">
            <v>Asistencia al Cliente</v>
          </cell>
          <cell r="Y7" t="str">
            <v>No</v>
          </cell>
        </row>
        <row r="8">
          <cell r="A8">
            <v>109</v>
          </cell>
          <cell r="B8" t="str">
            <v>Oportunidad en la Decisión a Solicitudes Actualización RUT sujetas a verificación concepto 5</v>
          </cell>
          <cell r="C8" t="str">
            <v>(5087/5373)*100</v>
          </cell>
          <cell r="D8">
            <v>97110002</v>
          </cell>
          <cell r="E8" t="str">
            <v>(Variable 1/ Variable 2)* 100</v>
          </cell>
          <cell r="F8">
            <v>100</v>
          </cell>
          <cell r="G8" t="str">
            <v>Mes</v>
          </cell>
          <cell r="H8" t="str">
            <v>Porcentaje</v>
          </cell>
          <cell r="I8">
            <v>0</v>
          </cell>
          <cell r="J8">
            <v>8</v>
          </cell>
          <cell r="K8" t="str">
            <v>Proceso: Gestión Masiva</v>
          </cell>
          <cell r="L8">
            <v>291</v>
          </cell>
          <cell r="M8" t="str">
            <v>Subproceso: Modificaciones del Registro</v>
          </cell>
          <cell r="N8">
            <v>2037</v>
          </cell>
          <cell r="O8" t="str">
            <v>Procedimiento: Actualizaciones del Rut sujetas a verificación</v>
          </cell>
          <cell r="P8">
            <v>5087</v>
          </cell>
          <cell r="Q8">
            <v>5373</v>
          </cell>
          <cell r="R8">
            <v>0</v>
          </cell>
          <cell r="S8">
            <v>0</v>
          </cell>
          <cell r="T8" t="str">
            <v>Constante</v>
          </cell>
          <cell r="U8">
            <v>1</v>
          </cell>
          <cell r="V8" t="str">
            <v>Procedimiento</v>
          </cell>
          <cell r="W8">
            <v>22501</v>
          </cell>
          <cell r="X8" t="str">
            <v>Asistencia al Cliente</v>
          </cell>
          <cell r="Y8" t="str">
            <v>No</v>
          </cell>
        </row>
        <row r="9">
          <cell r="A9">
            <v>125</v>
          </cell>
          <cell r="B9" t="str">
            <v>Eficacia en el estudio y elaboración de  proyectos de normas de convenios internacionales aduaneros</v>
          </cell>
          <cell r="C9" t="str">
            <v>(5101/5387)*100</v>
          </cell>
          <cell r="D9">
            <v>97110002</v>
          </cell>
          <cell r="E9" t="str">
            <v>(Variable 1/ Variable 2)* 100</v>
          </cell>
          <cell r="F9">
            <v>100</v>
          </cell>
          <cell r="G9" t="str">
            <v>Semestre</v>
          </cell>
          <cell r="H9" t="str">
            <v>Porcentaje</v>
          </cell>
          <cell r="I9">
            <v>0</v>
          </cell>
          <cell r="J9">
            <v>11</v>
          </cell>
          <cell r="K9" t="str">
            <v>Proceso: Operación Aduanera</v>
          </cell>
          <cell r="L9">
            <v>216</v>
          </cell>
          <cell r="M9" t="str">
            <v>Subproceso: Apoyo  a la Operación Aduanera</v>
          </cell>
          <cell r="N9">
            <v>2093</v>
          </cell>
          <cell r="O9" t="str">
            <v>Procedimiento: Expedición de Pronunciamiento Técnico</v>
          </cell>
          <cell r="P9">
            <v>5101</v>
          </cell>
          <cell r="Q9">
            <v>5387</v>
          </cell>
          <cell r="R9">
            <v>0</v>
          </cell>
          <cell r="S9">
            <v>0</v>
          </cell>
          <cell r="T9" t="str">
            <v>Constante</v>
          </cell>
          <cell r="U9">
            <v>1</v>
          </cell>
          <cell r="V9" t="str">
            <v>Procedimiento</v>
          </cell>
          <cell r="W9">
            <v>22601</v>
          </cell>
          <cell r="X9" t="str">
            <v>Comercio Exterior</v>
          </cell>
          <cell r="Y9" t="str">
            <v>No</v>
          </cell>
        </row>
        <row r="10">
          <cell r="A10">
            <v>161</v>
          </cell>
          <cell r="B10" t="str">
            <v>Cobertura en Seguridad Social integral a los servidores públicos de la entidad.</v>
          </cell>
          <cell r="C10" t="str">
            <v>(5136/5422)*100</v>
          </cell>
          <cell r="D10">
            <v>97110001</v>
          </cell>
          <cell r="E10" t="str">
            <v>(Variable 1/ Variable 2)* 100</v>
          </cell>
          <cell r="F10">
            <v>100</v>
          </cell>
          <cell r="G10" t="str">
            <v>Trimestre</v>
          </cell>
          <cell r="H10" t="str">
            <v>Porcentaje</v>
          </cell>
          <cell r="I10">
            <v>0</v>
          </cell>
          <cell r="J10">
            <v>6</v>
          </cell>
          <cell r="K10" t="str">
            <v>Proceso: Gestión Humana</v>
          </cell>
          <cell r="L10">
            <v>282</v>
          </cell>
          <cell r="M10" t="str">
            <v>Subproceso: Gestión para la provisión y/o movilidad del empleo</v>
          </cell>
          <cell r="N10">
            <v>2264</v>
          </cell>
          <cell r="O10" t="str">
            <v>Procedimiento: Afiliaciones y/o Traslados al Sistema de Seguridad Social y Cajas de Compensación</v>
          </cell>
          <cell r="P10">
            <v>5136</v>
          </cell>
          <cell r="Q10">
            <v>5422</v>
          </cell>
          <cell r="R10">
            <v>0</v>
          </cell>
          <cell r="S10">
            <v>0</v>
          </cell>
          <cell r="T10" t="str">
            <v>Ascendente</v>
          </cell>
          <cell r="U10">
            <v>1</v>
          </cell>
          <cell r="V10" t="str">
            <v>Procedimiento</v>
          </cell>
          <cell r="W10">
            <v>21401</v>
          </cell>
          <cell r="X10" t="str">
            <v>Personal</v>
          </cell>
          <cell r="Y10" t="str">
            <v>No</v>
          </cell>
        </row>
        <row r="11">
          <cell r="A11">
            <v>178</v>
          </cell>
          <cell r="B11" t="str">
            <v>Número de días de mora en el cierre contable (MUISCA)</v>
          </cell>
          <cell r="C11" t="str">
            <v>(5152-5438)</v>
          </cell>
          <cell r="D11">
            <v>97110003</v>
          </cell>
          <cell r="E11" t="str">
            <v>(Variable 1 - Variable 2 )</v>
          </cell>
          <cell r="F11">
            <v>0</v>
          </cell>
          <cell r="G11" t="str">
            <v>Mes</v>
          </cell>
          <cell r="H11" t="str">
            <v>Días</v>
          </cell>
          <cell r="I11">
            <v>0</v>
          </cell>
          <cell r="J11">
            <v>12</v>
          </cell>
          <cell r="K11" t="str">
            <v>Proceso: Recaudación</v>
          </cell>
          <cell r="L11">
            <v>259</v>
          </cell>
          <cell r="M11" t="str">
            <v xml:space="preserve">	Subproceso: Información de Recaudo</v>
          </cell>
          <cell r="N11">
            <v>2051</v>
          </cell>
          <cell r="O11" t="str">
            <v>Procedimiento: Cierre Contable</v>
          </cell>
          <cell r="P11">
            <v>5152</v>
          </cell>
          <cell r="Q11">
            <v>5438</v>
          </cell>
          <cell r="R11">
            <v>0</v>
          </cell>
          <cell r="S11">
            <v>0</v>
          </cell>
          <cell r="T11" t="str">
            <v>Descendente</v>
          </cell>
          <cell r="U11">
            <v>1</v>
          </cell>
          <cell r="V11" t="str">
            <v>Procedimiento</v>
          </cell>
          <cell r="W11">
            <v>22401</v>
          </cell>
          <cell r="X11" t="str">
            <v>Recaudo</v>
          </cell>
          <cell r="Y11" t="str">
            <v>No</v>
          </cell>
        </row>
        <row r="12">
          <cell r="A12">
            <v>183</v>
          </cell>
          <cell r="B12" t="str">
            <v>Proceso sancionatorio contra EAR</v>
          </cell>
          <cell r="C12" t="str">
            <v>(5157/5443)*100</v>
          </cell>
          <cell r="D12">
            <v>97110002</v>
          </cell>
          <cell r="E12" t="str">
            <v>(Variable 1/ Variable 2)* 100</v>
          </cell>
          <cell r="F12">
            <v>100</v>
          </cell>
          <cell r="G12" t="str">
            <v>Año</v>
          </cell>
          <cell r="H12" t="str">
            <v>Porcentaje</v>
          </cell>
          <cell r="I12">
            <v>0</v>
          </cell>
          <cell r="J12">
            <v>12</v>
          </cell>
          <cell r="K12" t="str">
            <v>Proceso: Recaudación</v>
          </cell>
          <cell r="L12">
            <v>259</v>
          </cell>
          <cell r="M12" t="str">
            <v xml:space="preserve">	Subproceso: Información de Recaudo</v>
          </cell>
          <cell r="N12">
            <v>2055</v>
          </cell>
          <cell r="O12" t="str">
            <v>Procedimiento: Sanciones a Entidades Autorizadas para Recaudar</v>
          </cell>
          <cell r="P12">
            <v>5157</v>
          </cell>
          <cell r="Q12">
            <v>5443</v>
          </cell>
          <cell r="R12">
            <v>0</v>
          </cell>
          <cell r="S12">
            <v>0</v>
          </cell>
          <cell r="T12" t="str">
            <v>Constante</v>
          </cell>
          <cell r="U12">
            <v>1</v>
          </cell>
          <cell r="V12" t="str">
            <v>Procedimiento</v>
          </cell>
          <cell r="W12">
            <v>22401</v>
          </cell>
          <cell r="X12" t="str">
            <v>Recaudo</v>
          </cell>
          <cell r="Y12" t="str">
            <v>No</v>
          </cell>
        </row>
        <row r="13">
          <cell r="A13">
            <v>186</v>
          </cell>
          <cell r="B13" t="str">
            <v>Comunicación Indice de Consignación</v>
          </cell>
          <cell r="C13" t="str">
            <v>(5160/5446)*100</v>
          </cell>
          <cell r="D13">
            <v>97110002</v>
          </cell>
          <cell r="E13" t="str">
            <v>(Variable 1/ Variable 2)* 100</v>
          </cell>
          <cell r="F13">
            <v>100</v>
          </cell>
          <cell r="G13" t="str">
            <v>Mes</v>
          </cell>
          <cell r="H13" t="str">
            <v>Porcentaje</v>
          </cell>
          <cell r="I13">
            <v>0</v>
          </cell>
          <cell r="J13">
            <v>12</v>
          </cell>
          <cell r="K13" t="str">
            <v>Proceso: Recaudación</v>
          </cell>
          <cell r="L13">
            <v>259</v>
          </cell>
          <cell r="M13" t="str">
            <v xml:space="preserve">	Subproceso: Información de Recaudo</v>
          </cell>
          <cell r="N13">
            <v>2054</v>
          </cell>
          <cell r="O13" t="str">
            <v>Procedimiento: Cálculo del Índice de consignación</v>
          </cell>
          <cell r="P13">
            <v>5160</v>
          </cell>
          <cell r="Q13">
            <v>5446</v>
          </cell>
          <cell r="R13">
            <v>0</v>
          </cell>
          <cell r="S13">
            <v>0</v>
          </cell>
          <cell r="T13" t="str">
            <v>Constante</v>
          </cell>
          <cell r="U13">
            <v>1</v>
          </cell>
          <cell r="V13" t="str">
            <v>Procedimiento</v>
          </cell>
          <cell r="W13">
            <v>22401</v>
          </cell>
          <cell r="X13" t="str">
            <v>Recaudo</v>
          </cell>
          <cell r="Y13" t="str">
            <v>No</v>
          </cell>
        </row>
        <row r="14">
          <cell r="A14">
            <v>187</v>
          </cell>
          <cell r="B14" t="str">
            <v>Conciliación del Recaudo</v>
          </cell>
          <cell r="C14" t="str">
            <v>(5161/5447)*100</v>
          </cell>
          <cell r="D14">
            <v>97110002</v>
          </cell>
          <cell r="E14" t="str">
            <v>(Variable 1/ Variable 2)* 100</v>
          </cell>
          <cell r="F14">
            <v>100</v>
          </cell>
          <cell r="G14" t="str">
            <v>Mes</v>
          </cell>
          <cell r="H14" t="str">
            <v>Porcentaje</v>
          </cell>
          <cell r="I14">
            <v>0</v>
          </cell>
          <cell r="J14">
            <v>12</v>
          </cell>
          <cell r="K14" t="str">
            <v>Proceso: Recaudación</v>
          </cell>
          <cell r="L14">
            <v>259</v>
          </cell>
          <cell r="M14" t="str">
            <v xml:space="preserve">	Subproceso: Información de Recaudo</v>
          </cell>
          <cell r="N14">
            <v>2054</v>
          </cell>
          <cell r="O14" t="str">
            <v>Procedimiento: Cálculo del Índice de consignación</v>
          </cell>
          <cell r="P14">
            <v>5161</v>
          </cell>
          <cell r="Q14">
            <v>5447</v>
          </cell>
          <cell r="R14">
            <v>0</v>
          </cell>
          <cell r="S14">
            <v>0</v>
          </cell>
          <cell r="T14" t="str">
            <v>Constante</v>
          </cell>
          <cell r="U14">
            <v>1</v>
          </cell>
          <cell r="V14" t="str">
            <v>Procedimiento</v>
          </cell>
          <cell r="W14">
            <v>22401</v>
          </cell>
          <cell r="X14" t="str">
            <v>Recaudo</v>
          </cell>
          <cell r="Y14" t="str">
            <v>No</v>
          </cell>
        </row>
        <row r="15">
          <cell r="A15">
            <v>218</v>
          </cell>
          <cell r="B15" t="str">
            <v>Concepto bienes inmuebles recibidos en dación en pago</v>
          </cell>
          <cell r="C15" t="str">
            <v>(5179/5463)*100</v>
          </cell>
          <cell r="D15">
            <v>97110002</v>
          </cell>
          <cell r="E15" t="str">
            <v>(Variable 1/ Variable 2)* 100</v>
          </cell>
          <cell r="F15">
            <v>100</v>
          </cell>
          <cell r="G15" t="str">
            <v>Trimestre</v>
          </cell>
          <cell r="H15" t="str">
            <v>Porcentaje</v>
          </cell>
          <cell r="I15">
            <v>0</v>
          </cell>
          <cell r="J15">
            <v>14</v>
          </cell>
          <cell r="K15" t="str">
            <v>Proceso: Recursos Físicos</v>
          </cell>
          <cell r="L15">
            <v>232</v>
          </cell>
          <cell r="M15" t="str">
            <v>Subproceso: Administración de Bienes</v>
          </cell>
          <cell r="N15">
            <v>2173</v>
          </cell>
          <cell r="O15" t="str">
            <v>Procedimiento: Conceptualización y Entrega de Bienes Inmuebles Recibidos en Dación en Pago</v>
          </cell>
          <cell r="P15">
            <v>5179</v>
          </cell>
          <cell r="Q15">
            <v>5463</v>
          </cell>
          <cell r="R15">
            <v>0</v>
          </cell>
          <cell r="S15">
            <v>0</v>
          </cell>
          <cell r="T15" t="str">
            <v>Constante</v>
          </cell>
          <cell r="U15">
            <v>1</v>
          </cell>
          <cell r="V15" t="str">
            <v>Procedimiento</v>
          </cell>
          <cell r="W15">
            <v>21501</v>
          </cell>
          <cell r="X15" t="str">
            <v>Recursos Físicos</v>
          </cell>
          <cell r="Y15" t="str">
            <v>No</v>
          </cell>
        </row>
        <row r="16">
          <cell r="A16">
            <v>229</v>
          </cell>
          <cell r="B16" t="str">
            <v>Control a eliminación de documentos</v>
          </cell>
          <cell r="C16" t="str">
            <v>(5180/5464)*100</v>
          </cell>
          <cell r="D16">
            <v>97110002</v>
          </cell>
          <cell r="E16" t="str">
            <v>(Variable 1/ Variable 2)* 100</v>
          </cell>
          <cell r="F16">
            <v>100</v>
          </cell>
          <cell r="G16" t="str">
            <v>Año</v>
          </cell>
          <cell r="H16" t="str">
            <v>Porcentaje</v>
          </cell>
          <cell r="I16">
            <v>0</v>
          </cell>
          <cell r="J16">
            <v>14</v>
          </cell>
          <cell r="K16" t="str">
            <v>Proceso: Recursos Físicos</v>
          </cell>
          <cell r="L16">
            <v>53</v>
          </cell>
          <cell r="M16" t="str">
            <v>Subproceso: Gestión Documental</v>
          </cell>
          <cell r="N16">
            <v>2209</v>
          </cell>
          <cell r="O16" t="str">
            <v>Procedimiento: Administración del Archivo Central</v>
          </cell>
          <cell r="P16">
            <v>5190</v>
          </cell>
          <cell r="Q16">
            <v>5474</v>
          </cell>
          <cell r="R16">
            <v>0</v>
          </cell>
          <cell r="S16">
            <v>0</v>
          </cell>
          <cell r="T16" t="str">
            <v>Constante</v>
          </cell>
          <cell r="U16">
            <v>1</v>
          </cell>
          <cell r="V16" t="str">
            <v>Procedimiento</v>
          </cell>
          <cell r="W16">
            <v>21501</v>
          </cell>
          <cell r="X16" t="str">
            <v>Recursos Físicos</v>
          </cell>
          <cell r="Y16" t="str">
            <v>No</v>
          </cell>
        </row>
        <row r="17">
          <cell r="A17">
            <v>236</v>
          </cell>
          <cell r="B17" t="str">
            <v>Mantenimiento del Parque Automotor</v>
          </cell>
          <cell r="C17" t="str">
            <v>(5195/5479)*100</v>
          </cell>
          <cell r="D17">
            <v>97110002</v>
          </cell>
          <cell r="E17" t="str">
            <v>(Variable 1/ Variable 2)* 100</v>
          </cell>
          <cell r="F17">
            <v>100</v>
          </cell>
          <cell r="G17" t="str">
            <v>Trimestre</v>
          </cell>
          <cell r="H17" t="str">
            <v>Porcentaje</v>
          </cell>
          <cell r="I17">
            <v>0</v>
          </cell>
          <cell r="J17">
            <v>14</v>
          </cell>
          <cell r="K17" t="str">
            <v>Proceso: Recursos Físicos</v>
          </cell>
          <cell r="L17">
            <v>232</v>
          </cell>
          <cell r="M17" t="str">
            <v>Subproceso: Administración de Bienes</v>
          </cell>
          <cell r="N17">
            <v>2377</v>
          </cell>
          <cell r="O17" t="str">
            <v>Procedimiento: Programa de Mantenimiento Parque Automotor</v>
          </cell>
          <cell r="P17">
            <v>5195</v>
          </cell>
          <cell r="Q17">
            <v>5479</v>
          </cell>
          <cell r="R17">
            <v>0</v>
          </cell>
          <cell r="S17">
            <v>0</v>
          </cell>
          <cell r="T17" t="str">
            <v>Constante</v>
          </cell>
          <cell r="U17">
            <v>1</v>
          </cell>
          <cell r="V17" t="str">
            <v>Procedimiento</v>
          </cell>
          <cell r="W17">
            <v>21501</v>
          </cell>
          <cell r="X17" t="str">
            <v>Recursos Físicos</v>
          </cell>
          <cell r="Y17" t="str">
            <v>No</v>
          </cell>
        </row>
        <row r="18">
          <cell r="A18">
            <v>245</v>
          </cell>
          <cell r="B18" t="str">
            <v>Oportunidad entrega cuenta mensual de Almacén e Inventarios</v>
          </cell>
          <cell r="C18" t="str">
            <v>(5204/5488)*100</v>
          </cell>
          <cell r="D18">
            <v>97110002</v>
          </cell>
          <cell r="E18" t="str">
            <v>(Variable 1/ Variable 2)* 100</v>
          </cell>
          <cell r="F18">
            <v>100</v>
          </cell>
          <cell r="G18" t="str">
            <v>Mes</v>
          </cell>
          <cell r="H18" t="str">
            <v>Porcentaje</v>
          </cell>
          <cell r="I18">
            <v>0</v>
          </cell>
          <cell r="J18">
            <v>14</v>
          </cell>
          <cell r="K18" t="str">
            <v>Proceso: Recursos Físicos</v>
          </cell>
          <cell r="L18">
            <v>232</v>
          </cell>
          <cell r="M18" t="str">
            <v>Subproceso: Administración de Bienes</v>
          </cell>
          <cell r="N18">
            <v>2349</v>
          </cell>
          <cell r="O18" t="str">
            <v>Procedimiento: Levantamiento Físico de Inventario de Bienes Muebles</v>
          </cell>
          <cell r="P18">
            <v>5204</v>
          </cell>
          <cell r="Q18">
            <v>5488</v>
          </cell>
          <cell r="R18">
            <v>0</v>
          </cell>
          <cell r="S18">
            <v>0</v>
          </cell>
          <cell r="T18" t="str">
            <v>Constante</v>
          </cell>
          <cell r="U18">
            <v>1</v>
          </cell>
          <cell r="V18" t="str">
            <v>Procedimiento</v>
          </cell>
          <cell r="W18">
            <v>21501</v>
          </cell>
          <cell r="X18" t="str">
            <v>Recursos Físicos</v>
          </cell>
          <cell r="Y18" t="str">
            <v>No</v>
          </cell>
        </row>
        <row r="19">
          <cell r="A19">
            <v>262</v>
          </cell>
          <cell r="B19" t="str">
            <v>Cumplimiento y mantenimiento de los requisitos  con los cuales se obtuvo el registro aduanero</v>
          </cell>
          <cell r="C19" t="str">
            <v>(5219/5502)*100</v>
          </cell>
          <cell r="D19">
            <v>97110002</v>
          </cell>
          <cell r="E19" t="str">
            <v>(Variable 1/ Variable 2)* 100</v>
          </cell>
          <cell r="F19">
            <v>70</v>
          </cell>
          <cell r="G19" t="str">
            <v>Trimestre</v>
          </cell>
          <cell r="H19" t="str">
            <v>Porcentaje</v>
          </cell>
          <cell r="I19">
            <v>0</v>
          </cell>
          <cell r="J19">
            <v>8</v>
          </cell>
          <cell r="K19" t="str">
            <v>Proceso: Gestión Masiva</v>
          </cell>
          <cell r="L19">
            <v>289</v>
          </cell>
          <cell r="M19" t="str">
            <v>Subproceso: Registro, Habilitación, Autorización Usuarios TAC</v>
          </cell>
          <cell r="N19">
            <v>3121</v>
          </cell>
          <cell r="O19" t="str">
            <v>Procedimiento: Control al mantenimiento de requisitos a Operadores de Comercio Exterior y Obligados Aduaneros</v>
          </cell>
          <cell r="P19">
            <v>5219</v>
          </cell>
          <cell r="Q19">
            <v>5502</v>
          </cell>
          <cell r="R19">
            <v>0</v>
          </cell>
          <cell r="S19">
            <v>0</v>
          </cell>
          <cell r="T19" t="str">
            <v>Constante</v>
          </cell>
          <cell r="U19">
            <v>1</v>
          </cell>
          <cell r="V19" t="str">
            <v>Procedimiento</v>
          </cell>
          <cell r="W19">
            <v>22801</v>
          </cell>
          <cell r="X19" t="str">
            <v xml:space="preserve">Registro Aduanero    </v>
          </cell>
          <cell r="Y19" t="str">
            <v>No</v>
          </cell>
        </row>
        <row r="20">
          <cell r="A20">
            <v>341</v>
          </cell>
          <cell r="B20" t="str">
            <v>Avaluo de Bienes Inmuebles</v>
          </cell>
          <cell r="C20" t="str">
            <v>(5678/5679)*100</v>
          </cell>
          <cell r="D20">
            <v>97110002</v>
          </cell>
          <cell r="E20" t="str">
            <v>(Variable 1/ Variable 2)* 100</v>
          </cell>
          <cell r="F20">
            <v>50</v>
          </cell>
          <cell r="G20" t="str">
            <v>Cuatrimestre</v>
          </cell>
          <cell r="H20" t="str">
            <v>Porcentaje</v>
          </cell>
          <cell r="I20">
            <v>0</v>
          </cell>
          <cell r="J20">
            <v>1</v>
          </cell>
          <cell r="K20" t="str">
            <v>Proceso: Administración de Cartera</v>
          </cell>
          <cell r="L20">
            <v>278</v>
          </cell>
          <cell r="M20" t="str">
            <v>Subproceso: Cobro en Sede Administrativa</v>
          </cell>
          <cell r="N20">
            <v>3160</v>
          </cell>
          <cell r="O20" t="str">
            <v>Procedimiento: Avalúo de Bienes</v>
          </cell>
          <cell r="P20">
            <v>5678</v>
          </cell>
          <cell r="Q20">
            <v>5679</v>
          </cell>
          <cell r="R20">
            <v>0</v>
          </cell>
          <cell r="S20">
            <v>0</v>
          </cell>
          <cell r="T20" t="str">
            <v>Constante</v>
          </cell>
          <cell r="U20">
            <v>1</v>
          </cell>
          <cell r="V20" t="str">
            <v>Procedimiento</v>
          </cell>
          <cell r="W20">
            <v>22402</v>
          </cell>
          <cell r="X20" t="str">
            <v>Cobranzas</v>
          </cell>
          <cell r="Y20" t="str">
            <v>No</v>
          </cell>
        </row>
        <row r="21">
          <cell r="A21">
            <v>342</v>
          </cell>
          <cell r="B21" t="str">
            <v>Remate de Bienes Inmuebles</v>
          </cell>
          <cell r="C21" t="str">
            <v>(5681/5680)*100</v>
          </cell>
          <cell r="D21">
            <v>97110002</v>
          </cell>
          <cell r="E21" t="str">
            <v>(Variable 1/ Variable 2)* 100</v>
          </cell>
          <cell r="F21">
            <v>50</v>
          </cell>
          <cell r="G21" t="str">
            <v>Cuatrimestre</v>
          </cell>
          <cell r="H21" t="str">
            <v>Porcentaje</v>
          </cell>
          <cell r="I21">
            <v>0</v>
          </cell>
          <cell r="J21">
            <v>1</v>
          </cell>
          <cell r="K21" t="str">
            <v>Proceso: Administración de Cartera</v>
          </cell>
          <cell r="L21">
            <v>278</v>
          </cell>
          <cell r="M21" t="str">
            <v>Subproceso: Cobro en Sede Administrativa</v>
          </cell>
          <cell r="N21">
            <v>3162</v>
          </cell>
          <cell r="O21" t="str">
            <v>Procedimiento: Liquidación del Crédito y las Costas</v>
          </cell>
          <cell r="P21">
            <v>5681</v>
          </cell>
          <cell r="Q21">
            <v>5680</v>
          </cell>
          <cell r="R21">
            <v>0</v>
          </cell>
          <cell r="S21">
            <v>0</v>
          </cell>
          <cell r="T21" t="str">
            <v>Constante</v>
          </cell>
          <cell r="U21">
            <v>1</v>
          </cell>
          <cell r="V21" t="str">
            <v>Procedimiento</v>
          </cell>
          <cell r="W21">
            <v>22402</v>
          </cell>
          <cell r="X21" t="str">
            <v>Cobranzas</v>
          </cell>
          <cell r="Y21" t="str">
            <v>No</v>
          </cell>
        </row>
        <row r="22">
          <cell r="A22">
            <v>363</v>
          </cell>
          <cell r="B22" t="str">
            <v>Reconocimiento de las operaciones contables</v>
          </cell>
          <cell r="C22" t="str">
            <v>(5745/5760)* 100</v>
          </cell>
          <cell r="D22">
            <v>97110001</v>
          </cell>
          <cell r="E22" t="str">
            <v>(Variable 1/ Variable 2)* 100</v>
          </cell>
          <cell r="F22">
            <v>100</v>
          </cell>
          <cell r="G22" t="str">
            <v>Mes</v>
          </cell>
          <cell r="H22" t="str">
            <v>Porcentaje</v>
          </cell>
          <cell r="I22">
            <v>0</v>
          </cell>
          <cell r="J22">
            <v>13</v>
          </cell>
          <cell r="K22" t="str">
            <v>Proceso: Recursos Financieros</v>
          </cell>
          <cell r="L22">
            <v>226</v>
          </cell>
          <cell r="M22" t="str">
            <v>Subproceso: Reconocimiento</v>
          </cell>
          <cell r="N22">
            <v>2156</v>
          </cell>
          <cell r="O22" t="str">
            <v>Procedimiento: Reconocimiento de Hechos Económicos que No Generan Pago</v>
          </cell>
          <cell r="P22">
            <v>5745</v>
          </cell>
          <cell r="Q22">
            <v>5760</v>
          </cell>
          <cell r="R22">
            <v>0</v>
          </cell>
          <cell r="S22">
            <v>0</v>
          </cell>
          <cell r="T22" t="str">
            <v>Ascendente</v>
          </cell>
          <cell r="U22">
            <v>1</v>
          </cell>
          <cell r="V22" t="str">
            <v>Procedimiento</v>
          </cell>
          <cell r="W22">
            <v>21601</v>
          </cell>
          <cell r="X22" t="str">
            <v>Recursos Financieros</v>
          </cell>
          <cell r="Y22" t="str">
            <v>No</v>
          </cell>
        </row>
        <row r="23">
          <cell r="A23">
            <v>368</v>
          </cell>
          <cell r="B23" t="str">
            <v>Conciliaciones Contables</v>
          </cell>
          <cell r="C23" t="str">
            <v>5750</v>
          </cell>
          <cell r="D23">
            <v>97110001</v>
          </cell>
          <cell r="E23" t="str">
            <v>Variable 1</v>
          </cell>
          <cell r="F23">
            <v>4</v>
          </cell>
          <cell r="G23" t="str">
            <v>Mes</v>
          </cell>
          <cell r="H23" t="str">
            <v>Cantidad</v>
          </cell>
          <cell r="I23">
            <v>0</v>
          </cell>
          <cell r="J23">
            <v>13</v>
          </cell>
          <cell r="K23" t="str">
            <v>Proceso: Recursos Financieros</v>
          </cell>
          <cell r="L23">
            <v>281</v>
          </cell>
          <cell r="M23" t="str">
            <v>Subproceso: Gestión Contable</v>
          </cell>
          <cell r="N23">
            <v>2157</v>
          </cell>
          <cell r="O23" t="str">
            <v>Procedimiento: Generación de Conciliaciones Bancarias y Cruces de Información</v>
          </cell>
          <cell r="P23">
            <v>5750</v>
          </cell>
          <cell r="Q23">
            <v>0</v>
          </cell>
          <cell r="R23">
            <v>0</v>
          </cell>
          <cell r="S23">
            <v>0</v>
          </cell>
          <cell r="T23" t="str">
            <v>Ascendente</v>
          </cell>
          <cell r="U23">
            <v>1</v>
          </cell>
          <cell r="V23" t="str">
            <v>Procedimiento</v>
          </cell>
          <cell r="W23">
            <v>21601</v>
          </cell>
          <cell r="X23" t="str">
            <v>Recursos Financieros</v>
          </cell>
          <cell r="Y23" t="str">
            <v>No</v>
          </cell>
        </row>
        <row r="24">
          <cell r="A24">
            <v>371</v>
          </cell>
          <cell r="B24" t="str">
            <v>Secuestro de Bienes  Inmuebles</v>
          </cell>
          <cell r="C24" t="str">
            <v>(5753/5765)*100</v>
          </cell>
          <cell r="D24">
            <v>97110002</v>
          </cell>
          <cell r="E24" t="str">
            <v>(Variable 1/ Variable 2)* 100</v>
          </cell>
          <cell r="F24">
            <v>50</v>
          </cell>
          <cell r="G24" t="str">
            <v>Cuatrimestre</v>
          </cell>
          <cell r="H24" t="str">
            <v>Porcentaje</v>
          </cell>
          <cell r="I24">
            <v>0</v>
          </cell>
          <cell r="J24">
            <v>1</v>
          </cell>
          <cell r="K24" t="str">
            <v>Proceso: Administración de Cartera</v>
          </cell>
          <cell r="L24">
            <v>278</v>
          </cell>
          <cell r="M24" t="str">
            <v>Subproceso: Cobro en Sede Administrativa</v>
          </cell>
          <cell r="N24">
            <v>3158</v>
          </cell>
          <cell r="O24" t="str">
            <v>Procedimiento: Entrega de bienes secuestrados</v>
          </cell>
          <cell r="P24">
            <v>5753</v>
          </cell>
          <cell r="Q24">
            <v>5765</v>
          </cell>
          <cell r="R24">
            <v>0</v>
          </cell>
          <cell r="S24">
            <v>0</v>
          </cell>
          <cell r="T24" t="str">
            <v>Constante</v>
          </cell>
          <cell r="U24">
            <v>1</v>
          </cell>
          <cell r="V24" t="str">
            <v>Procedimiento</v>
          </cell>
          <cell r="W24">
            <v>22402</v>
          </cell>
          <cell r="X24" t="str">
            <v>Cobranzas</v>
          </cell>
          <cell r="Y24" t="str">
            <v>No</v>
          </cell>
        </row>
        <row r="25">
          <cell r="A25">
            <v>374</v>
          </cell>
          <cell r="B25" t="str">
            <v>Porcentaje de Terceros Conciliados</v>
          </cell>
          <cell r="C25" t="str">
            <v>(5756/5768)*100</v>
          </cell>
          <cell r="D25">
            <v>97110002</v>
          </cell>
          <cell r="E25" t="str">
            <v>(Variable 1/ Variable 2)* 100</v>
          </cell>
          <cell r="F25">
            <v>100</v>
          </cell>
          <cell r="G25" t="str">
            <v>Mes</v>
          </cell>
          <cell r="H25" t="str">
            <v>Porcentaje</v>
          </cell>
          <cell r="I25">
            <v>0</v>
          </cell>
          <cell r="J25">
            <v>12</v>
          </cell>
          <cell r="K25" t="str">
            <v>Proceso: Recaudación</v>
          </cell>
          <cell r="L25">
            <v>259</v>
          </cell>
          <cell r="M25" t="str">
            <v xml:space="preserve">	Subproceso: Información de Recaudo</v>
          </cell>
          <cell r="N25">
            <v>2052</v>
          </cell>
          <cell r="O25" t="str">
            <v>Procedimiento: Informe contable que deben rendir las direcciones seccionales</v>
          </cell>
          <cell r="P25">
            <v>5756</v>
          </cell>
          <cell r="Q25">
            <v>5768</v>
          </cell>
          <cell r="R25">
            <v>0</v>
          </cell>
          <cell r="S25">
            <v>0</v>
          </cell>
          <cell r="T25" t="str">
            <v>Constante</v>
          </cell>
          <cell r="U25">
            <v>1</v>
          </cell>
          <cell r="V25" t="str">
            <v>Procedimiento</v>
          </cell>
          <cell r="W25">
            <v>22401</v>
          </cell>
          <cell r="X25" t="str">
            <v>Recaudo</v>
          </cell>
          <cell r="Y25" t="str">
            <v>Si</v>
          </cell>
        </row>
        <row r="26">
          <cell r="A26">
            <v>375</v>
          </cell>
          <cell r="B26" t="str">
            <v>Gestión Saldos con errores de Procesamiento mediante el uso del Rol de Reprocesos del SIE de Obligación Financiera</v>
          </cell>
          <cell r="C26" t="str">
            <v>((5774+5778)/(5780+5782))*100</v>
          </cell>
          <cell r="D26">
            <v>97110002</v>
          </cell>
          <cell r="E26" t="str">
            <v>((Variable 1+ Variable 2) / (Variable 3 + Variable 4))*100</v>
          </cell>
          <cell r="F26">
            <v>100</v>
          </cell>
          <cell r="G26" t="str">
            <v>Mes</v>
          </cell>
          <cell r="H26" t="str">
            <v>Porcentaje</v>
          </cell>
          <cell r="I26">
            <v>0</v>
          </cell>
          <cell r="J26">
            <v>12</v>
          </cell>
          <cell r="K26" t="str">
            <v>Proceso: Recaudación</v>
          </cell>
          <cell r="L26">
            <v>259</v>
          </cell>
          <cell r="M26" t="str">
            <v xml:space="preserve">	Subproceso: Información de Recaudo</v>
          </cell>
          <cell r="N26">
            <v>2042</v>
          </cell>
          <cell r="O26" t="str">
            <v>Procedimiento: Corrección de inconsistencias  de Declaraciones y-o Recibos de Pago</v>
          </cell>
          <cell r="P26">
            <v>5774</v>
          </cell>
          <cell r="Q26">
            <v>5778</v>
          </cell>
          <cell r="R26">
            <v>5780</v>
          </cell>
          <cell r="S26">
            <v>5782</v>
          </cell>
          <cell r="T26" t="str">
            <v>Constante</v>
          </cell>
          <cell r="U26">
            <v>1</v>
          </cell>
          <cell r="V26" t="str">
            <v>Procedimiento</v>
          </cell>
          <cell r="W26">
            <v>22401</v>
          </cell>
          <cell r="X26" t="str">
            <v>Recaudo</v>
          </cell>
          <cell r="Y26" t="str">
            <v>No</v>
          </cell>
        </row>
        <row r="27">
          <cell r="A27">
            <v>386</v>
          </cell>
          <cell r="B27" t="str">
            <v>Eficacia en la ejecución del Procedimiento de Administración de la Actividad de Auditoría Interna</v>
          </cell>
          <cell r="C27" t="str">
            <v>(5894/5910)*100</v>
          </cell>
          <cell r="D27">
            <v>97110002</v>
          </cell>
          <cell r="E27" t="str">
            <v>(Variable 1/ Variable 2)* 100</v>
          </cell>
          <cell r="F27">
            <v>100</v>
          </cell>
          <cell r="G27" t="str">
            <v>Trimestre</v>
          </cell>
          <cell r="H27" t="str">
            <v>Porcentaje</v>
          </cell>
          <cell r="I27">
            <v>0</v>
          </cell>
          <cell r="J27">
            <v>4</v>
          </cell>
          <cell r="K27" t="str">
            <v>Proceso: Control Interno</v>
          </cell>
          <cell r="L27">
            <v>4</v>
          </cell>
          <cell r="M27" t="str">
            <v>Proceso: Control Interno. No Aplica Subproceso.</v>
          </cell>
          <cell r="N27">
            <v>2319</v>
          </cell>
          <cell r="O27" t="str">
            <v>Procedimiento: Administración de la actividad de Auditoria Interna</v>
          </cell>
          <cell r="P27">
            <v>5894</v>
          </cell>
          <cell r="Q27">
            <v>5910</v>
          </cell>
          <cell r="R27">
            <v>0</v>
          </cell>
          <cell r="S27">
            <v>0</v>
          </cell>
          <cell r="T27" t="str">
            <v>Constante</v>
          </cell>
          <cell r="U27">
            <v>1</v>
          </cell>
          <cell r="V27" t="str">
            <v>Procedimiento</v>
          </cell>
          <cell r="W27">
            <v>20401</v>
          </cell>
          <cell r="X27" t="str">
            <v>Control Interno</v>
          </cell>
          <cell r="Y27" t="str">
            <v>No</v>
          </cell>
        </row>
        <row r="28">
          <cell r="A28">
            <v>387</v>
          </cell>
          <cell r="B28" t="str">
            <v>Efectividad en el reconocimiento de carga de tráfico postal y envios urgentes.</v>
          </cell>
          <cell r="C28" t="str">
            <v>((5895+5911)/5920)*100</v>
          </cell>
          <cell r="D28">
            <v>97110001</v>
          </cell>
          <cell r="E28" t="str">
            <v>((Variable 1+ Variable 2) / Variable 3)*100</v>
          </cell>
          <cell r="F28">
            <v>60</v>
          </cell>
          <cell r="G28" t="str">
            <v>Mes</v>
          </cell>
          <cell r="H28" t="str">
            <v>Porcentaje</v>
          </cell>
          <cell r="I28">
            <v>0</v>
          </cell>
          <cell r="J28">
            <v>11</v>
          </cell>
          <cell r="K28" t="str">
            <v>Proceso: Operación Aduanera</v>
          </cell>
          <cell r="L28">
            <v>294</v>
          </cell>
          <cell r="M28" t="str">
            <v>Subproceso: Ingreso de Mercancías</v>
          </cell>
          <cell r="N28">
            <v>2080</v>
          </cell>
          <cell r="O28" t="str">
            <v>Procedimiento: Verificación de Tráfico Postal y Envios Urgentes</v>
          </cell>
          <cell r="P28">
            <v>5895</v>
          </cell>
          <cell r="Q28">
            <v>5911</v>
          </cell>
          <cell r="R28">
            <v>5920</v>
          </cell>
          <cell r="S28">
            <v>0</v>
          </cell>
          <cell r="T28" t="str">
            <v>Ascendente</v>
          </cell>
          <cell r="U28">
            <v>1</v>
          </cell>
          <cell r="V28" t="str">
            <v>Procedimiento</v>
          </cell>
          <cell r="W28">
            <v>22601</v>
          </cell>
          <cell r="X28" t="str">
            <v>Comercio Exterior</v>
          </cell>
          <cell r="Y28" t="str">
            <v>No</v>
          </cell>
        </row>
        <row r="29">
          <cell r="A29">
            <v>388</v>
          </cell>
          <cell r="B29" t="str">
            <v>Eficacia en la finalización de los tránsitos aduaneros autorizados</v>
          </cell>
          <cell r="C29" t="str">
            <v>(5896/(5912+5921))*100</v>
          </cell>
          <cell r="D29">
            <v>97110001</v>
          </cell>
          <cell r="E29" t="str">
            <v>(Variable 1/ (Variable 2 + Variable 3))*100</v>
          </cell>
          <cell r="F29">
            <v>80</v>
          </cell>
          <cell r="G29" t="str">
            <v>Mes</v>
          </cell>
          <cell r="H29" t="str">
            <v>Porcentaje</v>
          </cell>
          <cell r="I29">
            <v>0</v>
          </cell>
          <cell r="J29">
            <v>11</v>
          </cell>
          <cell r="K29" t="str">
            <v>Proceso: Operación Aduanera</v>
          </cell>
          <cell r="L29">
            <v>295</v>
          </cell>
          <cell r="M29" t="str">
            <v>Subproceso: Tránsitos aduaneros</v>
          </cell>
          <cell r="N29">
            <v>2083</v>
          </cell>
          <cell r="O29" t="str">
            <v>Procedimiento: Finalización de Tránsito Aduanero Nacional</v>
          </cell>
          <cell r="P29">
            <v>5896</v>
          </cell>
          <cell r="Q29">
            <v>5912</v>
          </cell>
          <cell r="R29">
            <v>5921</v>
          </cell>
          <cell r="S29">
            <v>0</v>
          </cell>
          <cell r="T29" t="str">
            <v>Ascendente</v>
          </cell>
          <cell r="U29">
            <v>1</v>
          </cell>
          <cell r="V29" t="str">
            <v>Procedimiento</v>
          </cell>
          <cell r="W29">
            <v>22601</v>
          </cell>
          <cell r="X29" t="str">
            <v>Comercio Exterior</v>
          </cell>
          <cell r="Y29" t="str">
            <v>No</v>
          </cell>
        </row>
        <row r="30">
          <cell r="A30">
            <v>390</v>
          </cell>
          <cell r="B30" t="str">
            <v>Efectividad en las inmovilizaciones efectuadas en carga.</v>
          </cell>
          <cell r="C30" t="str">
            <v>(5898/5914)*100</v>
          </cell>
          <cell r="D30">
            <v>97110001</v>
          </cell>
          <cell r="E30" t="str">
            <v>(Variable 1/ Variable 2)* 100</v>
          </cell>
          <cell r="F30">
            <v>10</v>
          </cell>
          <cell r="G30" t="str">
            <v>Mes</v>
          </cell>
          <cell r="H30" t="str">
            <v>Porcentaje</v>
          </cell>
          <cell r="I30">
            <v>0</v>
          </cell>
          <cell r="J30">
            <v>11</v>
          </cell>
          <cell r="K30" t="str">
            <v>Proceso: Operación Aduanera</v>
          </cell>
          <cell r="L30">
            <v>294</v>
          </cell>
          <cell r="M30" t="str">
            <v>Subproceso: Ingreso de Mercancías</v>
          </cell>
          <cell r="N30">
            <v>2081</v>
          </cell>
          <cell r="O30" t="str">
            <v>Procedimiento: Reconocimiento de Carga</v>
          </cell>
          <cell r="P30">
            <v>5898</v>
          </cell>
          <cell r="Q30">
            <v>5914</v>
          </cell>
          <cell r="R30">
            <v>0</v>
          </cell>
          <cell r="S30">
            <v>0</v>
          </cell>
          <cell r="T30" t="str">
            <v>Ascendente</v>
          </cell>
          <cell r="U30">
            <v>1</v>
          </cell>
          <cell r="V30" t="str">
            <v>Procedimiento</v>
          </cell>
          <cell r="W30">
            <v>22601</v>
          </cell>
          <cell r="X30" t="str">
            <v>Comercio Exterior</v>
          </cell>
          <cell r="Y30" t="str">
            <v>No</v>
          </cell>
        </row>
        <row r="31">
          <cell r="A31">
            <v>391</v>
          </cell>
          <cell r="B31" t="str">
            <v>Eficacia en la  expedición de las Resoluciones de clasificación arancelaria.</v>
          </cell>
          <cell r="C31" t="str">
            <v>(5899/5915)*100</v>
          </cell>
          <cell r="D31">
            <v>97110002</v>
          </cell>
          <cell r="E31" t="str">
            <v>(Variable 1/ Variable 2)* 100</v>
          </cell>
          <cell r="F31">
            <v>100</v>
          </cell>
          <cell r="G31" t="str">
            <v>Mes</v>
          </cell>
          <cell r="H31" t="str">
            <v>Porcentaje</v>
          </cell>
          <cell r="I31">
            <v>0</v>
          </cell>
          <cell r="J31">
            <v>11</v>
          </cell>
          <cell r="K31" t="str">
            <v>Proceso: Operación Aduanera</v>
          </cell>
          <cell r="L31">
            <v>216</v>
          </cell>
          <cell r="M31" t="str">
            <v>Subproceso: Apoyo  a la Operación Aduanera</v>
          </cell>
          <cell r="N31">
            <v>2327</v>
          </cell>
          <cell r="O31" t="str">
            <v>Procedimiento: Actualización Arancel</v>
          </cell>
          <cell r="P31">
            <v>5899</v>
          </cell>
          <cell r="Q31">
            <v>5915</v>
          </cell>
          <cell r="R31">
            <v>0</v>
          </cell>
          <cell r="S31">
            <v>0</v>
          </cell>
          <cell r="T31" t="str">
            <v>Constante</v>
          </cell>
          <cell r="U31">
            <v>1</v>
          </cell>
          <cell r="V31" t="str">
            <v>Procedimiento</v>
          </cell>
          <cell r="W31">
            <v>22701</v>
          </cell>
          <cell r="X31" t="str">
            <v xml:space="preserve">Técnica Aduanera    </v>
          </cell>
          <cell r="Y31" t="str">
            <v>No</v>
          </cell>
        </row>
        <row r="32">
          <cell r="A32">
            <v>394</v>
          </cell>
          <cell r="B32" t="str">
            <v>Eficacia en la atención de solicitudes de análisis merceológicos de mercancía.</v>
          </cell>
          <cell r="C32" t="str">
            <v>(5902/5918)*100</v>
          </cell>
          <cell r="D32">
            <v>97110002</v>
          </cell>
          <cell r="E32" t="str">
            <v>(Variable 1/ Variable 2)* 100</v>
          </cell>
          <cell r="F32">
            <v>100</v>
          </cell>
          <cell r="G32" t="str">
            <v>Mes</v>
          </cell>
          <cell r="H32" t="str">
            <v>Porcentaje</v>
          </cell>
          <cell r="I32">
            <v>0</v>
          </cell>
          <cell r="J32">
            <v>11</v>
          </cell>
          <cell r="K32" t="str">
            <v>Proceso: Operación Aduanera</v>
          </cell>
          <cell r="L32">
            <v>216</v>
          </cell>
          <cell r="M32" t="str">
            <v>Subproceso: Apoyo  a la Operación Aduanera</v>
          </cell>
          <cell r="N32">
            <v>2105</v>
          </cell>
          <cell r="O32" t="str">
            <v>Procedimiento: Análisis Físico Químico de Muestras</v>
          </cell>
          <cell r="P32">
            <v>5902</v>
          </cell>
          <cell r="Q32">
            <v>5918</v>
          </cell>
          <cell r="R32">
            <v>0</v>
          </cell>
          <cell r="S32">
            <v>0</v>
          </cell>
          <cell r="T32" t="str">
            <v>Constante</v>
          </cell>
          <cell r="U32">
            <v>1</v>
          </cell>
          <cell r="V32" t="str">
            <v>Procedimiento</v>
          </cell>
          <cell r="W32">
            <v>22701</v>
          </cell>
          <cell r="X32" t="str">
            <v xml:space="preserve">Técnica Aduanera    </v>
          </cell>
          <cell r="Y32" t="str">
            <v>No</v>
          </cell>
        </row>
        <row r="33">
          <cell r="A33">
            <v>397</v>
          </cell>
          <cell r="B33" t="str">
            <v>Eficiencia en la elaboración de  documentos en la etapa precontractual</v>
          </cell>
          <cell r="C33" t="str">
            <v>(5941/5942)*100</v>
          </cell>
          <cell r="D33">
            <v>97110002</v>
          </cell>
          <cell r="E33" t="str">
            <v>(Variable 1/ Variable 2)* 100</v>
          </cell>
          <cell r="F33">
            <v>100</v>
          </cell>
          <cell r="G33" t="str">
            <v>Trimestre</v>
          </cell>
          <cell r="H33" t="str">
            <v>Porcentaje</v>
          </cell>
          <cell r="I33">
            <v>0</v>
          </cell>
          <cell r="J33">
            <v>14</v>
          </cell>
          <cell r="K33" t="str">
            <v>Proceso: Recursos Físicos</v>
          </cell>
          <cell r="L33">
            <v>52</v>
          </cell>
          <cell r="M33" t="str">
            <v>Subproceso: Adquisición de Bienes y Servicios</v>
          </cell>
          <cell r="N33">
            <v>2186</v>
          </cell>
          <cell r="O33" t="str">
            <v>Procedimiento: Contratación Directa</v>
          </cell>
          <cell r="P33">
            <v>5941</v>
          </cell>
          <cell r="Q33">
            <v>5942</v>
          </cell>
          <cell r="R33">
            <v>0</v>
          </cell>
          <cell r="S33">
            <v>0</v>
          </cell>
          <cell r="T33" t="str">
            <v>Constante</v>
          </cell>
          <cell r="U33">
            <v>1</v>
          </cell>
          <cell r="V33" t="str">
            <v>Procedimiento</v>
          </cell>
          <cell r="W33">
            <v>21501</v>
          </cell>
          <cell r="X33" t="str">
            <v>Recursos Físicos</v>
          </cell>
          <cell r="Y33" t="str">
            <v>No</v>
          </cell>
        </row>
        <row r="34">
          <cell r="A34">
            <v>398</v>
          </cell>
          <cell r="B34" t="str">
            <v>Inventario anual actualizado</v>
          </cell>
          <cell r="C34" t="str">
            <v>5943</v>
          </cell>
          <cell r="D34">
            <v>97110002</v>
          </cell>
          <cell r="E34" t="str">
            <v>Variable 1</v>
          </cell>
          <cell r="F34">
            <v>1</v>
          </cell>
          <cell r="G34" t="str">
            <v>Año</v>
          </cell>
          <cell r="H34" t="str">
            <v>Cantidad</v>
          </cell>
          <cell r="I34">
            <v>0</v>
          </cell>
          <cell r="J34">
            <v>14</v>
          </cell>
          <cell r="K34" t="str">
            <v>Proceso: Recursos Físicos</v>
          </cell>
          <cell r="L34">
            <v>232</v>
          </cell>
          <cell r="M34" t="str">
            <v>Subproceso: Administración de Bienes</v>
          </cell>
          <cell r="N34">
            <v>2349</v>
          </cell>
          <cell r="O34" t="str">
            <v>Procedimiento: Levantamiento Físico de Inventario de Bienes Muebles</v>
          </cell>
          <cell r="P34">
            <v>5943</v>
          </cell>
          <cell r="Q34">
            <v>0</v>
          </cell>
          <cell r="R34">
            <v>0</v>
          </cell>
          <cell r="S34">
            <v>0</v>
          </cell>
          <cell r="T34" t="str">
            <v>Constante</v>
          </cell>
          <cell r="U34">
            <v>1</v>
          </cell>
          <cell r="V34" t="str">
            <v>Procedimiento</v>
          </cell>
          <cell r="W34">
            <v>21501</v>
          </cell>
          <cell r="X34" t="str">
            <v>Recursos Físicos</v>
          </cell>
          <cell r="Y34" t="str">
            <v>No</v>
          </cell>
        </row>
        <row r="35">
          <cell r="A35">
            <v>400</v>
          </cell>
          <cell r="B35" t="str">
            <v>Oportunidad en el trámite de Notificación, comunicación y/o publicación</v>
          </cell>
          <cell r="C35" t="str">
            <v>5946/5947)*100</v>
          </cell>
          <cell r="D35">
            <v>97110002</v>
          </cell>
          <cell r="E35" t="str">
            <v>(Variable 1/ Variable 2)* 100</v>
          </cell>
          <cell r="F35">
            <v>100</v>
          </cell>
          <cell r="G35" t="str">
            <v>Trimestre</v>
          </cell>
          <cell r="H35" t="str">
            <v>Porcentaje</v>
          </cell>
          <cell r="I35">
            <v>0</v>
          </cell>
          <cell r="J35">
            <v>14</v>
          </cell>
          <cell r="K35" t="str">
            <v>Proceso: Recursos Físicos</v>
          </cell>
          <cell r="L35">
            <v>53</v>
          </cell>
          <cell r="M35" t="str">
            <v>Subproceso: Gestión Documental</v>
          </cell>
          <cell r="N35">
            <v>2200</v>
          </cell>
          <cell r="O35" t="str">
            <v>Procedimiento: Notificación, Comunicación y/o Publicación</v>
          </cell>
          <cell r="P35">
            <v>5946</v>
          </cell>
          <cell r="Q35">
            <v>5947</v>
          </cell>
          <cell r="R35">
            <v>0</v>
          </cell>
          <cell r="S35">
            <v>0</v>
          </cell>
          <cell r="T35" t="str">
            <v>Constante</v>
          </cell>
          <cell r="U35">
            <v>1</v>
          </cell>
          <cell r="V35" t="str">
            <v>Procedimiento</v>
          </cell>
          <cell r="W35">
            <v>21501</v>
          </cell>
          <cell r="X35" t="str">
            <v>Recursos Físicos</v>
          </cell>
          <cell r="Y35" t="str">
            <v>No</v>
          </cell>
        </row>
        <row r="36">
          <cell r="A36">
            <v>401</v>
          </cell>
          <cell r="B36" t="str">
            <v>Eficacia en la gestión de las comunicaciones oficiales de entrada</v>
          </cell>
          <cell r="C36" t="str">
            <v>(5948/5949)*100</v>
          </cell>
          <cell r="D36">
            <v>97110002</v>
          </cell>
          <cell r="E36" t="str">
            <v>(Variable 1/ Variable 2)* 100</v>
          </cell>
          <cell r="F36">
            <v>100</v>
          </cell>
          <cell r="G36" t="str">
            <v>Mes</v>
          </cell>
          <cell r="H36" t="str">
            <v>Porcentaje</v>
          </cell>
          <cell r="I36">
            <v>0</v>
          </cell>
          <cell r="J36">
            <v>14</v>
          </cell>
          <cell r="K36" t="str">
            <v>Proceso: Recursos Físicos</v>
          </cell>
          <cell r="L36">
            <v>53</v>
          </cell>
          <cell r="M36" t="str">
            <v>Subproceso: Gestión Documental</v>
          </cell>
          <cell r="N36">
            <v>2197</v>
          </cell>
          <cell r="O36" t="str">
            <v>Procedimiento: Comunicaciones Oficiales de Entrada</v>
          </cell>
          <cell r="P36">
            <v>5948</v>
          </cell>
          <cell r="Q36">
            <v>5949</v>
          </cell>
          <cell r="R36">
            <v>0</v>
          </cell>
          <cell r="S36">
            <v>0</v>
          </cell>
          <cell r="T36" t="str">
            <v>Constante</v>
          </cell>
          <cell r="U36">
            <v>1</v>
          </cell>
          <cell r="V36" t="str">
            <v>Procedimiento</v>
          </cell>
          <cell r="W36">
            <v>21501</v>
          </cell>
          <cell r="X36" t="str">
            <v>Recursos Físicos</v>
          </cell>
          <cell r="Y36" t="str">
            <v>No</v>
          </cell>
        </row>
        <row r="37">
          <cell r="A37">
            <v>402</v>
          </cell>
          <cell r="B37" t="str">
            <v>Trámite oportuno de las comunicaciones oficiales de salida</v>
          </cell>
          <cell r="C37" t="str">
            <v>(5950/5951)*100</v>
          </cell>
          <cell r="D37">
            <v>97110002</v>
          </cell>
          <cell r="E37" t="str">
            <v>(Variable 1/ Variable 2)* 100</v>
          </cell>
          <cell r="F37">
            <v>100</v>
          </cell>
          <cell r="G37" t="str">
            <v>Mes</v>
          </cell>
          <cell r="H37" t="str">
            <v>Porcentaje</v>
          </cell>
          <cell r="I37">
            <v>0</v>
          </cell>
          <cell r="J37">
            <v>14</v>
          </cell>
          <cell r="K37" t="str">
            <v>Proceso: Recursos Físicos</v>
          </cell>
          <cell r="L37">
            <v>53</v>
          </cell>
          <cell r="M37" t="str">
            <v>Subproceso: Gestión Documental</v>
          </cell>
          <cell r="N37">
            <v>2198</v>
          </cell>
          <cell r="O37" t="str">
            <v>Procedimiento: Comunicaciones Oficiales de Salida</v>
          </cell>
          <cell r="P37">
            <v>5950</v>
          </cell>
          <cell r="Q37">
            <v>5951</v>
          </cell>
          <cell r="R37">
            <v>0</v>
          </cell>
          <cell r="S37">
            <v>0</v>
          </cell>
          <cell r="T37" t="str">
            <v>Constante</v>
          </cell>
          <cell r="U37">
            <v>1</v>
          </cell>
          <cell r="V37" t="str">
            <v>Procedimiento</v>
          </cell>
          <cell r="W37">
            <v>21501</v>
          </cell>
          <cell r="X37" t="str">
            <v>Recursos Físicos</v>
          </cell>
          <cell r="Y37" t="str">
            <v>No</v>
          </cell>
        </row>
        <row r="38">
          <cell r="A38">
            <v>403</v>
          </cell>
          <cell r="B38" t="str">
            <v>Servicios de Transporte</v>
          </cell>
          <cell r="C38" t="str">
            <v>((5952+5953)/5954)*100</v>
          </cell>
          <cell r="D38">
            <v>97110002</v>
          </cell>
          <cell r="E38" t="str">
            <v>((Variable 1+ Variable 2) / Variable 3)*100</v>
          </cell>
          <cell r="F38">
            <v>100</v>
          </cell>
          <cell r="G38" t="str">
            <v>Mes</v>
          </cell>
          <cell r="H38" t="str">
            <v>Porcentaje</v>
          </cell>
          <cell r="I38">
            <v>0</v>
          </cell>
          <cell r="J38">
            <v>14</v>
          </cell>
          <cell r="K38" t="str">
            <v>Proceso: Recursos Físicos</v>
          </cell>
          <cell r="L38">
            <v>232</v>
          </cell>
          <cell r="M38" t="str">
            <v>Subproceso: Administración de Bienes</v>
          </cell>
          <cell r="N38">
            <v>2170</v>
          </cell>
          <cell r="O38" t="str">
            <v>Procedimiento: Administración y prestación del Servicios de Transporte</v>
          </cell>
          <cell r="P38">
            <v>5952</v>
          </cell>
          <cell r="Q38">
            <v>5953</v>
          </cell>
          <cell r="R38">
            <v>5954</v>
          </cell>
          <cell r="S38">
            <v>0</v>
          </cell>
          <cell r="T38" t="str">
            <v>Constante</v>
          </cell>
          <cell r="U38">
            <v>1</v>
          </cell>
          <cell r="V38" t="str">
            <v>Procedimiento</v>
          </cell>
          <cell r="W38">
            <v>21501</v>
          </cell>
          <cell r="X38" t="str">
            <v>Recursos Físicos</v>
          </cell>
          <cell r="Y38" t="str">
            <v>No</v>
          </cell>
        </row>
        <row r="39">
          <cell r="A39">
            <v>404</v>
          </cell>
          <cell r="B39" t="str">
            <v>Afectación de pólizas</v>
          </cell>
          <cell r="C39" t="str">
            <v>(5959/5960)*100</v>
          </cell>
          <cell r="D39">
            <v>97110002</v>
          </cell>
          <cell r="E39" t="str">
            <v>(Variable 1/ Variable 2)* 100</v>
          </cell>
          <cell r="F39">
            <v>100</v>
          </cell>
          <cell r="G39" t="str">
            <v>Trimestre</v>
          </cell>
          <cell r="H39" t="str">
            <v>Porcentaje</v>
          </cell>
          <cell r="I39">
            <v>0</v>
          </cell>
          <cell r="J39">
            <v>14</v>
          </cell>
          <cell r="K39" t="str">
            <v>Proceso: Recursos Físicos</v>
          </cell>
          <cell r="L39">
            <v>232</v>
          </cell>
          <cell r="M39" t="str">
            <v>Subproceso: Administración de Bienes</v>
          </cell>
          <cell r="N39">
            <v>169</v>
          </cell>
          <cell r="O39" t="str">
            <v>Procedimiento: Reclamación ante un siniestro</v>
          </cell>
          <cell r="P39">
            <v>5959</v>
          </cell>
          <cell r="Q39">
            <v>5960</v>
          </cell>
          <cell r="R39">
            <v>0</v>
          </cell>
          <cell r="S39">
            <v>0</v>
          </cell>
          <cell r="T39" t="str">
            <v>Constante</v>
          </cell>
          <cell r="U39">
            <v>1</v>
          </cell>
          <cell r="V39" t="str">
            <v>Procedimiento</v>
          </cell>
          <cell r="W39">
            <v>21501</v>
          </cell>
          <cell r="X39" t="str">
            <v>Recursos Físicos</v>
          </cell>
          <cell r="Y39" t="str">
            <v>No</v>
          </cell>
        </row>
        <row r="40">
          <cell r="A40">
            <v>406</v>
          </cell>
          <cell r="B40" t="str">
            <v>Consistencia en la información del RUT de inscritos y actualizados para Persona Jurídica.</v>
          </cell>
          <cell r="C40" t="str">
            <v>(5963/5964)*100</v>
          </cell>
          <cell r="D40">
            <v>97110002</v>
          </cell>
          <cell r="E40" t="str">
            <v>(Variable 1/ Variable 2)* 100</v>
          </cell>
          <cell r="F40">
            <v>100</v>
          </cell>
          <cell r="G40" t="str">
            <v>Mes</v>
          </cell>
          <cell r="H40" t="str">
            <v>Porcentaje</v>
          </cell>
          <cell r="I40">
            <v>0</v>
          </cell>
          <cell r="J40">
            <v>8</v>
          </cell>
          <cell r="K40" t="str">
            <v>Proceso: Gestión Masiva</v>
          </cell>
          <cell r="L40">
            <v>291</v>
          </cell>
          <cell r="M40" t="str">
            <v>Subproceso: Modificaciones del Registro</v>
          </cell>
          <cell r="N40">
            <v>2036</v>
          </cell>
          <cell r="O40" t="str">
            <v>Procedimiento: Actualización RUT</v>
          </cell>
          <cell r="P40">
            <v>5963</v>
          </cell>
          <cell r="Q40">
            <v>5964</v>
          </cell>
          <cell r="R40">
            <v>0</v>
          </cell>
          <cell r="S40">
            <v>0</v>
          </cell>
          <cell r="T40" t="str">
            <v>Constante</v>
          </cell>
          <cell r="U40">
            <v>1</v>
          </cell>
          <cell r="V40" t="str">
            <v>Procedimiento</v>
          </cell>
          <cell r="W40">
            <v>22501</v>
          </cell>
          <cell r="X40" t="str">
            <v>Asistencia al Cliente</v>
          </cell>
          <cell r="Y40" t="str">
            <v>No</v>
          </cell>
        </row>
        <row r="41">
          <cell r="A41">
            <v>407</v>
          </cell>
          <cell r="B41" t="str">
            <v>Consistencia de la información del RUT de inscritos y actualizados Persona Natural.</v>
          </cell>
          <cell r="C41" t="str">
            <v>(5965/5966)*100</v>
          </cell>
          <cell r="D41">
            <v>97110002</v>
          </cell>
          <cell r="E41" t="str">
            <v>(Variable 1/ Variable 2)* 100</v>
          </cell>
          <cell r="F41">
            <v>100</v>
          </cell>
          <cell r="G41" t="str">
            <v>Mes</v>
          </cell>
          <cell r="H41" t="str">
            <v>Porcentaje</v>
          </cell>
          <cell r="I41">
            <v>0</v>
          </cell>
          <cell r="J41">
            <v>8</v>
          </cell>
          <cell r="K41" t="str">
            <v>Proceso: Gestión Masiva</v>
          </cell>
          <cell r="L41">
            <v>291</v>
          </cell>
          <cell r="M41" t="str">
            <v>Subproceso: Modificaciones del Registro</v>
          </cell>
          <cell r="N41">
            <v>2036</v>
          </cell>
          <cell r="O41" t="str">
            <v>Procedimiento: Actualización RUT</v>
          </cell>
          <cell r="P41">
            <v>5965</v>
          </cell>
          <cell r="Q41">
            <v>5966</v>
          </cell>
          <cell r="R41">
            <v>0</v>
          </cell>
          <cell r="S41">
            <v>0</v>
          </cell>
          <cell r="T41" t="str">
            <v>Constante</v>
          </cell>
          <cell r="U41">
            <v>1</v>
          </cell>
          <cell r="V41" t="str">
            <v>Procedimiento</v>
          </cell>
          <cell r="W41">
            <v>22501</v>
          </cell>
          <cell r="X41" t="str">
            <v>Asistencia al Cliente</v>
          </cell>
          <cell r="Y41" t="str">
            <v>No</v>
          </cell>
        </row>
        <row r="42">
          <cell r="A42">
            <v>410</v>
          </cell>
          <cell r="B42" t="str">
            <v>Atención de solicitudes de las áreas de la entidad que generen productos y/o acciones de comunicación</v>
          </cell>
          <cell r="C42" t="str">
            <v>(5995/5996)*100</v>
          </cell>
          <cell r="D42">
            <v>97110002</v>
          </cell>
          <cell r="E42" t="str">
            <v>(Variable 1/ Variable 2)* 100</v>
          </cell>
          <cell r="F42">
            <v>100</v>
          </cell>
          <cell r="G42" t="str">
            <v>Mes</v>
          </cell>
          <cell r="H42" t="str">
            <v>Porcentaje</v>
          </cell>
          <cell r="I42">
            <v>0</v>
          </cell>
          <cell r="J42">
            <v>9</v>
          </cell>
          <cell r="K42" t="str">
            <v>Proceso: Inteligencia Corporativa</v>
          </cell>
          <cell r="L42">
            <v>253</v>
          </cell>
          <cell r="M42" t="str">
            <v>Subproceso: Comunicaciones</v>
          </cell>
          <cell r="N42">
            <v>2291</v>
          </cell>
          <cell r="O42" t="str">
            <v>Procedimiento: Comunicación Interna</v>
          </cell>
          <cell r="P42">
            <v>5995</v>
          </cell>
          <cell r="Q42">
            <v>5996</v>
          </cell>
          <cell r="R42">
            <v>0</v>
          </cell>
          <cell r="S42">
            <v>0</v>
          </cell>
          <cell r="T42" t="str">
            <v>Constante</v>
          </cell>
          <cell r="U42">
            <v>1</v>
          </cell>
          <cell r="V42" t="str">
            <v>Procedimiento</v>
          </cell>
          <cell r="W42">
            <v>20501</v>
          </cell>
          <cell r="X42" t="str">
            <v>Comunicaciones</v>
          </cell>
          <cell r="Y42" t="str">
            <v>No</v>
          </cell>
        </row>
        <row r="43">
          <cell r="A43">
            <v>414</v>
          </cell>
          <cell r="B43" t="str">
            <v>Oportunidad en la respuesta de las peticiones, quejas, sugerencias, reclamos, felicitaciones y denuncias, tramitadas por el SIE de QRS.</v>
          </cell>
          <cell r="C43" t="str">
            <v>(6046/ 6047)* 100</v>
          </cell>
          <cell r="D43">
            <v>97110002</v>
          </cell>
          <cell r="E43" t="str">
            <v>(Variable 1/ Variable 2)* 100</v>
          </cell>
          <cell r="F43">
            <v>100</v>
          </cell>
          <cell r="G43" t="str">
            <v>Mes</v>
          </cell>
          <cell r="H43" t="str">
            <v>Porcentaje</v>
          </cell>
          <cell r="I43">
            <v>0</v>
          </cell>
          <cell r="J43">
            <v>2</v>
          </cell>
          <cell r="K43" t="str">
            <v>Proceso: Asistencia al cliente</v>
          </cell>
          <cell r="L43">
            <v>2</v>
          </cell>
          <cell r="M43" t="str">
            <v>Subproceso: Asistencia al cliente. No Aplica Subproceso.</v>
          </cell>
          <cell r="N43">
            <v>544</v>
          </cell>
          <cell r="O43" t="str">
            <v>Procedimiento: Peticiones, quejas, sugerencias, reclamos, felicitaciones y denuncias</v>
          </cell>
          <cell r="P43">
            <v>6046</v>
          </cell>
          <cell r="Q43">
            <v>6047</v>
          </cell>
          <cell r="R43">
            <v>0</v>
          </cell>
          <cell r="S43">
            <v>0</v>
          </cell>
          <cell r="T43" t="str">
            <v>Constante</v>
          </cell>
          <cell r="U43">
            <v>1</v>
          </cell>
          <cell r="V43" t="str">
            <v>Procedimiento</v>
          </cell>
          <cell r="W43">
            <v>22501</v>
          </cell>
          <cell r="X43" t="str">
            <v>Asistencia al Cliente</v>
          </cell>
          <cell r="Y43" t="str">
            <v>Si</v>
          </cell>
        </row>
        <row r="44">
          <cell r="A44">
            <v>416</v>
          </cell>
          <cell r="B44" t="str">
            <v>Seguimiento a  las peticiones, quejas, sugerencias, reclamos, felicitaciones y denuncias vencidas; interpuestas por el SIE de PQSR y Denuncias.</v>
          </cell>
          <cell r="C44" t="str">
            <v>(1-(6050/6051))*100</v>
          </cell>
          <cell r="D44">
            <v>97110002</v>
          </cell>
          <cell r="E44" t="str">
            <v>(1-(Variable 1 / Variable 2))*100</v>
          </cell>
          <cell r="F44">
            <v>100</v>
          </cell>
          <cell r="G44" t="str">
            <v>Mes</v>
          </cell>
          <cell r="H44" t="str">
            <v>Porcentaje</v>
          </cell>
          <cell r="I44">
            <v>0</v>
          </cell>
          <cell r="J44">
            <v>2</v>
          </cell>
          <cell r="K44" t="str">
            <v>Proceso: Asistencia al cliente</v>
          </cell>
          <cell r="L44">
            <v>2</v>
          </cell>
          <cell r="M44" t="str">
            <v>Subproceso: Asistencia al cliente. No Aplica Subproceso.</v>
          </cell>
          <cell r="N44">
            <v>544</v>
          </cell>
          <cell r="O44" t="str">
            <v>Procedimiento: Peticiones, quejas, sugerencias, reclamos, felicitaciones y denuncias</v>
          </cell>
          <cell r="P44">
            <v>6050</v>
          </cell>
          <cell r="Q44">
            <v>6051</v>
          </cell>
          <cell r="R44">
            <v>0</v>
          </cell>
          <cell r="S44">
            <v>0</v>
          </cell>
          <cell r="T44" t="str">
            <v>Constante</v>
          </cell>
          <cell r="U44">
            <v>1</v>
          </cell>
          <cell r="V44" t="str">
            <v>Procedimiento</v>
          </cell>
          <cell r="W44">
            <v>22501</v>
          </cell>
          <cell r="X44" t="str">
            <v>Asistencia al Cliente</v>
          </cell>
          <cell r="Y44" t="str">
            <v>No</v>
          </cell>
        </row>
        <row r="45">
          <cell r="A45">
            <v>417</v>
          </cell>
          <cell r="B45" t="str">
            <v>Evaluar la calidad de la Respuesta emitida a las peticiones, quejas, sugerencias, reclamos, felicitaciones y denuncias por el SIE de PQSR y Denuncias.</v>
          </cell>
          <cell r="C45" t="str">
            <v>(6054/6055)*100</v>
          </cell>
          <cell r="D45">
            <v>97110002</v>
          </cell>
          <cell r="E45" t="str">
            <v>(Variable 1/ Variable 2)* 100</v>
          </cell>
          <cell r="F45">
            <v>96</v>
          </cell>
          <cell r="G45" t="str">
            <v>Mes</v>
          </cell>
          <cell r="H45" t="str">
            <v>Porcentaje</v>
          </cell>
          <cell r="I45">
            <v>0</v>
          </cell>
          <cell r="J45">
            <v>2</v>
          </cell>
          <cell r="K45" t="str">
            <v>Proceso: Asistencia al cliente</v>
          </cell>
          <cell r="L45">
            <v>2</v>
          </cell>
          <cell r="M45" t="str">
            <v>Subproceso: Asistencia al cliente. No Aplica Subproceso.</v>
          </cell>
          <cell r="N45">
            <v>544</v>
          </cell>
          <cell r="O45" t="str">
            <v>Procedimiento: Peticiones, quejas, sugerencias, reclamos, felicitaciones y denuncias</v>
          </cell>
          <cell r="P45">
            <v>6054</v>
          </cell>
          <cell r="Q45">
            <v>6055</v>
          </cell>
          <cell r="R45">
            <v>0</v>
          </cell>
          <cell r="S45">
            <v>0</v>
          </cell>
          <cell r="T45" t="str">
            <v>Constante</v>
          </cell>
          <cell r="U45">
            <v>1</v>
          </cell>
          <cell r="V45" t="str">
            <v>Procedimiento</v>
          </cell>
          <cell r="W45">
            <v>22501</v>
          </cell>
          <cell r="X45" t="str">
            <v>Asistencia al Cliente</v>
          </cell>
          <cell r="Y45" t="str">
            <v>No</v>
          </cell>
        </row>
        <row r="46">
          <cell r="A46">
            <v>420</v>
          </cell>
          <cell r="B46" t="str">
            <v>EjecuciÓn PAC gastos de personal</v>
          </cell>
          <cell r="C46" t="str">
            <v>([6069] / ([6070] +[6071] -[6072]))* 100</v>
          </cell>
          <cell r="D46">
            <v>97110001</v>
          </cell>
          <cell r="E46" t="str">
            <v>(Variable 1 / (Variable 2 + Variable 3 - Variable 4))* 100</v>
          </cell>
          <cell r="F46">
            <v>95</v>
          </cell>
          <cell r="G46" t="str">
            <v>Mes</v>
          </cell>
          <cell r="H46" t="str">
            <v>Porcentaje</v>
          </cell>
          <cell r="I46">
            <v>0</v>
          </cell>
          <cell r="J46">
            <v>13</v>
          </cell>
          <cell r="K46" t="str">
            <v>Proceso: Recursos Financieros</v>
          </cell>
          <cell r="L46">
            <v>228</v>
          </cell>
          <cell r="M46" t="str">
            <v>Subproceso: Gestión de Tesorería</v>
          </cell>
          <cell r="N46">
            <v>2166</v>
          </cell>
          <cell r="O46" t="str">
            <v>Procedimiento: Administración Programa Anual Mensualizado de Caja PAC</v>
          </cell>
          <cell r="P46">
            <v>6069</v>
          </cell>
          <cell r="Q46">
            <v>6070</v>
          </cell>
          <cell r="R46">
            <v>6071</v>
          </cell>
          <cell r="S46">
            <v>6072</v>
          </cell>
          <cell r="T46" t="str">
            <v>Ascendente</v>
          </cell>
          <cell r="U46">
            <v>1</v>
          </cell>
          <cell r="V46" t="str">
            <v>Procedimiento</v>
          </cell>
          <cell r="W46">
            <v>21601</v>
          </cell>
          <cell r="X46" t="str">
            <v>Recursos Financieros</v>
          </cell>
          <cell r="Y46" t="str">
            <v>No</v>
          </cell>
        </row>
        <row r="47">
          <cell r="A47">
            <v>421</v>
          </cell>
          <cell r="B47" t="str">
            <v>Ejecución PAC gastos generales</v>
          </cell>
          <cell r="C47" t="str">
            <v>([6073]/[6074]+[6075]-[6076]))* 100</v>
          </cell>
          <cell r="D47">
            <v>97110001</v>
          </cell>
          <cell r="E47" t="str">
            <v>(Variable 1 / (Variable 2 + Variable 3 - Variable 4))* 100</v>
          </cell>
          <cell r="F47">
            <v>95</v>
          </cell>
          <cell r="G47" t="str">
            <v>Mes</v>
          </cell>
          <cell r="H47" t="str">
            <v>Porcentaje</v>
          </cell>
          <cell r="I47">
            <v>0</v>
          </cell>
          <cell r="J47">
            <v>13</v>
          </cell>
          <cell r="K47" t="str">
            <v>Proceso: Recursos Financieros</v>
          </cell>
          <cell r="L47">
            <v>228</v>
          </cell>
          <cell r="M47" t="str">
            <v>Subproceso: Gestión de Tesorería</v>
          </cell>
          <cell r="N47">
            <v>2166</v>
          </cell>
          <cell r="O47" t="str">
            <v>Procedimiento: Administración Programa Anual Mensualizado de Caja PAC</v>
          </cell>
          <cell r="P47">
            <v>6073</v>
          </cell>
          <cell r="Q47">
            <v>6074</v>
          </cell>
          <cell r="R47">
            <v>6075</v>
          </cell>
          <cell r="S47">
            <v>6076</v>
          </cell>
          <cell r="T47" t="str">
            <v>Ascendente</v>
          </cell>
          <cell r="U47">
            <v>1</v>
          </cell>
          <cell r="V47" t="str">
            <v>Procedimiento</v>
          </cell>
          <cell r="W47">
            <v>21601</v>
          </cell>
          <cell r="X47" t="str">
            <v>Recursos Financieros</v>
          </cell>
          <cell r="Y47" t="str">
            <v>No</v>
          </cell>
        </row>
        <row r="48">
          <cell r="A48">
            <v>422</v>
          </cell>
          <cell r="B48" t="str">
            <v>Efectividad en las suspensiones efectuadas por el aforador por erronea liquidación de los Derechos e Impuestos a la Importación</v>
          </cell>
          <cell r="C48" t="str">
            <v>([6060]/[6061])* 100</v>
          </cell>
          <cell r="D48">
            <v>97110001</v>
          </cell>
          <cell r="E48" t="str">
            <v>(Variable 1/ Variable 2)* 100</v>
          </cell>
          <cell r="F48">
            <v>50</v>
          </cell>
          <cell r="G48" t="str">
            <v>Mes</v>
          </cell>
          <cell r="H48" t="str">
            <v>Porcentaje</v>
          </cell>
          <cell r="I48">
            <v>0</v>
          </cell>
          <cell r="J48">
            <v>11</v>
          </cell>
          <cell r="K48" t="str">
            <v>Proceso: Operación Aduanera</v>
          </cell>
          <cell r="L48">
            <v>294</v>
          </cell>
          <cell r="M48" t="str">
            <v>Subproceso: Ingreso de Mercancías</v>
          </cell>
          <cell r="N48">
            <v>2092</v>
          </cell>
          <cell r="O48" t="str">
            <v>Procedimiento: Nacionalización  de Mercancías</v>
          </cell>
          <cell r="P48">
            <v>6060</v>
          </cell>
          <cell r="Q48">
            <v>6061</v>
          </cell>
          <cell r="R48">
            <v>0</v>
          </cell>
          <cell r="S48">
            <v>0</v>
          </cell>
          <cell r="T48" t="str">
            <v>Ascendente</v>
          </cell>
          <cell r="U48">
            <v>1</v>
          </cell>
          <cell r="V48" t="str">
            <v>Procedimiento</v>
          </cell>
          <cell r="W48">
            <v>22601</v>
          </cell>
          <cell r="X48" t="str">
            <v>Comercio Exterior</v>
          </cell>
          <cell r="Y48" t="str">
            <v>No</v>
          </cell>
        </row>
        <row r="49">
          <cell r="A49">
            <v>423</v>
          </cell>
          <cell r="B49" t="str">
            <v>Efectividad en las verificaciones de joyas, oro, esmeraldas y demas piedras preciosas preciosos en exportación.</v>
          </cell>
          <cell r="C49" t="str">
            <v>([6062]/[6063])* 100</v>
          </cell>
          <cell r="D49">
            <v>97110001</v>
          </cell>
          <cell r="E49" t="str">
            <v>(Variable 1/ Variable 2)* 100</v>
          </cell>
          <cell r="F49">
            <v>5</v>
          </cell>
          <cell r="G49" t="str">
            <v>Mes</v>
          </cell>
          <cell r="H49" t="str">
            <v>Porcentaje</v>
          </cell>
          <cell r="I49">
            <v>0</v>
          </cell>
          <cell r="J49">
            <v>11</v>
          </cell>
          <cell r="K49" t="str">
            <v>Proceso: Operación Aduanera</v>
          </cell>
          <cell r="L49">
            <v>218</v>
          </cell>
          <cell r="M49" t="str">
            <v>Subproceso: Salida de mercancías</v>
          </cell>
          <cell r="N49">
            <v>2120</v>
          </cell>
          <cell r="O49" t="str">
            <v>Procedimiento: Exportaciones</v>
          </cell>
          <cell r="P49">
            <v>6062</v>
          </cell>
          <cell r="Q49">
            <v>6063</v>
          </cell>
          <cell r="R49">
            <v>0</v>
          </cell>
          <cell r="S49">
            <v>0</v>
          </cell>
          <cell r="T49" t="str">
            <v>Ascendente</v>
          </cell>
          <cell r="U49">
            <v>1</v>
          </cell>
          <cell r="V49" t="str">
            <v>Procedimiento</v>
          </cell>
          <cell r="W49">
            <v>22601</v>
          </cell>
          <cell r="X49" t="str">
            <v>Comercio Exterior</v>
          </cell>
          <cell r="Y49" t="str">
            <v>No</v>
          </cell>
        </row>
        <row r="50">
          <cell r="A50">
            <v>424</v>
          </cell>
          <cell r="B50" t="str">
            <v>Efectividad en los controles ejercidos cuando existe Formulario de Movimiento de Mercancías de Salida Autorizado por el Usuario Operador con destino al TAN</v>
          </cell>
          <cell r="C50" t="str">
            <v>([6064]/[6065])* 100</v>
          </cell>
          <cell r="D50">
            <v>97110001</v>
          </cell>
          <cell r="E50" t="str">
            <v>(Variable 1/ Variable 2)* 100</v>
          </cell>
          <cell r="F50">
            <v>5</v>
          </cell>
          <cell r="G50" t="str">
            <v>Mes</v>
          </cell>
          <cell r="H50" t="str">
            <v>Porcentaje</v>
          </cell>
          <cell r="I50">
            <v>0</v>
          </cell>
          <cell r="J50">
            <v>11</v>
          </cell>
          <cell r="K50" t="str">
            <v>Proceso: Operación Aduanera</v>
          </cell>
          <cell r="L50">
            <v>297</v>
          </cell>
          <cell r="M50" t="str">
            <v>Subproceso: Zona Franca</v>
          </cell>
          <cell r="N50">
            <v>2111</v>
          </cell>
          <cell r="O50" t="str">
            <v>Procedimiento: Control aleatorio de  ingresos y salidas  de Zona Franca</v>
          </cell>
          <cell r="P50">
            <v>6064</v>
          </cell>
          <cell r="Q50">
            <v>6065</v>
          </cell>
          <cell r="R50">
            <v>0</v>
          </cell>
          <cell r="S50">
            <v>0</v>
          </cell>
          <cell r="T50" t="str">
            <v>Ascendente</v>
          </cell>
          <cell r="U50">
            <v>1</v>
          </cell>
          <cell r="V50" t="str">
            <v>Procedimiento</v>
          </cell>
          <cell r="W50">
            <v>22601</v>
          </cell>
          <cell r="X50" t="str">
            <v>Comercio Exterior</v>
          </cell>
          <cell r="Y50" t="str">
            <v>No</v>
          </cell>
        </row>
        <row r="51">
          <cell r="A51">
            <v>425</v>
          </cell>
          <cell r="B51" t="str">
            <v>Ejecución PAC inversión</v>
          </cell>
          <cell r="C51" t="str">
            <v>([6077]/ ([6078]+ [6079]-[6080]))* 100</v>
          </cell>
          <cell r="D51">
            <v>97110001</v>
          </cell>
          <cell r="E51" t="str">
            <v>(Variable 1 / (Variable 2 + Variable 3 - Variable 4))* 100</v>
          </cell>
          <cell r="F51">
            <v>90</v>
          </cell>
          <cell r="G51" t="str">
            <v>Mes</v>
          </cell>
          <cell r="H51" t="str">
            <v>Porcentaje</v>
          </cell>
          <cell r="I51">
            <v>0</v>
          </cell>
          <cell r="J51">
            <v>13</v>
          </cell>
          <cell r="K51" t="str">
            <v>Proceso: Recursos Financieros</v>
          </cell>
          <cell r="L51">
            <v>228</v>
          </cell>
          <cell r="M51" t="str">
            <v>Subproceso: Gestión de Tesorería</v>
          </cell>
          <cell r="N51">
            <v>2166</v>
          </cell>
          <cell r="O51" t="str">
            <v>Procedimiento: Administración Programa Anual Mensualizado de Caja PAC</v>
          </cell>
          <cell r="P51">
            <v>6077</v>
          </cell>
          <cell r="Q51">
            <v>6078</v>
          </cell>
          <cell r="R51">
            <v>6079</v>
          </cell>
          <cell r="S51">
            <v>6080</v>
          </cell>
          <cell r="T51" t="str">
            <v>Ascendente</v>
          </cell>
          <cell r="U51">
            <v>1</v>
          </cell>
          <cell r="V51" t="str">
            <v>Procedimiento</v>
          </cell>
          <cell r="W51">
            <v>21601</v>
          </cell>
          <cell r="X51" t="str">
            <v>Recursos Financieros</v>
          </cell>
          <cell r="Y51" t="str">
            <v>No</v>
          </cell>
        </row>
        <row r="52">
          <cell r="A52">
            <v>426</v>
          </cell>
          <cell r="B52" t="str">
            <v>Ejecución PAC transferencias</v>
          </cell>
          <cell r="C52" t="str">
            <v>([6081]/ ([6082]+[6083]- [6084]))* 100</v>
          </cell>
          <cell r="D52">
            <v>97110001</v>
          </cell>
          <cell r="E52" t="str">
            <v>(Variable 1 / (Variable 2 + Variable 3 - Variable 4))* 100</v>
          </cell>
          <cell r="F52">
            <v>95</v>
          </cell>
          <cell r="G52" t="str">
            <v>Mes</v>
          </cell>
          <cell r="H52" t="str">
            <v>Porcentaje</v>
          </cell>
          <cell r="I52">
            <v>0</v>
          </cell>
          <cell r="J52">
            <v>13</v>
          </cell>
          <cell r="K52" t="str">
            <v>Proceso: Recursos Financieros</v>
          </cell>
          <cell r="L52">
            <v>228</v>
          </cell>
          <cell r="M52" t="str">
            <v>Subproceso: Gestión de Tesorería</v>
          </cell>
          <cell r="N52">
            <v>2166</v>
          </cell>
          <cell r="O52" t="str">
            <v>Procedimiento: Administración Programa Anual Mensualizado de Caja PAC</v>
          </cell>
          <cell r="P52">
            <v>6081</v>
          </cell>
          <cell r="Q52">
            <v>6082</v>
          </cell>
          <cell r="R52">
            <v>6083</v>
          </cell>
          <cell r="S52">
            <v>6084</v>
          </cell>
          <cell r="T52" t="str">
            <v>Ascendente</v>
          </cell>
          <cell r="U52">
            <v>1</v>
          </cell>
          <cell r="V52" t="str">
            <v>Procedimiento</v>
          </cell>
          <cell r="W52">
            <v>21601</v>
          </cell>
          <cell r="X52" t="str">
            <v>Recursos Financieros</v>
          </cell>
          <cell r="Y52" t="str">
            <v>No</v>
          </cell>
        </row>
        <row r="53">
          <cell r="A53">
            <v>427</v>
          </cell>
          <cell r="B53" t="str">
            <v>Administración y control  del inventario  de bienes inmuebles propios de la Entidad.</v>
          </cell>
          <cell r="C53" t="str">
            <v>[6085]</v>
          </cell>
          <cell r="D53">
            <v>97110002</v>
          </cell>
          <cell r="E53" t="str">
            <v>Variable 1</v>
          </cell>
          <cell r="F53">
            <v>1</v>
          </cell>
          <cell r="G53" t="str">
            <v>Año</v>
          </cell>
          <cell r="H53" t="str">
            <v>Cantidad</v>
          </cell>
          <cell r="I53">
            <v>0</v>
          </cell>
          <cell r="J53">
            <v>14</v>
          </cell>
          <cell r="K53" t="str">
            <v>Proceso: Recursos Físicos</v>
          </cell>
          <cell r="L53">
            <v>232</v>
          </cell>
          <cell r="M53" t="str">
            <v>Subproceso: Administración de Bienes</v>
          </cell>
          <cell r="N53">
            <v>2348</v>
          </cell>
          <cell r="O53" t="str">
            <v>Procedimiento: Intervención y Mantenimiento de Bienes Inmuebles</v>
          </cell>
          <cell r="P53">
            <v>6085</v>
          </cell>
          <cell r="Q53">
            <v>0</v>
          </cell>
          <cell r="R53">
            <v>0</v>
          </cell>
          <cell r="S53">
            <v>0</v>
          </cell>
          <cell r="T53" t="str">
            <v>Constante</v>
          </cell>
          <cell r="U53">
            <v>1</v>
          </cell>
          <cell r="V53" t="str">
            <v>Procedimiento</v>
          </cell>
          <cell r="W53">
            <v>21501</v>
          </cell>
          <cell r="X53" t="str">
            <v>Recursos Físicos</v>
          </cell>
          <cell r="Y53" t="str">
            <v>No</v>
          </cell>
        </row>
        <row r="54">
          <cell r="A54">
            <v>428</v>
          </cell>
          <cell r="B54" t="str">
            <v>Cumplimiento del Programa Anual de Auditorías a las Entidades Autorizadas para Recaudar</v>
          </cell>
          <cell r="C54" t="str">
            <v>([6086]/[6087])* 100</v>
          </cell>
          <cell r="D54">
            <v>97110002</v>
          </cell>
          <cell r="E54" t="str">
            <v>(Variable 1/ Variable 2)* 100</v>
          </cell>
          <cell r="F54">
            <v>100</v>
          </cell>
          <cell r="G54" t="str">
            <v>Semestre</v>
          </cell>
          <cell r="H54" t="str">
            <v>Porcentaje</v>
          </cell>
          <cell r="I54">
            <v>100</v>
          </cell>
          <cell r="J54">
            <v>12</v>
          </cell>
          <cell r="K54" t="str">
            <v>Proceso: Recaudación</v>
          </cell>
          <cell r="L54">
            <v>259</v>
          </cell>
          <cell r="M54" t="str">
            <v xml:space="preserve">	Subproceso: Información de Recaudo</v>
          </cell>
          <cell r="N54">
            <v>2056</v>
          </cell>
          <cell r="O54" t="str">
            <v>Procedimiento: Auditoría a Entidades Autorizadas para Recaudar</v>
          </cell>
          <cell r="P54">
            <v>6086</v>
          </cell>
          <cell r="Q54">
            <v>6087</v>
          </cell>
          <cell r="R54">
            <v>0</v>
          </cell>
          <cell r="S54">
            <v>0</v>
          </cell>
          <cell r="T54" t="str">
            <v>Constante</v>
          </cell>
          <cell r="U54">
            <v>1</v>
          </cell>
          <cell r="V54" t="str">
            <v>Procedimiento</v>
          </cell>
          <cell r="W54">
            <v>22401</v>
          </cell>
          <cell r="X54" t="str">
            <v>Recaudo</v>
          </cell>
          <cell r="Y54" t="str">
            <v>No</v>
          </cell>
        </row>
        <row r="55">
          <cell r="A55">
            <v>429</v>
          </cell>
          <cell r="B55" t="str">
            <v>Capacitaciones sobre el proceso de recaudo a las Entidades Autorizadas para Recaudar</v>
          </cell>
          <cell r="C55" t="str">
            <v>([6088]/[6089])* 100</v>
          </cell>
          <cell r="D55">
            <v>97110002</v>
          </cell>
          <cell r="E55" t="str">
            <v>(Variable 1/ Variable 2)* 100</v>
          </cell>
          <cell r="F55">
            <v>100</v>
          </cell>
          <cell r="G55" t="str">
            <v>Semestre</v>
          </cell>
          <cell r="H55" t="str">
            <v>Porcentaje</v>
          </cell>
          <cell r="I55">
            <v>100</v>
          </cell>
          <cell r="J55">
            <v>12</v>
          </cell>
          <cell r="K55" t="str">
            <v>Proceso: Recaudación</v>
          </cell>
          <cell r="L55">
            <v>259</v>
          </cell>
          <cell r="M55" t="str">
            <v xml:space="preserve">	Subproceso: Información de Recaudo</v>
          </cell>
          <cell r="N55">
            <v>2056</v>
          </cell>
          <cell r="O55" t="str">
            <v>Procedimiento: Auditoría a Entidades Autorizadas para Recaudar</v>
          </cell>
          <cell r="P55">
            <v>6088</v>
          </cell>
          <cell r="Q55">
            <v>6089</v>
          </cell>
          <cell r="R55">
            <v>0</v>
          </cell>
          <cell r="S55">
            <v>0</v>
          </cell>
          <cell r="T55" t="str">
            <v>Constante</v>
          </cell>
          <cell r="U55">
            <v>1</v>
          </cell>
          <cell r="V55" t="str">
            <v>Procedimiento</v>
          </cell>
          <cell r="W55">
            <v>22401</v>
          </cell>
          <cell r="X55" t="str">
            <v>Recaudo</v>
          </cell>
          <cell r="Y55" t="str">
            <v>No</v>
          </cell>
        </row>
        <row r="56">
          <cell r="A56">
            <v>430</v>
          </cell>
          <cell r="B56" t="str">
            <v>Oportunidad en la Decisión a Solicitudes Actualización RUT sujetas a verificación concepto 21 y 22</v>
          </cell>
          <cell r="C56" t="str">
            <v>(6090/6091)*100</v>
          </cell>
          <cell r="D56">
            <v>97110002</v>
          </cell>
          <cell r="E56" t="str">
            <v>(Variable1/Variable2)*100</v>
          </cell>
          <cell r="F56">
            <v>100</v>
          </cell>
          <cell r="G56" t="str">
            <v>Mes</v>
          </cell>
          <cell r="H56" t="str">
            <v>Porcentaje</v>
          </cell>
          <cell r="I56">
            <v>99.5</v>
          </cell>
          <cell r="J56">
            <v>8</v>
          </cell>
          <cell r="K56" t="str">
            <v>Proceso: Gestión Masiva</v>
          </cell>
          <cell r="L56">
            <v>291</v>
          </cell>
          <cell r="M56" t="str">
            <v>Subproceso: Modificaciones del Registro</v>
          </cell>
          <cell r="N56">
            <v>2037</v>
          </cell>
          <cell r="O56" t="str">
            <v>Procedimiento: Actualizaciones del Rut sujetas a verificación</v>
          </cell>
          <cell r="P56">
            <v>6064</v>
          </cell>
          <cell r="Q56">
            <v>6065</v>
          </cell>
          <cell r="R56">
            <v>0</v>
          </cell>
          <cell r="S56">
            <v>0</v>
          </cell>
          <cell r="T56" t="str">
            <v>Constante</v>
          </cell>
          <cell r="U56">
            <v>1</v>
          </cell>
          <cell r="V56" t="str">
            <v>Procedimiento</v>
          </cell>
          <cell r="W56">
            <v>22501</v>
          </cell>
          <cell r="X56" t="str">
            <v>Asistencia al Cliente</v>
          </cell>
          <cell r="Y56" t="str">
            <v>No</v>
          </cell>
        </row>
        <row r="57">
          <cell r="A57">
            <v>431</v>
          </cell>
          <cell r="B57" t="str">
            <v>Calidad de las Solicitudes de Actualización del RUT sujetas a verificación concepto 21, 22 y 5</v>
          </cell>
          <cell r="C57" t="str">
            <v>((6092/6093)*90+(6094/6095)*10)</v>
          </cell>
          <cell r="D57">
            <v>97110002</v>
          </cell>
          <cell r="E57" t="str">
            <v>((Variable1/Variable2)*90+(Variable3/Variable4)*10)</v>
          </cell>
          <cell r="F57">
            <v>100</v>
          </cell>
          <cell r="G57" t="str">
            <v>Mes</v>
          </cell>
          <cell r="H57" t="str">
            <v>Porcentaje</v>
          </cell>
          <cell r="I57">
            <v>0.95</v>
          </cell>
          <cell r="J57">
            <v>8</v>
          </cell>
          <cell r="K57" t="str">
            <v>Proceso: Gestión Masiva</v>
          </cell>
          <cell r="L57">
            <v>291</v>
          </cell>
          <cell r="M57" t="str">
            <v>Subproceso: Modificaciones del Registro</v>
          </cell>
          <cell r="N57">
            <v>2037</v>
          </cell>
          <cell r="O57" t="str">
            <v>Procedimiento: Actualizaciones del Rut sujetas a verificación</v>
          </cell>
          <cell r="P57">
            <v>6092</v>
          </cell>
          <cell r="Q57">
            <v>6093</v>
          </cell>
          <cell r="R57">
            <v>6094</v>
          </cell>
          <cell r="S57">
            <v>6095</v>
          </cell>
          <cell r="T57" t="str">
            <v>Constante</v>
          </cell>
          <cell r="U57">
            <v>1</v>
          </cell>
          <cell r="V57" t="str">
            <v>Procedimiento</v>
          </cell>
          <cell r="W57">
            <v>22501</v>
          </cell>
          <cell r="X57" t="str">
            <v>Asistencia al Cliente</v>
          </cell>
          <cell r="Y57" t="str">
            <v>No</v>
          </cell>
        </row>
        <row r="58">
          <cell r="A58">
            <v>434</v>
          </cell>
          <cell r="B58" t="str">
            <v>Porcentaje de cumplimiento de las auditorías internas</v>
          </cell>
          <cell r="C58" t="str">
            <v>(6100/6101)*100</v>
          </cell>
          <cell r="D58">
            <v>97110002</v>
          </cell>
          <cell r="E58" t="str">
            <v>(Variable1/Variable2)*100</v>
          </cell>
          <cell r="F58">
            <v>100</v>
          </cell>
          <cell r="G58" t="str">
            <v>Semestre</v>
          </cell>
          <cell r="H58" t="str">
            <v>Porcentaje</v>
          </cell>
          <cell r="I58">
            <v>0</v>
          </cell>
          <cell r="J58">
            <v>4</v>
          </cell>
          <cell r="K58" t="str">
            <v>Proceso: Control Interno</v>
          </cell>
          <cell r="L58">
            <v>4</v>
          </cell>
          <cell r="M58" t="str">
            <v>Proceso: Control Interno. No Aplica Subproceso.</v>
          </cell>
          <cell r="N58">
            <v>2145</v>
          </cell>
          <cell r="O58" t="str">
            <v>Procedimiento: Auditoria Interna.</v>
          </cell>
          <cell r="P58">
            <v>6100</v>
          </cell>
          <cell r="Q58">
            <v>6101</v>
          </cell>
          <cell r="R58">
            <v>0</v>
          </cell>
          <cell r="S58">
            <v>0</v>
          </cell>
          <cell r="T58" t="str">
            <v>Constante</v>
          </cell>
          <cell r="U58">
            <v>1</v>
          </cell>
          <cell r="V58" t="str">
            <v>Procedimiento</v>
          </cell>
          <cell r="W58">
            <v>20401</v>
          </cell>
          <cell r="X58" t="str">
            <v>Control Interno</v>
          </cell>
          <cell r="Y58" t="str">
            <v>No</v>
          </cell>
        </row>
        <row r="59">
          <cell r="A59">
            <v>435</v>
          </cell>
          <cell r="B59" t="str">
            <v>Ejecutar campañas de divulgación en los medios de comunicación externos.</v>
          </cell>
          <cell r="C59" t="str">
            <v>(6102/6103)*100</v>
          </cell>
          <cell r="D59">
            <v>97110002</v>
          </cell>
          <cell r="E59" t="str">
            <v>(Variable1/Variable2)*100</v>
          </cell>
          <cell r="F59">
            <v>100</v>
          </cell>
          <cell r="G59" t="str">
            <v>Semestre</v>
          </cell>
          <cell r="H59" t="str">
            <v>Porcentaje</v>
          </cell>
          <cell r="I59">
            <v>100</v>
          </cell>
          <cell r="J59">
            <v>9</v>
          </cell>
          <cell r="K59" t="str">
            <v>Proceso: Inteligencia Corporativa</v>
          </cell>
          <cell r="L59">
            <v>253</v>
          </cell>
          <cell r="M59" t="str">
            <v>Subproceso: Comunicaciones</v>
          </cell>
          <cell r="N59">
            <v>2290</v>
          </cell>
          <cell r="O59" t="str">
            <v>Procedimiento: Comunicación  Externa</v>
          </cell>
          <cell r="P59">
            <v>6102</v>
          </cell>
          <cell r="Q59">
            <v>6103</v>
          </cell>
          <cell r="R59">
            <v>0</v>
          </cell>
          <cell r="S59">
            <v>0</v>
          </cell>
          <cell r="T59" t="str">
            <v>Constante</v>
          </cell>
          <cell r="U59">
            <v>1</v>
          </cell>
          <cell r="V59" t="str">
            <v>Procedimiento</v>
          </cell>
          <cell r="W59">
            <v>20501</v>
          </cell>
          <cell r="X59" t="str">
            <v>Comunicaciones</v>
          </cell>
          <cell r="Y59" t="str">
            <v>No</v>
          </cell>
        </row>
        <row r="60">
          <cell r="A60">
            <v>436</v>
          </cell>
          <cell r="B60" t="str">
            <v xml:space="preserve">Actualización de precios de referencia para productos importados. </v>
          </cell>
          <cell r="C60" t="str">
            <v>(6104/6105)*100</v>
          </cell>
          <cell r="D60">
            <v>97110002</v>
          </cell>
          <cell r="E60" t="str">
            <v>(Variable1/Variable2)*100</v>
          </cell>
          <cell r="F60">
            <v>100</v>
          </cell>
          <cell r="G60" t="str">
            <v>Trimestre</v>
          </cell>
          <cell r="H60" t="str">
            <v>Porcentaje</v>
          </cell>
          <cell r="I60">
            <v>100</v>
          </cell>
          <cell r="J60">
            <v>11</v>
          </cell>
          <cell r="K60" t="str">
            <v>Proceso: Operación Aduanera</v>
          </cell>
          <cell r="L60">
            <v>216</v>
          </cell>
          <cell r="M60" t="str">
            <v>Subproceso: Apoyo  a la Operación Aduanera</v>
          </cell>
          <cell r="N60">
            <v>2100</v>
          </cell>
          <cell r="O60" t="str">
            <v>Procedimiento: Estudio de Precios de Referencia</v>
          </cell>
          <cell r="P60">
            <v>6104</v>
          </cell>
          <cell r="Q60">
            <v>6105</v>
          </cell>
          <cell r="R60">
            <v>0</v>
          </cell>
          <cell r="S60">
            <v>0</v>
          </cell>
          <cell r="T60" t="str">
            <v>Constante</v>
          </cell>
          <cell r="U60">
            <v>1</v>
          </cell>
          <cell r="V60" t="str">
            <v>Procedimiento</v>
          </cell>
          <cell r="W60">
            <v>22701</v>
          </cell>
          <cell r="X60" t="str">
            <v xml:space="preserve">Técnica Aduanera    </v>
          </cell>
          <cell r="Y60" t="str">
            <v>No</v>
          </cell>
        </row>
        <row r="61">
          <cell r="A61">
            <v>437</v>
          </cell>
          <cell r="B61" t="str">
            <v>Acciones de mejora propuestas por las áreas con base en los temas más frecuentes detectados a  través del SIE de PQSR y denuncias de la DIAN</v>
          </cell>
          <cell r="C61" t="str">
            <v>(6106/6107)*100</v>
          </cell>
          <cell r="D61">
            <v>97110002</v>
          </cell>
          <cell r="E61" t="str">
            <v>(Variable1/Variable2)*100</v>
          </cell>
          <cell r="F61">
            <v>100</v>
          </cell>
          <cell r="G61" t="str">
            <v>Semestre</v>
          </cell>
          <cell r="H61" t="str">
            <v>Porcentaje</v>
          </cell>
          <cell r="I61">
            <v>99</v>
          </cell>
          <cell r="J61">
            <v>2</v>
          </cell>
          <cell r="K61" t="str">
            <v>Proceso: Asistencia al cliente</v>
          </cell>
          <cell r="L61">
            <v>2</v>
          </cell>
          <cell r="M61" t="str">
            <v>Subproceso: Asistencia al cliente. No Aplica Subproceso.</v>
          </cell>
          <cell r="N61">
            <v>544</v>
          </cell>
          <cell r="O61" t="str">
            <v>Procedimiento: Peticiones, quejas, sugerencias, reclamos, felicitaciones y denuncias</v>
          </cell>
          <cell r="P61">
            <v>6106</v>
          </cell>
          <cell r="Q61">
            <v>6107</v>
          </cell>
          <cell r="R61">
            <v>0</v>
          </cell>
          <cell r="S61">
            <v>0</v>
          </cell>
          <cell r="T61" t="str">
            <v>Constante</v>
          </cell>
          <cell r="U61">
            <v>1</v>
          </cell>
          <cell r="V61" t="str">
            <v>Procedimiento</v>
          </cell>
          <cell r="W61">
            <v>22501</v>
          </cell>
          <cell r="X61" t="str">
            <v>Asistencia al Cliente</v>
          </cell>
          <cell r="Y61" t="str">
            <v>Si</v>
          </cell>
        </row>
        <row r="62">
          <cell r="A62">
            <v>438</v>
          </cell>
          <cell r="B62" t="str">
            <v xml:space="preserve">Cumplimiento ANS Canal Presencial </v>
          </cell>
          <cell r="C62" t="str">
            <v>(6108/6109)*100</v>
          </cell>
          <cell r="D62">
            <v>97110002</v>
          </cell>
          <cell r="E62" t="str">
            <v>(Variable1/Variable2)*100</v>
          </cell>
          <cell r="F62">
            <v>80</v>
          </cell>
          <cell r="G62" t="str">
            <v>Trimestre</v>
          </cell>
          <cell r="H62" t="str">
            <v>Porcentaje</v>
          </cell>
          <cell r="I62">
            <v>80</v>
          </cell>
          <cell r="J62">
            <v>2</v>
          </cell>
          <cell r="K62" t="str">
            <v>Proceso: Asistencia al cliente</v>
          </cell>
          <cell r="L62">
            <v>2</v>
          </cell>
          <cell r="M62" t="str">
            <v>Subproceso: Asistencia al cliente. No Aplica Subproceso.</v>
          </cell>
          <cell r="N62">
            <v>2015</v>
          </cell>
          <cell r="O62" t="str">
            <v>Procedimiento: Atención en Canales</v>
          </cell>
          <cell r="P62">
            <v>6108</v>
          </cell>
          <cell r="Q62">
            <v>6109</v>
          </cell>
          <cell r="R62">
            <v>0</v>
          </cell>
          <cell r="S62">
            <v>0</v>
          </cell>
          <cell r="T62" t="str">
            <v>Constante</v>
          </cell>
          <cell r="U62">
            <v>1</v>
          </cell>
          <cell r="V62" t="str">
            <v>Procedimiento</v>
          </cell>
          <cell r="W62">
            <v>22501</v>
          </cell>
          <cell r="X62" t="str">
            <v>Asistencia al Cliente</v>
          </cell>
          <cell r="Y62" t="str">
            <v>Si</v>
          </cell>
        </row>
        <row r="63">
          <cell r="A63">
            <v>439</v>
          </cell>
          <cell r="B63" t="str">
            <v xml:space="preserve">Cumplimiento ANS Canal Telefónico </v>
          </cell>
          <cell r="C63" t="str">
            <v>(6110/6111)*100</v>
          </cell>
          <cell r="D63">
            <v>97110002</v>
          </cell>
          <cell r="E63" t="str">
            <v>(Variable1/Variable2)*100</v>
          </cell>
          <cell r="F63">
            <v>90</v>
          </cell>
          <cell r="G63" t="str">
            <v>Mes</v>
          </cell>
          <cell r="H63" t="str">
            <v>Porcentaje</v>
          </cell>
          <cell r="I63">
            <v>80</v>
          </cell>
          <cell r="J63">
            <v>2</v>
          </cell>
          <cell r="K63" t="str">
            <v>Proceso: Asistencia al cliente</v>
          </cell>
          <cell r="L63">
            <v>2</v>
          </cell>
          <cell r="M63" t="str">
            <v>Subproceso: Asistencia al cliente. No Aplica Subproceso.</v>
          </cell>
          <cell r="N63">
            <v>2015</v>
          </cell>
          <cell r="O63" t="str">
            <v>Procedimiento: Atención en Canales</v>
          </cell>
          <cell r="P63">
            <v>6110</v>
          </cell>
          <cell r="Q63">
            <v>6111</v>
          </cell>
          <cell r="R63">
            <v>0</v>
          </cell>
          <cell r="S63">
            <v>0</v>
          </cell>
          <cell r="T63" t="str">
            <v>Constante</v>
          </cell>
          <cell r="U63">
            <v>1</v>
          </cell>
          <cell r="V63" t="str">
            <v>Procedimiento</v>
          </cell>
          <cell r="W63">
            <v>22501</v>
          </cell>
          <cell r="X63" t="str">
            <v>Asistencia al Cliente</v>
          </cell>
          <cell r="Y63" t="str">
            <v>No</v>
          </cell>
        </row>
        <row r="64">
          <cell r="A64">
            <v>440</v>
          </cell>
          <cell r="B64" t="str">
            <v>Número de ciudadanos impactados con las estrategias de cultura de la contribución</v>
          </cell>
          <cell r="C64" t="str">
            <v>(6112/6113)*100</v>
          </cell>
          <cell r="D64">
            <v>97110002</v>
          </cell>
          <cell r="E64" t="str">
            <v>(Variable1/Variable2)*100</v>
          </cell>
          <cell r="F64">
            <v>100</v>
          </cell>
          <cell r="G64" t="str">
            <v>Cuatrimestre</v>
          </cell>
          <cell r="H64" t="str">
            <v>Porcentaje</v>
          </cell>
          <cell r="I64">
            <v>100</v>
          </cell>
          <cell r="J64">
            <v>2</v>
          </cell>
          <cell r="K64" t="str">
            <v>Proceso: Asistencia al cliente</v>
          </cell>
          <cell r="L64">
            <v>2</v>
          </cell>
          <cell r="M64" t="str">
            <v>Subproceso: Asistencia al cliente. No Aplica Subproceso.</v>
          </cell>
          <cell r="N64">
            <v>3167</v>
          </cell>
          <cell r="O64" t="str">
            <v>Procedimiento: Planeación y seguimiento del modelo de cultura de la contribución</v>
          </cell>
          <cell r="P64">
            <v>6112</v>
          </cell>
          <cell r="Q64">
            <v>6113</v>
          </cell>
          <cell r="R64">
            <v>0</v>
          </cell>
          <cell r="S64">
            <v>0</v>
          </cell>
          <cell r="T64" t="str">
            <v>Constante</v>
          </cell>
          <cell r="U64">
            <v>1</v>
          </cell>
          <cell r="V64" t="str">
            <v>Procedimiento</v>
          </cell>
          <cell r="W64">
            <v>22501</v>
          </cell>
          <cell r="X64" t="str">
            <v>Asistencia al Cliente</v>
          </cell>
          <cell r="Y64" t="str">
            <v>No</v>
          </cell>
        </row>
        <row r="65">
          <cell r="A65">
            <v>441</v>
          </cell>
          <cell r="B65" t="str">
            <v>Gestión de títulos de depósito judicial</v>
          </cell>
          <cell r="C65" t="str">
            <v>(6114/6115)*100</v>
          </cell>
          <cell r="D65">
            <v>97110002</v>
          </cell>
          <cell r="E65" t="str">
            <v>(Variable1/Variable2)*100</v>
          </cell>
          <cell r="F65">
            <v>100</v>
          </cell>
          <cell r="G65" t="str">
            <v>Mes</v>
          </cell>
          <cell r="H65" t="str">
            <v>Porcentaje</v>
          </cell>
          <cell r="I65">
            <v>0</v>
          </cell>
          <cell r="J65">
            <v>1</v>
          </cell>
          <cell r="K65" t="str">
            <v>Proceso: Administración de Cartera</v>
          </cell>
          <cell r="L65">
            <v>278</v>
          </cell>
          <cell r="M65" t="str">
            <v>Subproceso: Cobro en Sede Administrativa</v>
          </cell>
          <cell r="N65">
            <v>3089</v>
          </cell>
          <cell r="O65" t="str">
            <v>Procedimiento: Gestión y  Administración de Depósitos Judiciales</v>
          </cell>
          <cell r="P65">
            <v>6114</v>
          </cell>
          <cell r="Q65">
            <v>6115</v>
          </cell>
          <cell r="R65">
            <v>0</v>
          </cell>
          <cell r="S65">
            <v>0</v>
          </cell>
          <cell r="T65" t="str">
            <v>Constante</v>
          </cell>
          <cell r="U65">
            <v>1</v>
          </cell>
          <cell r="V65" t="str">
            <v>Procedimiento</v>
          </cell>
          <cell r="W65">
            <v>22402</v>
          </cell>
          <cell r="X65" t="str">
            <v>Cobranzas</v>
          </cell>
          <cell r="Y65" t="str">
            <v>Si</v>
          </cell>
        </row>
        <row r="66">
          <cell r="A66">
            <v>442</v>
          </cell>
          <cell r="B66" t="str">
            <v>Documentos corregidos</v>
          </cell>
          <cell r="C66" t="str">
            <v>(6116/6117)*100</v>
          </cell>
          <cell r="D66">
            <v>97110002</v>
          </cell>
          <cell r="E66" t="str">
            <v>(Variable1/Variable2)*100</v>
          </cell>
          <cell r="F66">
            <v>100</v>
          </cell>
          <cell r="G66" t="str">
            <v>Mes</v>
          </cell>
          <cell r="H66" t="str">
            <v>Porcentaje</v>
          </cell>
          <cell r="I66">
            <v>0</v>
          </cell>
          <cell r="J66">
            <v>12</v>
          </cell>
          <cell r="K66" t="str">
            <v>Proceso: Recaudación</v>
          </cell>
          <cell r="L66">
            <v>259</v>
          </cell>
          <cell r="M66" t="str">
            <v xml:space="preserve">	Subproceso: Información de Recaudo</v>
          </cell>
          <cell r="N66">
            <v>2042</v>
          </cell>
          <cell r="O66" t="str">
            <v>Procedimiento: Corrección de inconsistencias  de Declaraciones y-o Recibos de Pago</v>
          </cell>
          <cell r="P66">
            <v>6116</v>
          </cell>
          <cell r="Q66">
            <v>6117</v>
          </cell>
          <cell r="R66">
            <v>0</v>
          </cell>
          <cell r="S66">
            <v>0</v>
          </cell>
          <cell r="T66" t="str">
            <v>Constante</v>
          </cell>
          <cell r="U66">
            <v>1</v>
          </cell>
          <cell r="V66" t="str">
            <v>Procedimiento</v>
          </cell>
          <cell r="W66">
            <v>22401</v>
          </cell>
          <cell r="X66" t="str">
            <v>Recaudo</v>
          </cell>
          <cell r="Y66" t="str">
            <v>No</v>
          </cell>
        </row>
        <row r="67">
          <cell r="A67">
            <v>443</v>
          </cell>
          <cell r="B67" t="str">
            <v>Gestión de bienes Inmuebles Embargados</v>
          </cell>
          <cell r="C67" t="str">
            <v>(6118/6119)*100</v>
          </cell>
          <cell r="D67">
            <v>97110002</v>
          </cell>
          <cell r="E67" t="str">
            <v>(Variable1/Variable2)*100</v>
          </cell>
          <cell r="F67">
            <v>100</v>
          </cell>
          <cell r="G67" t="str">
            <v>Bimestre</v>
          </cell>
          <cell r="H67" t="str">
            <v>Porcentaje</v>
          </cell>
          <cell r="I67">
            <v>0</v>
          </cell>
          <cell r="J67">
            <v>1</v>
          </cell>
          <cell r="K67" t="str">
            <v>Proceso: Administración de Cartera</v>
          </cell>
          <cell r="L67">
            <v>278</v>
          </cell>
          <cell r="M67" t="str">
            <v>Subproceso: Cobro en Sede Administrativa</v>
          </cell>
          <cell r="N67">
            <v>2001</v>
          </cell>
          <cell r="O67" t="str">
            <v>Procedimiento: Cobro Coactivo -  Ejecución de Bienes del deudor</v>
          </cell>
          <cell r="P67">
            <v>6118</v>
          </cell>
          <cell r="Q67">
            <v>6119</v>
          </cell>
          <cell r="R67">
            <v>0</v>
          </cell>
          <cell r="S67">
            <v>0</v>
          </cell>
          <cell r="T67" t="str">
            <v>Constante</v>
          </cell>
          <cell r="U67">
            <v>1</v>
          </cell>
          <cell r="V67" t="str">
            <v>Procedimiento</v>
          </cell>
          <cell r="W67">
            <v>22402</v>
          </cell>
          <cell r="X67" t="str">
            <v>Cobranzas</v>
          </cell>
          <cell r="Y67" t="str">
            <v>No</v>
          </cell>
        </row>
        <row r="68">
          <cell r="A68">
            <v>444</v>
          </cell>
          <cell r="B68" t="str">
            <v>Informe contable mensual remitido con calidad</v>
          </cell>
          <cell r="C68" t="str">
            <v>((6120+6121+6122)/6123)*100</v>
          </cell>
          <cell r="D68">
            <v>97110002</v>
          </cell>
          <cell r="E68" t="str">
            <v>((Variable1+Variable2+Variable3)/Variable4)*100</v>
          </cell>
          <cell r="F68">
            <v>100</v>
          </cell>
          <cell r="G68" t="str">
            <v>Mes</v>
          </cell>
          <cell r="H68" t="str">
            <v>Porcentaje</v>
          </cell>
          <cell r="I68">
            <v>85</v>
          </cell>
          <cell r="J68">
            <v>12</v>
          </cell>
          <cell r="K68" t="str">
            <v>Proceso: Recaudación</v>
          </cell>
          <cell r="L68">
            <v>259</v>
          </cell>
          <cell r="M68" t="str">
            <v xml:space="preserve">	Subproceso: Información de Recaudo</v>
          </cell>
          <cell r="N68">
            <v>2052</v>
          </cell>
          <cell r="O68" t="str">
            <v>Procedimiento: Informe contable que deben rendir las direcciones seccionales</v>
          </cell>
          <cell r="P68">
            <v>6120</v>
          </cell>
          <cell r="Q68">
            <v>6121</v>
          </cell>
          <cell r="R68">
            <v>6122</v>
          </cell>
          <cell r="S68">
            <v>6123</v>
          </cell>
          <cell r="T68" t="str">
            <v>Constante</v>
          </cell>
          <cell r="U68">
            <v>1</v>
          </cell>
          <cell r="V68" t="str">
            <v>Procedimiento</v>
          </cell>
          <cell r="W68">
            <v>22401</v>
          </cell>
          <cell r="X68" t="str">
            <v>Recaudo</v>
          </cell>
          <cell r="Y68" t="str">
            <v>Si</v>
          </cell>
        </row>
        <row r="69">
          <cell r="A69">
            <v>445</v>
          </cell>
          <cell r="B69" t="str">
            <v>Obligaciones Normalizadas</v>
          </cell>
          <cell r="C69" t="str">
            <v>((6124+6125)/6126)*100</v>
          </cell>
          <cell r="D69">
            <v>97110002</v>
          </cell>
          <cell r="E69" t="str">
            <v>((Variable1+Variable2)/Variable3)*100</v>
          </cell>
          <cell r="F69">
            <v>100</v>
          </cell>
          <cell r="G69" t="str">
            <v>Mes</v>
          </cell>
          <cell r="H69" t="str">
            <v>Porcentaje</v>
          </cell>
          <cell r="I69">
            <v>0</v>
          </cell>
          <cell r="J69">
            <v>1</v>
          </cell>
          <cell r="K69" t="str">
            <v>Proceso: Administración de Cartera</v>
          </cell>
          <cell r="L69">
            <v>278</v>
          </cell>
          <cell r="M69" t="str">
            <v>Subproceso: Cobro en Sede Administrativa</v>
          </cell>
          <cell r="N69">
            <v>2347</v>
          </cell>
          <cell r="O69" t="str">
            <v>Procedimiento: Normalización de Saldos para la Obligación Financiera</v>
          </cell>
          <cell r="P69">
            <v>6124</v>
          </cell>
          <cell r="Q69">
            <v>6125</v>
          </cell>
          <cell r="R69">
            <v>6126</v>
          </cell>
          <cell r="S69">
            <v>0</v>
          </cell>
          <cell r="T69" t="str">
            <v>Constante</v>
          </cell>
          <cell r="U69">
            <v>1</v>
          </cell>
          <cell r="V69" t="str">
            <v>Procedimiento</v>
          </cell>
          <cell r="W69">
            <v>22402</v>
          </cell>
          <cell r="X69" t="str">
            <v>Cobranzas</v>
          </cell>
          <cell r="Y69" t="str">
            <v>No</v>
          </cell>
        </row>
        <row r="70">
          <cell r="A70">
            <v>446</v>
          </cell>
          <cell r="B70" t="str">
            <v xml:space="preserve">Oportunidad en el trámite de solicitudes de autoretenedores </v>
          </cell>
          <cell r="C70" t="str">
            <v>6127/6128</v>
          </cell>
          <cell r="D70">
            <v>97110003</v>
          </cell>
          <cell r="E70" t="str">
            <v>Variable1/Variable2</v>
          </cell>
          <cell r="F70">
            <v>50</v>
          </cell>
          <cell r="G70" t="str">
            <v>Mes</v>
          </cell>
          <cell r="H70" t="str">
            <v>Días</v>
          </cell>
          <cell r="I70">
            <v>46</v>
          </cell>
          <cell r="J70">
            <v>8</v>
          </cell>
          <cell r="K70" t="str">
            <v>Proceso: Gestión Masiva</v>
          </cell>
          <cell r="L70">
            <v>289</v>
          </cell>
          <cell r="M70" t="str">
            <v>Subproceso: Registro, Habilitación, Autorización Usuarios TAC</v>
          </cell>
          <cell r="N70">
            <v>2033</v>
          </cell>
          <cell r="O70" t="str">
            <v>Procedimiento: Autorización de la Calidad de autorretenedores y/o Agentes de Retención del IVA</v>
          </cell>
          <cell r="P70">
            <v>6127</v>
          </cell>
          <cell r="Q70">
            <v>6128</v>
          </cell>
          <cell r="R70">
            <v>0</v>
          </cell>
          <cell r="S70">
            <v>0</v>
          </cell>
          <cell r="T70" t="str">
            <v>Descendente</v>
          </cell>
          <cell r="U70">
            <v>1</v>
          </cell>
          <cell r="V70" t="str">
            <v>Procedimiento</v>
          </cell>
          <cell r="W70">
            <v>22401</v>
          </cell>
          <cell r="X70" t="str">
            <v>Recaudo</v>
          </cell>
          <cell r="Y70" t="str">
            <v>Si</v>
          </cell>
        </row>
        <row r="71">
          <cell r="A71">
            <v>447</v>
          </cell>
          <cell r="B71" t="str">
            <v>Porcentaje de saldos contables depurados</v>
          </cell>
          <cell r="C71" t="str">
            <v>((6129+6130)/6131)*100</v>
          </cell>
          <cell r="D71">
            <v>97110002</v>
          </cell>
          <cell r="E71" t="str">
            <v>((Variable1+Variable2)/Variable3)*100</v>
          </cell>
          <cell r="F71">
            <v>90</v>
          </cell>
          <cell r="G71" t="str">
            <v>Mes</v>
          </cell>
          <cell r="H71" t="str">
            <v>Porcentaje</v>
          </cell>
          <cell r="I71">
            <v>80</v>
          </cell>
          <cell r="J71">
            <v>12</v>
          </cell>
          <cell r="K71" t="str">
            <v>Proceso: Recaudación</v>
          </cell>
          <cell r="L71">
            <v>259</v>
          </cell>
          <cell r="M71" t="str">
            <v xml:space="preserve">	Subproceso: Información de Recaudo</v>
          </cell>
          <cell r="N71">
            <v>2046</v>
          </cell>
          <cell r="O71" t="str">
            <v>Procedimiento: Registro contable de Rentas por Cobrar, Acreedores, Anticipos y Deudores.</v>
          </cell>
          <cell r="P71">
            <v>6129</v>
          </cell>
          <cell r="Q71">
            <v>6130</v>
          </cell>
          <cell r="R71">
            <v>6131</v>
          </cell>
          <cell r="S71">
            <v>0</v>
          </cell>
          <cell r="T71" t="str">
            <v>Constante</v>
          </cell>
          <cell r="U71">
            <v>1</v>
          </cell>
          <cell r="V71" t="str">
            <v>Procedimiento</v>
          </cell>
          <cell r="W71">
            <v>22401</v>
          </cell>
          <cell r="X71" t="str">
            <v>Recaudo</v>
          </cell>
          <cell r="Y71" t="str">
            <v>No</v>
          </cell>
        </row>
        <row r="72">
          <cell r="A72">
            <v>448</v>
          </cell>
          <cell r="B72" t="str">
            <v>Porcentaje del número de registros contables de operaciones manuales y de actos administrativos tributarios en firme proferidos por el área de Liquidación contabilizados</v>
          </cell>
          <cell r="C72" t="str">
            <v>(6132/(6133+6134))*100</v>
          </cell>
          <cell r="D72">
            <v>97110002</v>
          </cell>
          <cell r="E72" t="str">
            <v>(Variable1/(Variable2+Variable3))*100</v>
          </cell>
          <cell r="F72">
            <v>100</v>
          </cell>
          <cell r="G72" t="str">
            <v>Mes</v>
          </cell>
          <cell r="H72" t="str">
            <v>Porcentaje</v>
          </cell>
          <cell r="I72">
            <v>85</v>
          </cell>
          <cell r="J72">
            <v>12</v>
          </cell>
          <cell r="K72" t="str">
            <v>Proceso: Recaudación</v>
          </cell>
          <cell r="L72">
            <v>259</v>
          </cell>
          <cell r="M72" t="str">
            <v xml:space="preserve">	Subproceso: Información de Recaudo</v>
          </cell>
          <cell r="N72">
            <v>2052</v>
          </cell>
          <cell r="O72" t="str">
            <v>Procedimiento: Informe contable que deben rendir las direcciones seccionales</v>
          </cell>
          <cell r="P72">
            <v>6132</v>
          </cell>
          <cell r="Q72">
            <v>6133</v>
          </cell>
          <cell r="R72">
            <v>6134</v>
          </cell>
          <cell r="S72">
            <v>0</v>
          </cell>
          <cell r="T72" t="str">
            <v>Constante</v>
          </cell>
          <cell r="U72">
            <v>1</v>
          </cell>
          <cell r="V72" t="str">
            <v>Procedimiento</v>
          </cell>
          <cell r="W72">
            <v>22401</v>
          </cell>
          <cell r="X72" t="str">
            <v>Recaudo</v>
          </cell>
          <cell r="Y72" t="str">
            <v>Si</v>
          </cell>
        </row>
        <row r="73">
          <cell r="A73">
            <v>449</v>
          </cell>
          <cell r="B73" t="str">
            <v>Cantidad de consultas y respuestas a los requerimientos de comunicaciones oficiales de entidades externas y dependencias de la Entidad.</v>
          </cell>
          <cell r="C73" t="str">
            <v>(6135/6136)*100</v>
          </cell>
          <cell r="D73">
            <v>97110002</v>
          </cell>
          <cell r="E73" t="str">
            <v>(Variable1/Variable2)*100</v>
          </cell>
          <cell r="F73">
            <v>100</v>
          </cell>
          <cell r="G73" t="str">
            <v>Trimestre</v>
          </cell>
          <cell r="H73" t="str">
            <v>Porcentaje</v>
          </cell>
          <cell r="I73">
            <v>0</v>
          </cell>
          <cell r="J73">
            <v>14</v>
          </cell>
          <cell r="K73" t="str">
            <v>Proceso: Recursos Físicos</v>
          </cell>
          <cell r="L73">
            <v>53</v>
          </cell>
          <cell r="M73" t="str">
            <v>Subproceso: Gestión Documental</v>
          </cell>
          <cell r="N73">
            <v>2209</v>
          </cell>
          <cell r="O73" t="str">
            <v>Procedimiento: Administración del Archivo Central</v>
          </cell>
          <cell r="P73">
            <v>6135</v>
          </cell>
          <cell r="Q73">
            <v>6136</v>
          </cell>
          <cell r="R73">
            <v>0</v>
          </cell>
          <cell r="S73">
            <v>0</v>
          </cell>
          <cell r="T73" t="str">
            <v>Constante</v>
          </cell>
          <cell r="U73">
            <v>1</v>
          </cell>
          <cell r="V73" t="str">
            <v>Procedimiento</v>
          </cell>
          <cell r="W73">
            <v>21501</v>
          </cell>
          <cell r="X73" t="str">
            <v>Recursos Físicos</v>
          </cell>
          <cell r="Y73" t="str">
            <v>No</v>
          </cell>
        </row>
        <row r="74">
          <cell r="A74">
            <v>451</v>
          </cell>
          <cell r="B74" t="str">
            <v>Oportunidad en la entrega de las comunicaciones oficiales de salida</v>
          </cell>
          <cell r="C74" t="str">
            <v>(6139/6140)*100</v>
          </cell>
          <cell r="D74">
            <v>97110001</v>
          </cell>
          <cell r="E74" t="str">
            <v>(Variable1/Variable2)*100</v>
          </cell>
          <cell r="F74">
            <v>100</v>
          </cell>
          <cell r="G74" t="str">
            <v>Trimestre</v>
          </cell>
          <cell r="H74" t="str">
            <v>Porcentaje</v>
          </cell>
          <cell r="I74">
            <v>0</v>
          </cell>
          <cell r="J74">
            <v>14</v>
          </cell>
          <cell r="K74" t="str">
            <v>Proceso: Recursos Físicos</v>
          </cell>
          <cell r="L74">
            <v>53</v>
          </cell>
          <cell r="M74" t="str">
            <v>Subproceso: Gestión Documental</v>
          </cell>
          <cell r="N74">
            <v>2198</v>
          </cell>
          <cell r="O74" t="str">
            <v>Procedimiento: Comunicaciones Oficiales de Salida</v>
          </cell>
          <cell r="P74">
            <v>6139</v>
          </cell>
          <cell r="Q74">
            <v>6140</v>
          </cell>
          <cell r="R74">
            <v>0</v>
          </cell>
          <cell r="S74">
            <v>0</v>
          </cell>
          <cell r="T74" t="str">
            <v>Ascendente</v>
          </cell>
          <cell r="U74">
            <v>1</v>
          </cell>
          <cell r="V74" t="str">
            <v>Procedimiento</v>
          </cell>
          <cell r="W74">
            <v>21501</v>
          </cell>
          <cell r="X74" t="str">
            <v>Recursos Físicos</v>
          </cell>
          <cell r="Y74" t="str">
            <v>No</v>
          </cell>
        </row>
        <row r="75">
          <cell r="A75">
            <v>452</v>
          </cell>
          <cell r="B75" t="str">
            <v>Transferencias Documentales de archivos de Gestión al Archivo Central que cumplen con los procedimiento, instructivo y formatos establecidos.</v>
          </cell>
          <cell r="C75" t="str">
            <v>(6141/6142)*100</v>
          </cell>
          <cell r="D75">
            <v>97110002</v>
          </cell>
          <cell r="E75" t="str">
            <v>(Variable1/Variable2)*100</v>
          </cell>
          <cell r="F75">
            <v>100</v>
          </cell>
          <cell r="G75" t="str">
            <v>Trimestre</v>
          </cell>
          <cell r="H75" t="str">
            <v>Cantidad</v>
          </cell>
          <cell r="I75">
            <v>0</v>
          </cell>
          <cell r="J75">
            <v>14</v>
          </cell>
          <cell r="K75" t="str">
            <v>Proceso: Recursos Físicos</v>
          </cell>
          <cell r="L75">
            <v>53</v>
          </cell>
          <cell r="M75" t="str">
            <v>Subproceso: Gestión Documental</v>
          </cell>
          <cell r="N75">
            <v>2209</v>
          </cell>
          <cell r="O75" t="str">
            <v>Procedimiento: Administración del Archivo Central</v>
          </cell>
          <cell r="P75">
            <v>6141</v>
          </cell>
          <cell r="Q75">
            <v>6142</v>
          </cell>
          <cell r="R75">
            <v>0</v>
          </cell>
          <cell r="S75">
            <v>0</v>
          </cell>
          <cell r="T75" t="str">
            <v>Constante</v>
          </cell>
          <cell r="U75">
            <v>1</v>
          </cell>
          <cell r="V75" t="str">
            <v>Procedimiento</v>
          </cell>
          <cell r="W75">
            <v>21501</v>
          </cell>
          <cell r="X75" t="str">
            <v>Recursos Físicos</v>
          </cell>
          <cell r="Y75" t="str">
            <v>No</v>
          </cell>
        </row>
        <row r="76">
          <cell r="A76">
            <v>5001</v>
          </cell>
          <cell r="B76" t="str">
            <v>Resultado de las Investigaciones en Fiscalización Tributaria e Internacional</v>
          </cell>
          <cell r="C76" t="str">
            <v>(5785/5832)* 100</v>
          </cell>
          <cell r="D76">
            <v>97110002</v>
          </cell>
          <cell r="E76" t="str">
            <v>(Variable 1/ Variable 2)* 100</v>
          </cell>
          <cell r="F76">
            <v>60</v>
          </cell>
          <cell r="G76" t="str">
            <v>Trimestre</v>
          </cell>
          <cell r="H76" t="str">
            <v>Porcentaje</v>
          </cell>
          <cell r="I76">
            <v>0</v>
          </cell>
          <cell r="J76">
            <v>5</v>
          </cell>
          <cell r="K76" t="str">
            <v>Proceso: Fiscalización y Liquidación</v>
          </cell>
          <cell r="L76">
            <v>200</v>
          </cell>
          <cell r="M76" t="str">
            <v>Subproceso: Control Tributario</v>
          </cell>
          <cell r="N76">
            <v>3007</v>
          </cell>
          <cell r="O76" t="str">
            <v>Subproceso: Control Tributario</v>
          </cell>
          <cell r="P76">
            <v>5785</v>
          </cell>
          <cell r="Q76">
            <v>5832</v>
          </cell>
          <cell r="R76">
            <v>0</v>
          </cell>
          <cell r="S76">
            <v>0</v>
          </cell>
          <cell r="T76" t="str">
            <v>Constante</v>
          </cell>
          <cell r="U76">
            <v>3</v>
          </cell>
          <cell r="V76" t="str">
            <v>Proceso</v>
          </cell>
          <cell r="W76">
            <v>22904</v>
          </cell>
          <cell r="X76" t="str">
            <v>Indicadores de Subproceso - Fiscalización Tributaria</v>
          </cell>
          <cell r="Y76" t="str">
            <v>No</v>
          </cell>
        </row>
        <row r="77">
          <cell r="A77">
            <v>5002</v>
          </cell>
          <cell r="B77" t="str">
            <v>Resultado de las Investigaciones en Liquidación Tributaria e Internacional</v>
          </cell>
          <cell r="C77" t="str">
            <v>(5786/5833)* 100</v>
          </cell>
          <cell r="D77">
            <v>97110002</v>
          </cell>
          <cell r="E77" t="str">
            <v>(Variable 1/ Variable 2)* 100</v>
          </cell>
          <cell r="F77">
            <v>80</v>
          </cell>
          <cell r="G77" t="str">
            <v>Trimestre</v>
          </cell>
          <cell r="H77" t="str">
            <v>Porcentaje</v>
          </cell>
          <cell r="I77">
            <v>0</v>
          </cell>
          <cell r="J77">
            <v>5</v>
          </cell>
          <cell r="K77" t="str">
            <v>Proceso: Fiscalización y Liquidación</v>
          </cell>
          <cell r="L77">
            <v>200</v>
          </cell>
          <cell r="M77" t="str">
            <v>Subproceso: Control Tributario</v>
          </cell>
          <cell r="N77">
            <v>3007</v>
          </cell>
          <cell r="O77" t="str">
            <v>Subproceso: Control Tributario</v>
          </cell>
          <cell r="P77">
            <v>5786</v>
          </cell>
          <cell r="Q77">
            <v>5833</v>
          </cell>
          <cell r="R77">
            <v>0</v>
          </cell>
          <cell r="S77">
            <v>0</v>
          </cell>
          <cell r="T77" t="str">
            <v>Constante</v>
          </cell>
          <cell r="U77">
            <v>3</v>
          </cell>
          <cell r="V77" t="str">
            <v>Proceso</v>
          </cell>
          <cell r="W77">
            <v>22905</v>
          </cell>
          <cell r="X77" t="str">
            <v>Indicadores de Subproceso - Liquidación Tributaria</v>
          </cell>
          <cell r="Y77" t="str">
            <v>No</v>
          </cell>
        </row>
        <row r="78">
          <cell r="A78">
            <v>5003</v>
          </cell>
          <cell r="B78" t="str">
            <v>Gestión de las investigaciones en Fiscalización Tributaria e Internacional</v>
          </cell>
          <cell r="C78" t="str">
            <v>(5787/(5834+5875))*100</v>
          </cell>
          <cell r="D78">
            <v>97110002</v>
          </cell>
          <cell r="E78" t="str">
            <v>(Variable 1/ (Variable 2 + Variable 3))*100</v>
          </cell>
          <cell r="F78">
            <v>40</v>
          </cell>
          <cell r="G78" t="str">
            <v>Trimestre</v>
          </cell>
          <cell r="H78" t="str">
            <v>Porcentaje</v>
          </cell>
          <cell r="I78">
            <v>0</v>
          </cell>
          <cell r="J78">
            <v>5</v>
          </cell>
          <cell r="K78" t="str">
            <v>Proceso: Fiscalización y Liquidación</v>
          </cell>
          <cell r="L78">
            <v>200</v>
          </cell>
          <cell r="M78" t="str">
            <v>Subproceso: Control Tributario</v>
          </cell>
          <cell r="N78">
            <v>3007</v>
          </cell>
          <cell r="O78" t="str">
            <v>Subproceso: Control Tributario</v>
          </cell>
          <cell r="P78">
            <v>5787</v>
          </cell>
          <cell r="Q78">
            <v>5834</v>
          </cell>
          <cell r="R78">
            <v>5875</v>
          </cell>
          <cell r="S78">
            <v>0</v>
          </cell>
          <cell r="T78" t="str">
            <v>Constante</v>
          </cell>
          <cell r="U78">
            <v>3</v>
          </cell>
          <cell r="V78" t="str">
            <v>Proceso</v>
          </cell>
          <cell r="W78">
            <v>22904</v>
          </cell>
          <cell r="X78" t="str">
            <v>Indicadores de Subproceso - Fiscalización Tributaria</v>
          </cell>
          <cell r="Y78" t="str">
            <v>No</v>
          </cell>
        </row>
        <row r="79">
          <cell r="A79">
            <v>5004</v>
          </cell>
          <cell r="B79" t="str">
            <v>Gestión de las investigaciones en Liquidación Tributaria e Internacional</v>
          </cell>
          <cell r="C79" t="str">
            <v>(5788/(5835+5876))*100</v>
          </cell>
          <cell r="D79">
            <v>97110002</v>
          </cell>
          <cell r="E79" t="str">
            <v>(Variable 1/ (Variable 2 + Variable 3))*100</v>
          </cell>
          <cell r="F79">
            <v>45</v>
          </cell>
          <cell r="G79" t="str">
            <v>Trimestre</v>
          </cell>
          <cell r="H79" t="str">
            <v>Porcentaje</v>
          </cell>
          <cell r="I79">
            <v>0</v>
          </cell>
          <cell r="J79">
            <v>5</v>
          </cell>
          <cell r="K79" t="str">
            <v>Proceso: Fiscalización y Liquidación</v>
          </cell>
          <cell r="L79">
            <v>200</v>
          </cell>
          <cell r="M79" t="str">
            <v>Subproceso: Control Tributario</v>
          </cell>
          <cell r="N79">
            <v>3007</v>
          </cell>
          <cell r="O79" t="str">
            <v>Subproceso: Control Tributario</v>
          </cell>
          <cell r="P79">
            <v>5788</v>
          </cell>
          <cell r="Q79">
            <v>5835</v>
          </cell>
          <cell r="R79">
            <v>5876</v>
          </cell>
          <cell r="S79">
            <v>0</v>
          </cell>
          <cell r="T79" t="str">
            <v>Constante</v>
          </cell>
          <cell r="U79">
            <v>3</v>
          </cell>
          <cell r="V79" t="str">
            <v>Proceso</v>
          </cell>
          <cell r="W79">
            <v>22905</v>
          </cell>
          <cell r="X79" t="str">
            <v>Indicadores de Subproceso - Liquidación Tributaria</v>
          </cell>
          <cell r="Y79" t="str">
            <v>No</v>
          </cell>
        </row>
        <row r="80">
          <cell r="A80">
            <v>5005</v>
          </cell>
          <cell r="B80" t="str">
            <v>Resultado de las Investigaciones en Fiscalización Cambiaria</v>
          </cell>
          <cell r="C80" t="str">
            <v>(5789/5836)*100</v>
          </cell>
          <cell r="D80">
            <v>97110001</v>
          </cell>
          <cell r="E80" t="str">
            <v>(Variable 1/ Variable 2)* 100</v>
          </cell>
          <cell r="F80">
            <v>80</v>
          </cell>
          <cell r="G80" t="str">
            <v>Trimestre</v>
          </cell>
          <cell r="H80" t="str">
            <v>Porcentaje</v>
          </cell>
          <cell r="I80">
            <v>0</v>
          </cell>
          <cell r="J80">
            <v>5</v>
          </cell>
          <cell r="K80" t="str">
            <v>Proceso: Fiscalización y Liquidación</v>
          </cell>
          <cell r="L80">
            <v>202</v>
          </cell>
          <cell r="M80" t="str">
            <v>Subproceso: Control Cambiario</v>
          </cell>
          <cell r="N80">
            <v>3005</v>
          </cell>
          <cell r="O80" t="str">
            <v>Subproceso: Control Cambiario</v>
          </cell>
          <cell r="P80">
            <v>5789</v>
          </cell>
          <cell r="Q80">
            <v>5836</v>
          </cell>
          <cell r="R80">
            <v>0</v>
          </cell>
          <cell r="S80">
            <v>0</v>
          </cell>
          <cell r="T80" t="str">
            <v>Ascendente</v>
          </cell>
          <cell r="U80">
            <v>3</v>
          </cell>
          <cell r="V80" t="str">
            <v>Proceso</v>
          </cell>
          <cell r="W80">
            <v>23204</v>
          </cell>
          <cell r="X80" t="str">
            <v>Indicadores de Subproceso - Fiscalización Cambiaria</v>
          </cell>
          <cell r="Y80" t="str">
            <v>No</v>
          </cell>
        </row>
        <row r="81">
          <cell r="A81">
            <v>5006</v>
          </cell>
          <cell r="B81" t="str">
            <v>Resultado de las investigaciones en Liquidación Cambiaria.</v>
          </cell>
          <cell r="C81" t="str">
            <v>(5790/5837)*100</v>
          </cell>
          <cell r="D81">
            <v>97110001</v>
          </cell>
          <cell r="E81" t="str">
            <v>(Variable 1/ Variable 2)* 100</v>
          </cell>
          <cell r="F81">
            <v>100</v>
          </cell>
          <cell r="G81" t="str">
            <v>Trimestre</v>
          </cell>
          <cell r="H81" t="str">
            <v>Porcentaje</v>
          </cell>
          <cell r="I81">
            <v>0</v>
          </cell>
          <cell r="J81">
            <v>5</v>
          </cell>
          <cell r="K81" t="str">
            <v>Proceso: Fiscalización y Liquidación</v>
          </cell>
          <cell r="L81">
            <v>202</v>
          </cell>
          <cell r="M81" t="str">
            <v>Subproceso: Control Cambiario</v>
          </cell>
          <cell r="N81">
            <v>3005</v>
          </cell>
          <cell r="O81" t="str">
            <v>Subproceso: Control Cambiario</v>
          </cell>
          <cell r="P81">
            <v>5790</v>
          </cell>
          <cell r="Q81">
            <v>5837</v>
          </cell>
          <cell r="R81">
            <v>0</v>
          </cell>
          <cell r="S81">
            <v>0</v>
          </cell>
          <cell r="T81" t="str">
            <v>Ascendente</v>
          </cell>
          <cell r="U81">
            <v>3</v>
          </cell>
          <cell r="V81" t="str">
            <v>Proceso</v>
          </cell>
          <cell r="W81">
            <v>23205</v>
          </cell>
          <cell r="X81" t="str">
            <v>Indicadores de Subproceso - Liquidación Cambiaria</v>
          </cell>
          <cell r="Y81" t="str">
            <v>No</v>
          </cell>
        </row>
        <row r="82">
          <cell r="A82">
            <v>5007</v>
          </cell>
          <cell r="B82" t="str">
            <v>Gestión de las investigaciones en Fiscalización Cambiaria</v>
          </cell>
          <cell r="C82" t="str">
            <v>(5791/(5838+5877))*100</v>
          </cell>
          <cell r="D82">
            <v>97110001</v>
          </cell>
          <cell r="E82" t="str">
            <v>(Variable 1/ (Variable 2 + Variable 3))*100</v>
          </cell>
          <cell r="F82">
            <v>70</v>
          </cell>
          <cell r="G82" t="str">
            <v>Trimestre</v>
          </cell>
          <cell r="H82" t="str">
            <v>Porcentaje</v>
          </cell>
          <cell r="I82">
            <v>0</v>
          </cell>
          <cell r="J82">
            <v>5</v>
          </cell>
          <cell r="K82" t="str">
            <v>Proceso: Fiscalización y Liquidación</v>
          </cell>
          <cell r="L82">
            <v>202</v>
          </cell>
          <cell r="M82" t="str">
            <v>Subproceso: Control Cambiario</v>
          </cell>
          <cell r="N82">
            <v>3005</v>
          </cell>
          <cell r="O82" t="str">
            <v>Subproceso: Control Cambiario</v>
          </cell>
          <cell r="P82">
            <v>5791</v>
          </cell>
          <cell r="Q82">
            <v>5838</v>
          </cell>
          <cell r="R82">
            <v>5877</v>
          </cell>
          <cell r="S82">
            <v>0</v>
          </cell>
          <cell r="T82" t="str">
            <v>Ascendente</v>
          </cell>
          <cell r="U82">
            <v>3</v>
          </cell>
          <cell r="V82" t="str">
            <v>Proceso</v>
          </cell>
          <cell r="W82">
            <v>23204</v>
          </cell>
          <cell r="X82" t="str">
            <v>Indicadores de Subproceso - Fiscalización Cambiaria</v>
          </cell>
          <cell r="Y82" t="str">
            <v>No</v>
          </cell>
        </row>
        <row r="83">
          <cell r="A83">
            <v>5008</v>
          </cell>
          <cell r="B83" t="str">
            <v>Gestión de las investigaciones en Liquidación Cambiaria</v>
          </cell>
          <cell r="C83" t="str">
            <v>(5792/(5839+5878))*100</v>
          </cell>
          <cell r="D83">
            <v>97110001</v>
          </cell>
          <cell r="E83" t="str">
            <v>(Variable 1/ (Variable 2 + Variable 3))*100</v>
          </cell>
          <cell r="F83">
            <v>70</v>
          </cell>
          <cell r="G83" t="str">
            <v>Trimestre</v>
          </cell>
          <cell r="H83" t="str">
            <v>Porcentaje</v>
          </cell>
          <cell r="I83">
            <v>0</v>
          </cell>
          <cell r="J83">
            <v>5</v>
          </cell>
          <cell r="K83" t="str">
            <v>Proceso: Fiscalización y Liquidación</v>
          </cell>
          <cell r="L83">
            <v>202</v>
          </cell>
          <cell r="M83" t="str">
            <v>Subproceso: Control Cambiario</v>
          </cell>
          <cell r="N83">
            <v>3005</v>
          </cell>
          <cell r="O83" t="str">
            <v>Subproceso: Control Cambiario</v>
          </cell>
          <cell r="P83">
            <v>5792</v>
          </cell>
          <cell r="Q83">
            <v>5839</v>
          </cell>
          <cell r="R83">
            <v>5878</v>
          </cell>
          <cell r="S83">
            <v>0</v>
          </cell>
          <cell r="T83" t="str">
            <v>Ascendente</v>
          </cell>
          <cell r="U83">
            <v>3</v>
          </cell>
          <cell r="V83" t="str">
            <v>Proceso</v>
          </cell>
          <cell r="W83">
            <v>23205</v>
          </cell>
          <cell r="X83" t="str">
            <v>Indicadores de Subproceso - Liquidación Cambiaria</v>
          </cell>
          <cell r="Y83" t="str">
            <v>No</v>
          </cell>
        </row>
        <row r="84">
          <cell r="A84">
            <v>5019</v>
          </cell>
          <cell r="B84" t="str">
            <v>Gestión de los reportes en control y prevención de lavado de activos</v>
          </cell>
          <cell r="C84" t="str">
            <v>(5803/(5850+5887))*100</v>
          </cell>
          <cell r="D84">
            <v>97110001</v>
          </cell>
          <cell r="E84" t="str">
            <v>(Variable 1/ (Variable 2 + Variable 3))*100</v>
          </cell>
          <cell r="F84">
            <v>35</v>
          </cell>
          <cell r="G84" t="str">
            <v>Trimestre</v>
          </cell>
          <cell r="H84" t="str">
            <v>Porcentaje</v>
          </cell>
          <cell r="I84">
            <v>0</v>
          </cell>
          <cell r="J84">
            <v>5</v>
          </cell>
          <cell r="K84" t="str">
            <v>Proceso: Fiscalización y Liquidación</v>
          </cell>
          <cell r="L84">
            <v>273</v>
          </cell>
          <cell r="M84" t="str">
            <v>Proceso: Fiscalización y Liquidación No Aplica Subproceso.</v>
          </cell>
          <cell r="N84">
            <v>3023</v>
          </cell>
          <cell r="O84" t="str">
            <v>Proceso: Fiscalización y Liquidación</v>
          </cell>
          <cell r="P84">
            <v>5803</v>
          </cell>
          <cell r="Q84">
            <v>5850</v>
          </cell>
          <cell r="R84">
            <v>5887</v>
          </cell>
          <cell r="S84">
            <v>0</v>
          </cell>
          <cell r="T84" t="str">
            <v>Ascendente</v>
          </cell>
          <cell r="U84">
            <v>3</v>
          </cell>
          <cell r="V84" t="str">
            <v>Proceso</v>
          </cell>
          <cell r="W84">
            <v>21103</v>
          </cell>
          <cell r="X84" t="str">
            <v>Indicadores de Proceso - Gestión de Fiscalización</v>
          </cell>
          <cell r="Y84" t="str">
            <v>No</v>
          </cell>
        </row>
        <row r="85">
          <cell r="A85">
            <v>5021</v>
          </cell>
          <cell r="B85" t="str">
            <v>Oportunidad en los actos administrativos proferidos en Sede Administrativa en materia Tributaria.</v>
          </cell>
          <cell r="C85" t="str">
            <v>(5805/5852)*100</v>
          </cell>
          <cell r="D85">
            <v>97110002</v>
          </cell>
          <cell r="E85" t="str">
            <v>(Variable 1/ Variable 2)* 100</v>
          </cell>
          <cell r="F85">
            <v>100</v>
          </cell>
          <cell r="G85" t="str">
            <v>Mes</v>
          </cell>
          <cell r="H85" t="str">
            <v>Porcentaje</v>
          </cell>
          <cell r="I85">
            <v>99.11</v>
          </cell>
          <cell r="J85">
            <v>7</v>
          </cell>
          <cell r="K85" t="str">
            <v>Proceso: Gestión Jurídica</v>
          </cell>
          <cell r="L85">
            <v>7</v>
          </cell>
          <cell r="M85" t="str">
            <v>Proceso: Gestión Jurídica No Aplica</v>
          </cell>
          <cell r="N85">
            <v>3003</v>
          </cell>
          <cell r="O85" t="str">
            <v>Proceso: Gestión Jurídica No Aplica</v>
          </cell>
          <cell r="P85">
            <v>5805</v>
          </cell>
          <cell r="Q85">
            <v>5852</v>
          </cell>
          <cell r="R85">
            <v>0</v>
          </cell>
          <cell r="S85">
            <v>0</v>
          </cell>
          <cell r="T85" t="str">
            <v>Constante</v>
          </cell>
          <cell r="U85">
            <v>3</v>
          </cell>
          <cell r="V85" t="str">
            <v>Proceso</v>
          </cell>
          <cell r="W85">
            <v>20803</v>
          </cell>
          <cell r="X85" t="str">
            <v>Indicadores de Proceso - Gestión Jurídica</v>
          </cell>
          <cell r="Y85" t="str">
            <v>No</v>
          </cell>
        </row>
        <row r="86">
          <cell r="A86">
            <v>5024</v>
          </cell>
          <cell r="B86" t="str">
            <v>Atención de Alegatos de Conclusión</v>
          </cell>
          <cell r="C86" t="str">
            <v>(5808/5854)* 100</v>
          </cell>
          <cell r="D86">
            <v>97110002</v>
          </cell>
          <cell r="E86" t="str">
            <v>(Variable 1/ Variable 2)* 100</v>
          </cell>
          <cell r="F86">
            <v>100</v>
          </cell>
          <cell r="G86" t="str">
            <v>Mes</v>
          </cell>
          <cell r="H86" t="str">
            <v>Porcentaje</v>
          </cell>
          <cell r="I86">
            <v>0</v>
          </cell>
          <cell r="J86">
            <v>7</v>
          </cell>
          <cell r="K86" t="str">
            <v>Proceso: Gestión Jurídica</v>
          </cell>
          <cell r="L86">
            <v>7</v>
          </cell>
          <cell r="M86" t="str">
            <v>Proceso: Gestión Jurídica No Aplica</v>
          </cell>
          <cell r="N86">
            <v>3003</v>
          </cell>
          <cell r="O86" t="str">
            <v>Proceso: Gestión Jurídica No Aplica</v>
          </cell>
          <cell r="P86">
            <v>5808</v>
          </cell>
          <cell r="Q86">
            <v>5854</v>
          </cell>
          <cell r="R86">
            <v>0</v>
          </cell>
          <cell r="S86">
            <v>0</v>
          </cell>
          <cell r="T86" t="str">
            <v>Constante</v>
          </cell>
          <cell r="U86">
            <v>3</v>
          </cell>
          <cell r="V86" t="str">
            <v>Proceso</v>
          </cell>
          <cell r="W86">
            <v>20803</v>
          </cell>
          <cell r="X86" t="str">
            <v>Indicadores de Proceso - Gestión Jurídica</v>
          </cell>
          <cell r="Y86" t="str">
            <v>No</v>
          </cell>
        </row>
        <row r="87">
          <cell r="A87">
            <v>5025</v>
          </cell>
          <cell r="B87" t="str">
            <v>Atención de recursos de apelación contra sentencias de primera instancia desfavorables a la DIAN</v>
          </cell>
          <cell r="C87" t="str">
            <v>(5809/5855)* 100</v>
          </cell>
          <cell r="D87">
            <v>97110002</v>
          </cell>
          <cell r="E87" t="str">
            <v>(Variable 1/ Variable 2)* 100</v>
          </cell>
          <cell r="F87">
            <v>100</v>
          </cell>
          <cell r="G87" t="str">
            <v>Mes</v>
          </cell>
          <cell r="H87" t="str">
            <v>Porcentaje</v>
          </cell>
          <cell r="I87">
            <v>0</v>
          </cell>
          <cell r="J87">
            <v>7</v>
          </cell>
          <cell r="K87" t="str">
            <v>Proceso: Gestión Jurídica</v>
          </cell>
          <cell r="L87">
            <v>7</v>
          </cell>
          <cell r="M87" t="str">
            <v>Proceso: Gestión Jurídica No Aplica</v>
          </cell>
          <cell r="N87">
            <v>3003</v>
          </cell>
          <cell r="O87" t="str">
            <v>Proceso: Gestión Jurídica No Aplica</v>
          </cell>
          <cell r="P87">
            <v>5809</v>
          </cell>
          <cell r="Q87">
            <v>5855</v>
          </cell>
          <cell r="R87">
            <v>0</v>
          </cell>
          <cell r="S87">
            <v>0</v>
          </cell>
          <cell r="T87" t="str">
            <v>Constante</v>
          </cell>
          <cell r="U87">
            <v>3</v>
          </cell>
          <cell r="V87" t="str">
            <v>Proceso</v>
          </cell>
          <cell r="W87">
            <v>20803</v>
          </cell>
          <cell r="X87" t="str">
            <v>Indicadores de Proceso - Gestión Jurídica</v>
          </cell>
          <cell r="Y87" t="str">
            <v>No</v>
          </cell>
        </row>
        <row r="88">
          <cell r="A88">
            <v>5028</v>
          </cell>
          <cell r="B88" t="str">
            <v>Decisiones del Comité de Conciliación y Defensa Judicial relacionadas con los estudios de acciones de repetición.</v>
          </cell>
          <cell r="C88" t="str">
            <v>(5812/5858)* 100</v>
          </cell>
          <cell r="D88">
            <v>97110002</v>
          </cell>
          <cell r="E88" t="str">
            <v>(Variable 1/ Variable 2)* 100</v>
          </cell>
          <cell r="F88">
            <v>100</v>
          </cell>
          <cell r="G88" t="str">
            <v>Mes</v>
          </cell>
          <cell r="H88" t="str">
            <v>Porcentaje</v>
          </cell>
          <cell r="I88">
            <v>0</v>
          </cell>
          <cell r="J88">
            <v>7</v>
          </cell>
          <cell r="K88" t="str">
            <v>Proceso: Gestión Jurídica</v>
          </cell>
          <cell r="L88">
            <v>7</v>
          </cell>
          <cell r="M88" t="str">
            <v>Proceso: Gestión Jurídica No Aplica</v>
          </cell>
          <cell r="N88">
            <v>3003</v>
          </cell>
          <cell r="O88" t="str">
            <v>Proceso: Gestión Jurídica No Aplica</v>
          </cell>
          <cell r="P88">
            <v>5812</v>
          </cell>
          <cell r="Q88">
            <v>5858</v>
          </cell>
          <cell r="R88">
            <v>0</v>
          </cell>
          <cell r="S88">
            <v>0</v>
          </cell>
          <cell r="T88" t="str">
            <v>Constante</v>
          </cell>
          <cell r="U88">
            <v>3</v>
          </cell>
          <cell r="V88" t="str">
            <v>Proceso</v>
          </cell>
          <cell r="W88">
            <v>20803</v>
          </cell>
          <cell r="X88" t="str">
            <v>Indicadores de Proceso - Gestión Jurídica</v>
          </cell>
          <cell r="Y88" t="str">
            <v>No</v>
          </cell>
        </row>
        <row r="89">
          <cell r="A89">
            <v>5029</v>
          </cell>
          <cell r="B89" t="str">
            <v>Atención de Tutelas</v>
          </cell>
          <cell r="C89" t="str">
            <v>(5813/5859)* 100</v>
          </cell>
          <cell r="D89">
            <v>97110002</v>
          </cell>
          <cell r="E89" t="str">
            <v>(Variable 1/ Variable 2)* 100</v>
          </cell>
          <cell r="F89">
            <v>100</v>
          </cell>
          <cell r="G89" t="str">
            <v>Mes</v>
          </cell>
          <cell r="H89" t="str">
            <v>Porcentaje</v>
          </cell>
          <cell r="I89">
            <v>0</v>
          </cell>
          <cell r="J89">
            <v>7</v>
          </cell>
          <cell r="K89" t="str">
            <v>Proceso: Gestión Jurídica</v>
          </cell>
          <cell r="L89">
            <v>7</v>
          </cell>
          <cell r="M89" t="str">
            <v>Proceso: Gestión Jurídica No Aplica</v>
          </cell>
          <cell r="N89">
            <v>3003</v>
          </cell>
          <cell r="O89" t="str">
            <v>Proceso: Gestión Jurídica No Aplica</v>
          </cell>
          <cell r="P89">
            <v>5813</v>
          </cell>
          <cell r="Q89">
            <v>5859</v>
          </cell>
          <cell r="R89">
            <v>0</v>
          </cell>
          <cell r="S89">
            <v>0</v>
          </cell>
          <cell r="T89" t="str">
            <v>Constante</v>
          </cell>
          <cell r="U89">
            <v>3</v>
          </cell>
          <cell r="V89" t="str">
            <v>Proceso</v>
          </cell>
          <cell r="W89">
            <v>20803</v>
          </cell>
          <cell r="X89" t="str">
            <v>Indicadores de Proceso - Gestión Jurídica</v>
          </cell>
          <cell r="Y89" t="str">
            <v>No</v>
          </cell>
        </row>
        <row r="90">
          <cell r="A90">
            <v>5030</v>
          </cell>
          <cell r="B90" t="str">
            <v>Fallos de tutela a favor de la DIAN</v>
          </cell>
          <cell r="C90" t="str">
            <v>(5814/5860)* 100</v>
          </cell>
          <cell r="D90">
            <v>97110002</v>
          </cell>
          <cell r="E90" t="str">
            <v>(Variable 1/ Variable 2)* 100</v>
          </cell>
          <cell r="F90">
            <v>90</v>
          </cell>
          <cell r="G90" t="str">
            <v>Trimestre</v>
          </cell>
          <cell r="H90" t="str">
            <v>Porcentaje</v>
          </cell>
          <cell r="I90">
            <v>0</v>
          </cell>
          <cell r="J90">
            <v>7</v>
          </cell>
          <cell r="K90" t="str">
            <v>Proceso: Gestión Jurídica</v>
          </cell>
          <cell r="L90">
            <v>7</v>
          </cell>
          <cell r="M90" t="str">
            <v>Proceso: Gestión Jurídica No Aplica</v>
          </cell>
          <cell r="N90">
            <v>3003</v>
          </cell>
          <cell r="O90" t="str">
            <v>Proceso: Gestión Jurídica No Aplica</v>
          </cell>
          <cell r="P90">
            <v>5814</v>
          </cell>
          <cell r="Q90">
            <v>5860</v>
          </cell>
          <cell r="R90">
            <v>0</v>
          </cell>
          <cell r="S90">
            <v>0</v>
          </cell>
          <cell r="T90" t="str">
            <v>Constante</v>
          </cell>
          <cell r="U90">
            <v>3</v>
          </cell>
          <cell r="V90" t="str">
            <v>Proceso</v>
          </cell>
          <cell r="W90">
            <v>20803</v>
          </cell>
          <cell r="X90" t="str">
            <v>Indicadores de Proceso - Gestión Jurídica</v>
          </cell>
          <cell r="Y90" t="str">
            <v>No</v>
          </cell>
        </row>
        <row r="91">
          <cell r="A91">
            <v>5032</v>
          </cell>
          <cell r="B91" t="str">
            <v>Conceptos efectivamente reconsiderados por la Dian.</v>
          </cell>
          <cell r="C91" t="str">
            <v>1-(5816/5862)*100</v>
          </cell>
          <cell r="D91">
            <v>97110002</v>
          </cell>
          <cell r="E91" t="str">
            <v>(1-(Variable 1 / Variable 2))*100</v>
          </cell>
          <cell r="F91">
            <v>100</v>
          </cell>
          <cell r="G91" t="str">
            <v>Trimestre</v>
          </cell>
          <cell r="H91" t="str">
            <v>Porcentaje</v>
          </cell>
          <cell r="I91">
            <v>0</v>
          </cell>
          <cell r="J91">
            <v>7</v>
          </cell>
          <cell r="K91" t="str">
            <v>Proceso: Gestión Jurídica</v>
          </cell>
          <cell r="L91">
            <v>7</v>
          </cell>
          <cell r="M91" t="str">
            <v>Proceso: Gestión Jurídica No Aplica</v>
          </cell>
          <cell r="N91">
            <v>3003</v>
          </cell>
          <cell r="O91" t="str">
            <v>Proceso: Gestión Jurídica No Aplica</v>
          </cell>
          <cell r="P91">
            <v>5816</v>
          </cell>
          <cell r="Q91">
            <v>5862</v>
          </cell>
          <cell r="R91">
            <v>0</v>
          </cell>
          <cell r="S91">
            <v>0</v>
          </cell>
          <cell r="T91" t="str">
            <v>Constante</v>
          </cell>
          <cell r="U91">
            <v>3</v>
          </cell>
          <cell r="V91" t="str">
            <v>Proceso</v>
          </cell>
          <cell r="W91">
            <v>20803</v>
          </cell>
          <cell r="X91" t="str">
            <v>Indicadores de Proceso - Gestión Jurídica</v>
          </cell>
          <cell r="Y91" t="str">
            <v>No</v>
          </cell>
        </row>
        <row r="92">
          <cell r="A92">
            <v>5033</v>
          </cell>
          <cell r="B92" t="str">
            <v>Oportunidad en la respuesta de los Conceptos</v>
          </cell>
          <cell r="C92" t="str">
            <v>5817/5863)* 100</v>
          </cell>
          <cell r="D92">
            <v>97110001</v>
          </cell>
          <cell r="E92" t="str">
            <v>(Variable 1/ Variable 2)* 100</v>
          </cell>
          <cell r="F92">
            <v>100</v>
          </cell>
          <cell r="G92" t="str">
            <v>Mes</v>
          </cell>
          <cell r="H92" t="str">
            <v>Porcentaje</v>
          </cell>
          <cell r="I92">
            <v>0</v>
          </cell>
          <cell r="J92">
            <v>7</v>
          </cell>
          <cell r="K92" t="str">
            <v>Proceso: Gestión Jurídica</v>
          </cell>
          <cell r="L92">
            <v>7</v>
          </cell>
          <cell r="M92" t="str">
            <v>Proceso: Gestión Jurídica No Aplica</v>
          </cell>
          <cell r="N92">
            <v>3003</v>
          </cell>
          <cell r="O92" t="str">
            <v>Proceso: Gestión Jurídica No Aplica</v>
          </cell>
          <cell r="P92">
            <v>5817</v>
          </cell>
          <cell r="Q92">
            <v>5863</v>
          </cell>
          <cell r="R92">
            <v>0</v>
          </cell>
          <cell r="S92">
            <v>0</v>
          </cell>
          <cell r="T92" t="str">
            <v>Ascendente</v>
          </cell>
          <cell r="U92">
            <v>3</v>
          </cell>
          <cell r="V92" t="str">
            <v>Proceso</v>
          </cell>
          <cell r="W92">
            <v>20803</v>
          </cell>
          <cell r="X92" t="str">
            <v>Indicadores de Proceso - Gestión Jurídica</v>
          </cell>
          <cell r="Y92" t="str">
            <v>No</v>
          </cell>
        </row>
        <row r="93">
          <cell r="A93">
            <v>5034</v>
          </cell>
          <cell r="B93" t="str">
            <v>Eficiencia en la expedición de providencias</v>
          </cell>
          <cell r="C93" t="str">
            <v>.992155525238744884038199181446111869031</v>
          </cell>
          <cell r="D93">
            <v>97110002</v>
          </cell>
          <cell r="E93" t="str">
            <v>Variable 1/ Variable 2</v>
          </cell>
          <cell r="F93">
            <v>1</v>
          </cell>
          <cell r="G93" t="str">
            <v>Trimestre</v>
          </cell>
          <cell r="H93" t="str">
            <v>Días</v>
          </cell>
          <cell r="I93">
            <v>0</v>
          </cell>
          <cell r="J93">
            <v>10</v>
          </cell>
          <cell r="K93" t="str">
            <v>Proceso: Investigación disciplinaria</v>
          </cell>
          <cell r="L93">
            <v>268</v>
          </cell>
          <cell r="M93" t="str">
            <v>Proceso: Investigación disciplinaria</v>
          </cell>
          <cell r="N93">
            <v>3000</v>
          </cell>
          <cell r="O93" t="str">
            <v>Proceso: Investigación Disciplinaria</v>
          </cell>
          <cell r="P93">
            <v>5818</v>
          </cell>
          <cell r="Q93">
            <v>5864</v>
          </cell>
          <cell r="R93">
            <v>0</v>
          </cell>
          <cell r="S93">
            <v>0</v>
          </cell>
          <cell r="T93" t="str">
            <v>Constante</v>
          </cell>
          <cell r="U93">
            <v>3</v>
          </cell>
          <cell r="V93" t="str">
            <v>Proceso</v>
          </cell>
          <cell r="W93">
            <v>21303</v>
          </cell>
          <cell r="X93" t="str">
            <v>Indicadores de Proceso - Control Disciplinario Interno</v>
          </cell>
          <cell r="Y93" t="str">
            <v>No</v>
          </cell>
        </row>
        <row r="94">
          <cell r="A94">
            <v>5036</v>
          </cell>
          <cell r="B94" t="str">
            <v>Porcentaje de fallos proferidos sin nulidad por segunda instancia</v>
          </cell>
          <cell r="C94" t="str">
            <v>99.215819979543129901125127855438117968</v>
          </cell>
          <cell r="D94">
            <v>97110002</v>
          </cell>
          <cell r="E94" t="str">
            <v>(Variable 1/ Variable 2)* 100</v>
          </cell>
          <cell r="F94">
            <v>100</v>
          </cell>
          <cell r="G94" t="str">
            <v>Semestre</v>
          </cell>
          <cell r="H94" t="str">
            <v>Porcentaje</v>
          </cell>
          <cell r="I94">
            <v>0</v>
          </cell>
          <cell r="J94">
            <v>10</v>
          </cell>
          <cell r="K94" t="str">
            <v>Proceso: Investigación disciplinaria</v>
          </cell>
          <cell r="L94">
            <v>268</v>
          </cell>
          <cell r="M94" t="str">
            <v>Proceso: Investigación disciplinaria</v>
          </cell>
          <cell r="N94">
            <v>3000</v>
          </cell>
          <cell r="O94" t="str">
            <v>Proceso: Investigación Disciplinaria</v>
          </cell>
          <cell r="P94">
            <v>5820</v>
          </cell>
          <cell r="Q94">
            <v>5866</v>
          </cell>
          <cell r="R94">
            <v>0</v>
          </cell>
          <cell r="S94">
            <v>0</v>
          </cell>
          <cell r="T94" t="str">
            <v>Constante</v>
          </cell>
          <cell r="U94">
            <v>3</v>
          </cell>
          <cell r="V94" t="str">
            <v>Proceso</v>
          </cell>
          <cell r="W94">
            <v>21303</v>
          </cell>
          <cell r="X94" t="str">
            <v>Indicadores de Proceso - Control Disciplinario Interno</v>
          </cell>
          <cell r="Y94" t="str">
            <v>No</v>
          </cell>
        </row>
        <row r="95">
          <cell r="A95">
            <v>5045</v>
          </cell>
          <cell r="B95" t="str">
            <v>Solicitudes  de Devolución y/o Compensación gestionadas, hasta proferir el acto administrativo terminal dentro del término legal.</v>
          </cell>
          <cell r="C95" t="str">
            <v>(5829/5873)*100</v>
          </cell>
          <cell r="D95">
            <v>97110002</v>
          </cell>
          <cell r="E95" t="str">
            <v>(Variable 1/ Variable 2)* 100</v>
          </cell>
          <cell r="F95">
            <v>100</v>
          </cell>
          <cell r="G95" t="str">
            <v>Mes</v>
          </cell>
          <cell r="H95" t="str">
            <v>Porcentaje</v>
          </cell>
          <cell r="I95">
            <v>0</v>
          </cell>
          <cell r="J95">
            <v>12</v>
          </cell>
          <cell r="K95" t="str">
            <v>Proceso: Recaudación</v>
          </cell>
          <cell r="L95">
            <v>45</v>
          </cell>
          <cell r="M95" t="str">
            <v>Subproceso: Devolución y/o Compensación</v>
          </cell>
          <cell r="N95">
            <v>3044</v>
          </cell>
          <cell r="O95" t="str">
            <v>Subproceso: Devolución y/o compensación</v>
          </cell>
          <cell r="P95">
            <v>5829</v>
          </cell>
          <cell r="Q95">
            <v>5873</v>
          </cell>
          <cell r="R95">
            <v>0</v>
          </cell>
          <cell r="S95">
            <v>0</v>
          </cell>
          <cell r="T95" t="str">
            <v>Constante</v>
          </cell>
          <cell r="U95">
            <v>3</v>
          </cell>
          <cell r="V95" t="str">
            <v>Proceso</v>
          </cell>
          <cell r="W95">
            <v>22403</v>
          </cell>
          <cell r="X95" t="str">
            <v>Indicadores de Subproceso - Recaudo</v>
          </cell>
          <cell r="Y95" t="str">
            <v>No</v>
          </cell>
        </row>
        <row r="96">
          <cell r="A96">
            <v>5047</v>
          </cell>
          <cell r="B96" t="str">
            <v>Promedio de días utilizados en resolver las solicitudes de devolución y/o compensación</v>
          </cell>
          <cell r="C96" t="str">
            <v>5831</v>
          </cell>
          <cell r="D96">
            <v>97110003</v>
          </cell>
          <cell r="E96" t="str">
            <v>Variable 1</v>
          </cell>
          <cell r="F96">
            <v>37</v>
          </cell>
          <cell r="G96" t="str">
            <v>Mes</v>
          </cell>
          <cell r="H96" t="str">
            <v>Días</v>
          </cell>
          <cell r="I96">
            <v>40.49</v>
          </cell>
          <cell r="J96">
            <v>12</v>
          </cell>
          <cell r="K96" t="str">
            <v>Proceso: Recaudación</v>
          </cell>
          <cell r="L96">
            <v>45</v>
          </cell>
          <cell r="M96" t="str">
            <v>Subproceso: Devolución y/o Compensación</v>
          </cell>
          <cell r="N96">
            <v>3044</v>
          </cell>
          <cell r="O96" t="str">
            <v>Subproceso: Devolución y/o compensación</v>
          </cell>
          <cell r="P96">
            <v>5831</v>
          </cell>
          <cell r="Q96">
            <v>0</v>
          </cell>
          <cell r="R96">
            <v>0</v>
          </cell>
          <cell r="S96">
            <v>0</v>
          </cell>
          <cell r="T96" t="str">
            <v>Descendente</v>
          </cell>
          <cell r="U96">
            <v>3</v>
          </cell>
          <cell r="V96" t="str">
            <v>Proceso</v>
          </cell>
          <cell r="W96">
            <v>22403</v>
          </cell>
          <cell r="X96" t="str">
            <v>Indicadores de Subproceso - Recaudo</v>
          </cell>
          <cell r="Y96" t="str">
            <v>No</v>
          </cell>
        </row>
        <row r="97">
          <cell r="A97">
            <v>5048</v>
          </cell>
          <cell r="B97" t="str">
            <v>Cumplimiento del Plan Anual de Auditoría</v>
          </cell>
          <cell r="C97" t="str">
            <v>(5926/5933)*100</v>
          </cell>
          <cell r="D97">
            <v>97110002</v>
          </cell>
          <cell r="E97" t="str">
            <v>(Variable 1/ Variable 2)* 100</v>
          </cell>
          <cell r="F97">
            <v>100</v>
          </cell>
          <cell r="G97" t="str">
            <v>Semestre</v>
          </cell>
          <cell r="H97" t="str">
            <v>Porcentaje</v>
          </cell>
          <cell r="I97">
            <v>0</v>
          </cell>
          <cell r="J97">
            <v>4</v>
          </cell>
          <cell r="K97" t="str">
            <v>Proceso: Control Interno</v>
          </cell>
          <cell r="L97">
            <v>4</v>
          </cell>
          <cell r="M97" t="str">
            <v>Proceso: Control Interno. No Aplica Subproceso.</v>
          </cell>
          <cell r="N97">
            <v>3010</v>
          </cell>
          <cell r="O97" t="str">
            <v>Proceso: Control Interno.</v>
          </cell>
          <cell r="P97">
            <v>5926</v>
          </cell>
          <cell r="Q97">
            <v>5933</v>
          </cell>
          <cell r="R97">
            <v>0</v>
          </cell>
          <cell r="S97">
            <v>0</v>
          </cell>
          <cell r="T97" t="str">
            <v>Constante</v>
          </cell>
          <cell r="U97">
            <v>3</v>
          </cell>
          <cell r="V97" t="str">
            <v>Proceso</v>
          </cell>
          <cell r="W97">
            <v>20403</v>
          </cell>
          <cell r="X97" t="str">
            <v>Indicadores de Proceso - Control Interno</v>
          </cell>
          <cell r="Y97" t="str">
            <v>No</v>
          </cell>
        </row>
        <row r="98">
          <cell r="A98">
            <v>5049</v>
          </cell>
          <cell r="B98" t="str">
            <v>Tiempo promedio de duración de las auditorías</v>
          </cell>
          <cell r="C98" t="str">
            <v>5927/5934</v>
          </cell>
          <cell r="D98">
            <v>97110003</v>
          </cell>
          <cell r="E98" t="str">
            <v>Variable 1/ Variable 2</v>
          </cell>
          <cell r="F98">
            <v>120</v>
          </cell>
          <cell r="G98" t="str">
            <v>Año</v>
          </cell>
          <cell r="H98" t="str">
            <v>Días</v>
          </cell>
          <cell r="I98">
            <v>0</v>
          </cell>
          <cell r="J98">
            <v>4</v>
          </cell>
          <cell r="K98" t="str">
            <v>Proceso: Control Interno</v>
          </cell>
          <cell r="L98">
            <v>4</v>
          </cell>
          <cell r="M98" t="str">
            <v>Proceso: Control Interno. No Aplica Subproceso.</v>
          </cell>
          <cell r="N98">
            <v>3010</v>
          </cell>
          <cell r="O98" t="str">
            <v>Proceso: Control Interno.</v>
          </cell>
          <cell r="P98">
            <v>5927</v>
          </cell>
          <cell r="Q98">
            <v>5934</v>
          </cell>
          <cell r="R98">
            <v>0</v>
          </cell>
          <cell r="S98">
            <v>0</v>
          </cell>
          <cell r="T98" t="str">
            <v>Descendente</v>
          </cell>
          <cell r="U98">
            <v>3</v>
          </cell>
          <cell r="V98" t="str">
            <v>Proceso</v>
          </cell>
          <cell r="W98">
            <v>20403</v>
          </cell>
          <cell r="X98" t="str">
            <v>Indicadores de Proceso - Control Interno</v>
          </cell>
          <cell r="Y98" t="str">
            <v>No</v>
          </cell>
        </row>
        <row r="99">
          <cell r="A99">
            <v>5050</v>
          </cell>
          <cell r="B99" t="str">
            <v>Administración del presupuesto de TIC</v>
          </cell>
          <cell r="C99" t="str">
            <v>(5928/5935)*100</v>
          </cell>
          <cell r="D99">
            <v>97110002</v>
          </cell>
          <cell r="E99" t="str">
            <v>(Variable 1/ Variable 2)* 100</v>
          </cell>
          <cell r="F99">
            <v>100</v>
          </cell>
          <cell r="G99" t="str">
            <v>Trimestre</v>
          </cell>
          <cell r="H99" t="str">
            <v>Porcentaje</v>
          </cell>
          <cell r="I99">
            <v>0</v>
          </cell>
          <cell r="J99">
            <v>15</v>
          </cell>
          <cell r="K99" t="str">
            <v>Proceso: Servicios informáticos</v>
          </cell>
          <cell r="L99">
            <v>263</v>
          </cell>
          <cell r="M99" t="str">
            <v>Proceso: Servicios informáticos</v>
          </cell>
          <cell r="N99">
            <v>3011</v>
          </cell>
          <cell r="O99" t="str">
            <v>Proceso: Servicios Informáticos</v>
          </cell>
          <cell r="P99">
            <v>5928</v>
          </cell>
          <cell r="Q99">
            <v>5935</v>
          </cell>
          <cell r="R99">
            <v>0</v>
          </cell>
          <cell r="S99">
            <v>0</v>
          </cell>
          <cell r="T99" t="str">
            <v>Constante</v>
          </cell>
          <cell r="U99">
            <v>3</v>
          </cell>
          <cell r="V99" t="str">
            <v>Proceso</v>
          </cell>
          <cell r="W99">
            <v>22003</v>
          </cell>
          <cell r="X99" t="str">
            <v>Indicadores de Proceso - Tecnología de Información y Telecomunicaciones</v>
          </cell>
          <cell r="Y99" t="str">
            <v>No</v>
          </cell>
        </row>
        <row r="100">
          <cell r="A100">
            <v>5051</v>
          </cell>
          <cell r="B100" t="str">
            <v>Nivel cumplimiento del cronograma de software</v>
          </cell>
          <cell r="C100" t="str">
            <v>(5929/5936)*100</v>
          </cell>
          <cell r="D100">
            <v>97110003</v>
          </cell>
          <cell r="E100" t="str">
            <v>(Variable 1/ Variable 2)* 100</v>
          </cell>
          <cell r="F100">
            <v>100</v>
          </cell>
          <cell r="G100" t="str">
            <v>Mes</v>
          </cell>
          <cell r="H100" t="str">
            <v>Porcentaje</v>
          </cell>
          <cell r="I100">
            <v>0</v>
          </cell>
          <cell r="J100">
            <v>15</v>
          </cell>
          <cell r="K100" t="str">
            <v>Proceso: Servicios informáticos</v>
          </cell>
          <cell r="L100">
            <v>245</v>
          </cell>
          <cell r="M100" t="str">
            <v>Subproceso: Construcción de Sistemas de Información</v>
          </cell>
          <cell r="N100">
            <v>3077</v>
          </cell>
          <cell r="O100" t="str">
            <v>Subproceso: Construcción de Sistemas de Información</v>
          </cell>
          <cell r="P100">
            <v>5929</v>
          </cell>
          <cell r="Q100">
            <v>5936</v>
          </cell>
          <cell r="R100">
            <v>0</v>
          </cell>
          <cell r="S100">
            <v>0</v>
          </cell>
          <cell r="T100" t="str">
            <v>Descendente</v>
          </cell>
          <cell r="U100">
            <v>3</v>
          </cell>
          <cell r="V100" t="str">
            <v>Proceso</v>
          </cell>
          <cell r="W100">
            <v>22002</v>
          </cell>
          <cell r="X100" t="str">
            <v>Indicadores de Subproceso - Tecnología de Información y Telecomunicaciones</v>
          </cell>
          <cell r="Y100" t="str">
            <v>No</v>
          </cell>
        </row>
        <row r="101">
          <cell r="A101">
            <v>5052</v>
          </cell>
          <cell r="B101" t="str">
            <v>Nivel de servicio Infraestructura Tecnologica</v>
          </cell>
          <cell r="C101" t="str">
            <v>((5930-5937)/5930)*100</v>
          </cell>
          <cell r="D101">
            <v>97110002</v>
          </cell>
          <cell r="E101" t="str">
            <v>((Variable 1 - Variable 2) / Variable 1)*100</v>
          </cell>
          <cell r="F101">
            <v>99.7</v>
          </cell>
          <cell r="G101" t="str">
            <v>Mes</v>
          </cell>
          <cell r="H101" t="str">
            <v>Porcentaje</v>
          </cell>
          <cell r="I101">
            <v>0</v>
          </cell>
          <cell r="J101">
            <v>15</v>
          </cell>
          <cell r="K101" t="str">
            <v>Proceso: Servicios informáticos</v>
          </cell>
          <cell r="L101">
            <v>242</v>
          </cell>
          <cell r="M101" t="str">
            <v>Subproceso: Gestión de la Infraestructura Tecnológica</v>
          </cell>
          <cell r="N101">
            <v>3013</v>
          </cell>
          <cell r="O101" t="str">
            <v>Subproceso: Gestión de la Infraestructura Tecnológica</v>
          </cell>
          <cell r="P101">
            <v>5930</v>
          </cell>
          <cell r="Q101">
            <v>5937</v>
          </cell>
          <cell r="R101">
            <v>0</v>
          </cell>
          <cell r="S101">
            <v>0</v>
          </cell>
          <cell r="T101" t="str">
            <v>Constante</v>
          </cell>
          <cell r="U101">
            <v>3</v>
          </cell>
          <cell r="V101" t="str">
            <v>Proceso</v>
          </cell>
          <cell r="W101">
            <v>22002</v>
          </cell>
          <cell r="X101" t="str">
            <v>Indicadores de Subproceso - Tecnología de Información y Telecomunicaciones</v>
          </cell>
          <cell r="Y101" t="str">
            <v>No</v>
          </cell>
        </row>
        <row r="102">
          <cell r="A102">
            <v>5053</v>
          </cell>
          <cell r="B102" t="str">
            <v>Cumplimiento en la atención a solicitudes</v>
          </cell>
          <cell r="C102" t="str">
            <v>(5931/5938)*100</v>
          </cell>
          <cell r="D102">
            <v>97110002</v>
          </cell>
          <cell r="E102" t="str">
            <v>(Variable 1/ Variable 2)* 100</v>
          </cell>
          <cell r="F102">
            <v>100</v>
          </cell>
          <cell r="G102" t="str">
            <v>Mes</v>
          </cell>
          <cell r="H102" t="str">
            <v>Porcentaje</v>
          </cell>
          <cell r="I102">
            <v>0</v>
          </cell>
          <cell r="J102">
            <v>15</v>
          </cell>
          <cell r="K102" t="str">
            <v>Proceso: Servicios informáticos</v>
          </cell>
          <cell r="L102">
            <v>243</v>
          </cell>
          <cell r="M102" t="str">
            <v>Subproceso: Soporte Tecnológico</v>
          </cell>
          <cell r="N102">
            <v>3014</v>
          </cell>
          <cell r="O102" t="str">
            <v>Subproceso: Soporte Tecnológico</v>
          </cell>
          <cell r="P102">
            <v>5931</v>
          </cell>
          <cell r="Q102">
            <v>5938</v>
          </cell>
          <cell r="R102">
            <v>0</v>
          </cell>
          <cell r="S102">
            <v>0</v>
          </cell>
          <cell r="T102" t="str">
            <v>Constante</v>
          </cell>
          <cell r="U102">
            <v>3</v>
          </cell>
          <cell r="V102" t="str">
            <v>Proceso</v>
          </cell>
          <cell r="W102">
            <v>22002</v>
          </cell>
          <cell r="X102" t="str">
            <v>Indicadores de Subproceso - Tecnología de Información y Telecomunicaciones</v>
          </cell>
          <cell r="Y102" t="str">
            <v>No</v>
          </cell>
        </row>
        <row r="103">
          <cell r="A103">
            <v>5055</v>
          </cell>
          <cell r="B103" t="str">
            <v>Anticipación en la toma de decisiones en los procesos disciplinarios</v>
          </cell>
          <cell r="C103" t="str">
            <v>(5955/5956)*100</v>
          </cell>
          <cell r="D103">
            <v>97110002</v>
          </cell>
          <cell r="E103" t="str">
            <v>(Variable 1/ Variable 2)* 100</v>
          </cell>
          <cell r="F103">
            <v>10</v>
          </cell>
          <cell r="G103" t="str">
            <v>Semestre</v>
          </cell>
          <cell r="H103" t="str">
            <v>Porcentaje</v>
          </cell>
          <cell r="I103">
            <v>0</v>
          </cell>
          <cell r="J103">
            <v>10</v>
          </cell>
          <cell r="K103" t="str">
            <v>Proceso: Investigación disciplinaria</v>
          </cell>
          <cell r="L103">
            <v>268</v>
          </cell>
          <cell r="M103" t="str">
            <v>Proceso: Investigación disciplinaria</v>
          </cell>
          <cell r="N103">
            <v>3000</v>
          </cell>
          <cell r="O103" t="str">
            <v>Proceso: Investigación Disciplinaria</v>
          </cell>
          <cell r="P103">
            <v>5955</v>
          </cell>
          <cell r="Q103">
            <v>5956</v>
          </cell>
          <cell r="R103">
            <v>0</v>
          </cell>
          <cell r="S103">
            <v>0</v>
          </cell>
          <cell r="T103" t="str">
            <v>Constante</v>
          </cell>
          <cell r="U103">
            <v>3</v>
          </cell>
          <cell r="V103" t="str">
            <v>Proceso</v>
          </cell>
          <cell r="W103">
            <v>21303</v>
          </cell>
          <cell r="X103" t="str">
            <v>Indicadores de Proceso - Control Disciplinario Interno</v>
          </cell>
          <cell r="Y103" t="str">
            <v>No</v>
          </cell>
        </row>
        <row r="104">
          <cell r="A104">
            <v>5056</v>
          </cell>
          <cell r="B104" t="str">
            <v>Eficacia de las notificaciones y/o comunicaciones en las decisiones disciplinarias</v>
          </cell>
          <cell r="C104" t="str">
            <v>(5957/5958)*100</v>
          </cell>
          <cell r="D104">
            <v>97110002</v>
          </cell>
          <cell r="E104" t="str">
            <v>(Variable 1/ Variable 2)* 100</v>
          </cell>
          <cell r="F104">
            <v>90</v>
          </cell>
          <cell r="G104" t="str">
            <v>Mes</v>
          </cell>
          <cell r="H104" t="str">
            <v>Porcentaje</v>
          </cell>
          <cell r="I104">
            <v>0</v>
          </cell>
          <cell r="J104">
            <v>10</v>
          </cell>
          <cell r="K104" t="str">
            <v>Proceso: Investigación disciplinaria</v>
          </cell>
          <cell r="L104">
            <v>268</v>
          </cell>
          <cell r="M104" t="str">
            <v>Proceso: Investigación disciplinaria</v>
          </cell>
          <cell r="N104">
            <v>3000</v>
          </cell>
          <cell r="O104" t="str">
            <v>Proceso: Investigación Disciplinaria</v>
          </cell>
          <cell r="P104">
            <v>5957</v>
          </cell>
          <cell r="Q104">
            <v>5958</v>
          </cell>
          <cell r="R104">
            <v>0</v>
          </cell>
          <cell r="S104">
            <v>0</v>
          </cell>
          <cell r="T104" t="str">
            <v>Constante</v>
          </cell>
          <cell r="U104">
            <v>3</v>
          </cell>
          <cell r="V104" t="str">
            <v>Proceso</v>
          </cell>
          <cell r="W104">
            <v>21303</v>
          </cell>
          <cell r="X104" t="str">
            <v>Indicadores de Proceso - Control Disciplinario Interno</v>
          </cell>
          <cell r="Y104" t="str">
            <v>No</v>
          </cell>
        </row>
        <row r="105">
          <cell r="A105">
            <v>5057</v>
          </cell>
          <cell r="B105" t="str">
            <v>Procesos terminados con fallo a favor de la DIAN</v>
          </cell>
          <cell r="C105" t="str">
            <v>(5961/5962)*100</v>
          </cell>
          <cell r="D105">
            <v>97110002</v>
          </cell>
          <cell r="E105" t="str">
            <v>(Variable 1/ Variable 2)* 100</v>
          </cell>
          <cell r="F105">
            <v>80</v>
          </cell>
          <cell r="G105" t="str">
            <v>Cuatrimestre</v>
          </cell>
          <cell r="H105" t="str">
            <v>Porcentaje</v>
          </cell>
          <cell r="I105">
            <v>0</v>
          </cell>
          <cell r="J105">
            <v>7</v>
          </cell>
          <cell r="K105" t="str">
            <v>Proceso: Gestión Jurídica</v>
          </cell>
          <cell r="L105">
            <v>7</v>
          </cell>
          <cell r="M105" t="str">
            <v>Proceso: Gestión Jurídica No Aplica</v>
          </cell>
          <cell r="N105">
            <v>3003</v>
          </cell>
          <cell r="O105" t="str">
            <v>Proceso: Gestión Jurídica No Aplica</v>
          </cell>
          <cell r="P105">
            <v>5961</v>
          </cell>
          <cell r="Q105">
            <v>5962</v>
          </cell>
          <cell r="R105">
            <v>0</v>
          </cell>
          <cell r="S105">
            <v>0</v>
          </cell>
          <cell r="T105" t="str">
            <v>Constante</v>
          </cell>
          <cell r="U105">
            <v>3</v>
          </cell>
          <cell r="V105" t="str">
            <v>Proceso</v>
          </cell>
          <cell r="W105">
            <v>20803</v>
          </cell>
          <cell r="X105" t="str">
            <v>Indicadores de Proceso - Gestión Jurídica</v>
          </cell>
          <cell r="Y105" t="str">
            <v>No</v>
          </cell>
        </row>
        <row r="106">
          <cell r="A106">
            <v>5058</v>
          </cell>
          <cell r="B106" t="str">
            <v>Cantidad de hallazgos de responsabilidad de la Subdirección Financiera.</v>
          </cell>
          <cell r="C106" t="str">
            <v>((5969-5970)/5970)*100</v>
          </cell>
          <cell r="D106">
            <v>97110001</v>
          </cell>
          <cell r="E106" t="str">
            <v>((Variable 1 - Variable 2)/ Variable 2)*100</v>
          </cell>
          <cell r="F106">
            <v>80</v>
          </cell>
          <cell r="G106" t="str">
            <v>Año</v>
          </cell>
          <cell r="H106" t="str">
            <v>Porcentaje</v>
          </cell>
          <cell r="I106">
            <v>0</v>
          </cell>
          <cell r="J106">
            <v>13</v>
          </cell>
          <cell r="K106" t="str">
            <v>Proceso: Recursos Financieros</v>
          </cell>
          <cell r="L106">
            <v>265</v>
          </cell>
          <cell r="M106" t="str">
            <v>Proceso: Recursos Financieros</v>
          </cell>
          <cell r="N106">
            <v>3064</v>
          </cell>
          <cell r="O106" t="str">
            <v>Proceso: Recursos Financieros</v>
          </cell>
          <cell r="P106">
            <v>5969</v>
          </cell>
          <cell r="Q106">
            <v>5970</v>
          </cell>
          <cell r="R106">
            <v>0</v>
          </cell>
          <cell r="S106">
            <v>0</v>
          </cell>
          <cell r="T106" t="str">
            <v>Ascendente</v>
          </cell>
          <cell r="U106">
            <v>3</v>
          </cell>
          <cell r="V106" t="str">
            <v>Proceso</v>
          </cell>
          <cell r="W106">
            <v>21603</v>
          </cell>
          <cell r="X106" t="str">
            <v>Indicadores de Proceso - Recursos Financieros</v>
          </cell>
          <cell r="Y106" t="str">
            <v>No</v>
          </cell>
        </row>
        <row r="107">
          <cell r="A107">
            <v>5059</v>
          </cell>
          <cell r="B107" t="str">
            <v>Nivel de ejecución presupuestal de la entidad</v>
          </cell>
          <cell r="C107" t="str">
            <v>(5971/5972)*100</v>
          </cell>
          <cell r="D107">
            <v>97110001</v>
          </cell>
          <cell r="E107" t="str">
            <v>(Variable 1/ Variable 2)* 100</v>
          </cell>
          <cell r="F107">
            <v>95</v>
          </cell>
          <cell r="G107" t="str">
            <v>Trimestre</v>
          </cell>
          <cell r="H107" t="str">
            <v>Porcentaje</v>
          </cell>
          <cell r="I107">
            <v>0</v>
          </cell>
          <cell r="J107">
            <v>13</v>
          </cell>
          <cell r="K107" t="str">
            <v>Proceso: Recursos Financieros</v>
          </cell>
          <cell r="L107">
            <v>265</v>
          </cell>
          <cell r="M107" t="str">
            <v>Proceso: Recursos Financieros</v>
          </cell>
          <cell r="N107">
            <v>3064</v>
          </cell>
          <cell r="O107" t="str">
            <v>Proceso: Recursos Financieros</v>
          </cell>
          <cell r="P107">
            <v>5971</v>
          </cell>
          <cell r="Q107">
            <v>5972</v>
          </cell>
          <cell r="R107">
            <v>0</v>
          </cell>
          <cell r="S107">
            <v>0</v>
          </cell>
          <cell r="T107" t="str">
            <v>Ascendente</v>
          </cell>
          <cell r="U107">
            <v>3</v>
          </cell>
          <cell r="V107" t="str">
            <v>Proceso</v>
          </cell>
          <cell r="W107">
            <v>21603</v>
          </cell>
          <cell r="X107" t="str">
            <v>Indicadores de Proceso - Recursos Financieros</v>
          </cell>
          <cell r="Y107" t="str">
            <v>No</v>
          </cell>
        </row>
        <row r="108">
          <cell r="A108">
            <v>5060</v>
          </cell>
          <cell r="B108" t="str">
            <v>Eficiencia en la realización de pagos</v>
          </cell>
          <cell r="C108" t="str">
            <v>(5973/5974)*100</v>
          </cell>
          <cell r="D108">
            <v>97110001</v>
          </cell>
          <cell r="E108" t="str">
            <v>(Variable 1/ Variable 2)* 100</v>
          </cell>
          <cell r="F108">
            <v>90</v>
          </cell>
          <cell r="G108" t="str">
            <v>Trimestre</v>
          </cell>
          <cell r="H108" t="str">
            <v>Porcentaje</v>
          </cell>
          <cell r="I108">
            <v>0</v>
          </cell>
          <cell r="J108">
            <v>13</v>
          </cell>
          <cell r="K108" t="str">
            <v>Proceso: Recursos Financieros</v>
          </cell>
          <cell r="L108">
            <v>265</v>
          </cell>
          <cell r="M108" t="str">
            <v>Proceso: Recursos Financieros</v>
          </cell>
          <cell r="N108">
            <v>3064</v>
          </cell>
          <cell r="O108" t="str">
            <v>Proceso: Recursos Financieros</v>
          </cell>
          <cell r="P108">
            <v>5973</v>
          </cell>
          <cell r="Q108">
            <v>5974</v>
          </cell>
          <cell r="R108">
            <v>0</v>
          </cell>
          <cell r="S108">
            <v>0</v>
          </cell>
          <cell r="T108" t="str">
            <v>Ascendente</v>
          </cell>
          <cell r="U108">
            <v>3</v>
          </cell>
          <cell r="V108" t="str">
            <v>Proceso</v>
          </cell>
          <cell r="W108">
            <v>21603</v>
          </cell>
          <cell r="X108" t="str">
            <v>Indicadores de Proceso - Recursos Financieros</v>
          </cell>
          <cell r="Y108" t="str">
            <v>No</v>
          </cell>
        </row>
        <row r="109">
          <cell r="A109">
            <v>5063</v>
          </cell>
          <cell r="B109" t="str">
            <v>Comportamiento del gasto de los recursos disponibles para la operación logística</v>
          </cell>
          <cell r="C109" t="str">
            <v>(5979/5980)*100</v>
          </cell>
          <cell r="D109">
            <v>97110002</v>
          </cell>
          <cell r="E109" t="str">
            <v>(Variable 1/ Variable 2)* 100</v>
          </cell>
          <cell r="F109">
            <v>100</v>
          </cell>
          <cell r="G109" t="str">
            <v>Mes</v>
          </cell>
          <cell r="H109" t="str">
            <v>Porcentaje</v>
          </cell>
          <cell r="I109">
            <v>0</v>
          </cell>
          <cell r="J109">
            <v>3</v>
          </cell>
          <cell r="K109" t="str">
            <v>Proceso: Comercialización</v>
          </cell>
          <cell r="L109">
            <v>275</v>
          </cell>
          <cell r="M109" t="str">
            <v>Proceso: Comercialización. No aplica Subproceso</v>
          </cell>
          <cell r="N109">
            <v>3018</v>
          </cell>
          <cell r="O109" t="str">
            <v>Proceso: Comercialización</v>
          </cell>
          <cell r="P109">
            <v>5979</v>
          </cell>
          <cell r="Q109">
            <v>5980</v>
          </cell>
          <cell r="R109">
            <v>0</v>
          </cell>
          <cell r="S109">
            <v>0</v>
          </cell>
          <cell r="T109" t="str">
            <v>Constante</v>
          </cell>
          <cell r="U109">
            <v>3</v>
          </cell>
          <cell r="V109" t="str">
            <v>Proceso</v>
          </cell>
          <cell r="W109">
            <v>21703</v>
          </cell>
          <cell r="X109" t="str">
            <v>Indicadores de Proceso - Comercial</v>
          </cell>
          <cell r="Y109" t="str">
            <v>No</v>
          </cell>
        </row>
        <row r="110">
          <cell r="A110">
            <v>5064</v>
          </cell>
          <cell r="B110" t="str">
            <v>Valor del ahorro en inversión para campañas informativas o de divulgación a través de acciones de free press</v>
          </cell>
          <cell r="C110" t="str">
            <v>5997</v>
          </cell>
          <cell r="D110">
            <v>97110002</v>
          </cell>
          <cell r="E110" t="str">
            <v>Variable 1</v>
          </cell>
          <cell r="F110">
            <v>30000</v>
          </cell>
          <cell r="G110" t="str">
            <v>Trimestre</v>
          </cell>
          <cell r="H110" t="str">
            <v>Millones de Pesos</v>
          </cell>
          <cell r="I110">
            <v>0</v>
          </cell>
          <cell r="J110">
            <v>9</v>
          </cell>
          <cell r="K110" t="str">
            <v>Proceso: Inteligencia Corporativa</v>
          </cell>
          <cell r="L110">
            <v>253</v>
          </cell>
          <cell r="M110" t="str">
            <v>Subproceso: Comunicaciones</v>
          </cell>
          <cell r="N110">
            <v>3004</v>
          </cell>
          <cell r="O110" t="str">
            <v>Subproceso: Comunicaciones</v>
          </cell>
          <cell r="P110">
            <v>5997</v>
          </cell>
          <cell r="Q110">
            <v>0</v>
          </cell>
          <cell r="R110">
            <v>0</v>
          </cell>
          <cell r="S110">
            <v>0</v>
          </cell>
          <cell r="T110" t="str">
            <v>Constante</v>
          </cell>
          <cell r="U110">
            <v>3</v>
          </cell>
          <cell r="V110" t="str">
            <v>Proceso</v>
          </cell>
          <cell r="W110">
            <v>20502</v>
          </cell>
          <cell r="X110" t="str">
            <v>Indicadores de Subproceso - Comunicaciones</v>
          </cell>
          <cell r="Y110" t="str">
            <v>No</v>
          </cell>
        </row>
        <row r="111">
          <cell r="A111">
            <v>5068</v>
          </cell>
          <cell r="B111" t="str">
            <v>Efectividad en la Gestión Documental</v>
          </cell>
          <cell r="C111" t="str">
            <v>(((5983/5984)*0.6)+((5985/5986)*0.4))*100</v>
          </cell>
          <cell r="D111">
            <v>97110002</v>
          </cell>
          <cell r="E111" t="str">
            <v>(((Variable 1 / Variable 2) * 0.6) + ((Variable 3 / Variable 4) * 0.4)) * 100</v>
          </cell>
          <cell r="F111">
            <v>100</v>
          </cell>
          <cell r="G111" t="str">
            <v>Mes</v>
          </cell>
          <cell r="H111" t="str">
            <v>Porcentaje</v>
          </cell>
          <cell r="I111">
            <v>0</v>
          </cell>
          <cell r="J111">
            <v>14</v>
          </cell>
          <cell r="K111" t="str">
            <v>Proceso: Recursos Físicos</v>
          </cell>
          <cell r="L111">
            <v>264</v>
          </cell>
          <cell r="M111" t="str">
            <v>Proceso: Recursos Físicos</v>
          </cell>
          <cell r="N111">
            <v>3075</v>
          </cell>
          <cell r="O111" t="str">
            <v>Proceso: Recursos Físicos</v>
          </cell>
          <cell r="P111">
            <v>5983</v>
          </cell>
          <cell r="Q111">
            <v>5984</v>
          </cell>
          <cell r="R111">
            <v>5985</v>
          </cell>
          <cell r="S111">
            <v>5986</v>
          </cell>
          <cell r="T111" t="str">
            <v>Constante</v>
          </cell>
          <cell r="U111">
            <v>3</v>
          </cell>
          <cell r="V111" t="str">
            <v>Proceso</v>
          </cell>
          <cell r="W111">
            <v>21503</v>
          </cell>
          <cell r="X111" t="str">
            <v>Indicadores de Proceso - Recursos Físicos</v>
          </cell>
          <cell r="Y111" t="str">
            <v>No</v>
          </cell>
        </row>
        <row r="112">
          <cell r="A112">
            <v>5069</v>
          </cell>
          <cell r="B112" t="str">
            <v>Administración de Bienes</v>
          </cell>
          <cell r="C112" t="str">
            <v>((5987*0.25)+(5988*0.30)+(5989*0.15)+(5990*0.30))</v>
          </cell>
          <cell r="D112">
            <v>97110002</v>
          </cell>
          <cell r="E112" t="str">
            <v>(Variable 1 * 0.25) + (Variable 2 * 0.30) + (Variable 3 * 0.15) + (Variable 4 * 0.30)</v>
          </cell>
          <cell r="F112">
            <v>100</v>
          </cell>
          <cell r="G112" t="str">
            <v>Trimestre</v>
          </cell>
          <cell r="H112" t="str">
            <v>Porcentaje</v>
          </cell>
          <cell r="I112">
            <v>0</v>
          </cell>
          <cell r="J112">
            <v>14</v>
          </cell>
          <cell r="K112" t="str">
            <v>Proceso: Recursos Físicos</v>
          </cell>
          <cell r="L112">
            <v>264</v>
          </cell>
          <cell r="M112" t="str">
            <v>Proceso: Recursos Físicos</v>
          </cell>
          <cell r="N112">
            <v>3075</v>
          </cell>
          <cell r="O112" t="str">
            <v>Proceso: Recursos Físicos</v>
          </cell>
          <cell r="P112">
            <v>5987</v>
          </cell>
          <cell r="Q112">
            <v>5988</v>
          </cell>
          <cell r="R112">
            <v>5989</v>
          </cell>
          <cell r="S112">
            <v>5990</v>
          </cell>
          <cell r="T112" t="str">
            <v>Constante</v>
          </cell>
          <cell r="U112">
            <v>3</v>
          </cell>
          <cell r="V112" t="str">
            <v>Proceso</v>
          </cell>
          <cell r="W112">
            <v>21503</v>
          </cell>
          <cell r="X112" t="str">
            <v>Indicadores de Proceso - Recursos Físicos</v>
          </cell>
          <cell r="Y112" t="str">
            <v>No</v>
          </cell>
        </row>
        <row r="113">
          <cell r="A113">
            <v>5070</v>
          </cell>
          <cell r="B113" t="str">
            <v>Calidad en la liquidación de la nómina</v>
          </cell>
          <cell r="C113" t="str">
            <v>(6001/6002)*100</v>
          </cell>
          <cell r="D113">
            <v>97110001</v>
          </cell>
          <cell r="E113" t="str">
            <v>(Variable 1/ Variable 2)* 100</v>
          </cell>
          <cell r="F113">
            <v>100</v>
          </cell>
          <cell r="G113" t="str">
            <v>Trimestre</v>
          </cell>
          <cell r="H113" t="str">
            <v>Porcentaje</v>
          </cell>
          <cell r="I113">
            <v>0</v>
          </cell>
          <cell r="J113">
            <v>6</v>
          </cell>
          <cell r="K113" t="str">
            <v>Proceso: Gestión Humana</v>
          </cell>
          <cell r="L113">
            <v>272</v>
          </cell>
          <cell r="M113" t="str">
            <v>Proceso: Gestión Humana No Aplica Subproceso.</v>
          </cell>
          <cell r="N113">
            <v>3030</v>
          </cell>
          <cell r="O113" t="str">
            <v>Proceso: Gestión Humana</v>
          </cell>
          <cell r="P113">
            <v>6001</v>
          </cell>
          <cell r="Q113">
            <v>6002</v>
          </cell>
          <cell r="R113">
            <v>0</v>
          </cell>
          <cell r="S113">
            <v>0</v>
          </cell>
          <cell r="T113" t="str">
            <v>Ascendente</v>
          </cell>
          <cell r="U113">
            <v>3</v>
          </cell>
          <cell r="V113" t="str">
            <v>Proceso</v>
          </cell>
          <cell r="W113">
            <v>21403</v>
          </cell>
          <cell r="X113" t="str">
            <v>Indicadores de Proceso - Personal</v>
          </cell>
          <cell r="Y113" t="str">
            <v>No</v>
          </cell>
        </row>
        <row r="114">
          <cell r="A114">
            <v>5071</v>
          </cell>
          <cell r="B114" t="str">
            <v>Ejecución del plan de bienestar</v>
          </cell>
          <cell r="C114" t="str">
            <v>(6003/6018)*100</v>
          </cell>
          <cell r="D114">
            <v>97110001</v>
          </cell>
          <cell r="E114" t="str">
            <v>(Variable 1/ Variable 2)* 100</v>
          </cell>
          <cell r="F114">
            <v>100</v>
          </cell>
          <cell r="G114" t="str">
            <v>Trimestre</v>
          </cell>
          <cell r="H114" t="str">
            <v>Porcentaje</v>
          </cell>
          <cell r="I114">
            <v>0</v>
          </cell>
          <cell r="J114">
            <v>6</v>
          </cell>
          <cell r="K114" t="str">
            <v>Proceso: Gestión Humana</v>
          </cell>
          <cell r="L114">
            <v>272</v>
          </cell>
          <cell r="M114" t="str">
            <v>Proceso: Gestión Humana No Aplica Subproceso.</v>
          </cell>
          <cell r="N114">
            <v>3030</v>
          </cell>
          <cell r="O114" t="str">
            <v>Proceso: Gestión Humana</v>
          </cell>
          <cell r="P114">
            <v>6003</v>
          </cell>
          <cell r="Q114">
            <v>6018</v>
          </cell>
          <cell r="R114">
            <v>0</v>
          </cell>
          <cell r="S114">
            <v>0</v>
          </cell>
          <cell r="T114" t="str">
            <v>Ascendente</v>
          </cell>
          <cell r="U114">
            <v>3</v>
          </cell>
          <cell r="V114" t="str">
            <v>Proceso</v>
          </cell>
          <cell r="W114">
            <v>21403</v>
          </cell>
          <cell r="X114" t="str">
            <v>Indicadores de Proceso - Personal</v>
          </cell>
          <cell r="Y114" t="str">
            <v>No</v>
          </cell>
        </row>
        <row r="115">
          <cell r="A115">
            <v>5072</v>
          </cell>
          <cell r="B115" t="str">
            <v>Gestión de incapacidades</v>
          </cell>
          <cell r="C115" t="str">
            <v>(6004/6005)*100</v>
          </cell>
          <cell r="D115">
            <v>97110001</v>
          </cell>
          <cell r="E115" t="str">
            <v>(Variable 1/ Variable 2)* 100</v>
          </cell>
          <cell r="F115">
            <v>100</v>
          </cell>
          <cell r="G115" t="str">
            <v>Bimestre</v>
          </cell>
          <cell r="H115" t="str">
            <v>Porcentaje</v>
          </cell>
          <cell r="I115">
            <v>92</v>
          </cell>
          <cell r="J115">
            <v>6</v>
          </cell>
          <cell r="K115" t="str">
            <v>Proceso: Gestión Humana</v>
          </cell>
          <cell r="L115">
            <v>272</v>
          </cell>
          <cell r="M115" t="str">
            <v>Proceso: Gestión Humana No Aplica Subproceso.</v>
          </cell>
          <cell r="N115">
            <v>3030</v>
          </cell>
          <cell r="O115" t="str">
            <v>Proceso: Gestión Humana</v>
          </cell>
          <cell r="P115">
            <v>6004</v>
          </cell>
          <cell r="Q115">
            <v>6005</v>
          </cell>
          <cell r="R115">
            <v>0</v>
          </cell>
          <cell r="S115">
            <v>0</v>
          </cell>
          <cell r="T115" t="str">
            <v>Ascendente</v>
          </cell>
          <cell r="U115">
            <v>3</v>
          </cell>
          <cell r="V115" t="str">
            <v>Proceso</v>
          </cell>
          <cell r="W115">
            <v>21403</v>
          </cell>
          <cell r="X115" t="str">
            <v>Indicadores de Proceso - Personal</v>
          </cell>
          <cell r="Y115" t="str">
            <v>No</v>
          </cell>
        </row>
        <row r="116">
          <cell r="A116">
            <v>5073</v>
          </cell>
          <cell r="B116" t="str">
            <v>Gestión de novedades que afectan la nómina</v>
          </cell>
          <cell r="C116" t="str">
            <v>(6006/6007)*100</v>
          </cell>
          <cell r="D116">
            <v>97110001</v>
          </cell>
          <cell r="E116" t="str">
            <v>(Variable 1/ Variable 2)* 100</v>
          </cell>
          <cell r="F116">
            <v>100</v>
          </cell>
          <cell r="G116" t="str">
            <v>Trimestre</v>
          </cell>
          <cell r="H116" t="str">
            <v>Porcentaje</v>
          </cell>
          <cell r="I116">
            <v>0</v>
          </cell>
          <cell r="J116">
            <v>6</v>
          </cell>
          <cell r="K116" t="str">
            <v>Proceso: Gestión Humana</v>
          </cell>
          <cell r="L116">
            <v>272</v>
          </cell>
          <cell r="M116" t="str">
            <v>Proceso: Gestión Humana No Aplica Subproceso.</v>
          </cell>
          <cell r="N116">
            <v>3030</v>
          </cell>
          <cell r="O116" t="str">
            <v>Proceso: Gestión Humana</v>
          </cell>
          <cell r="P116">
            <v>6006</v>
          </cell>
          <cell r="Q116">
            <v>6007</v>
          </cell>
          <cell r="R116">
            <v>0</v>
          </cell>
          <cell r="S116">
            <v>0</v>
          </cell>
          <cell r="T116" t="str">
            <v>Ascendente</v>
          </cell>
          <cell r="U116">
            <v>3</v>
          </cell>
          <cell r="V116" t="str">
            <v>Proceso</v>
          </cell>
          <cell r="W116">
            <v>21403</v>
          </cell>
          <cell r="X116" t="str">
            <v>Indicadores de Proceso - Personal</v>
          </cell>
          <cell r="Y116" t="str">
            <v>No</v>
          </cell>
        </row>
        <row r="117">
          <cell r="A117">
            <v>5074</v>
          </cell>
          <cell r="B117" t="str">
            <v>Gestión del clima laboral</v>
          </cell>
          <cell r="C117" t="str">
            <v>(6008/6009)*100</v>
          </cell>
          <cell r="D117">
            <v>97110001</v>
          </cell>
          <cell r="E117" t="str">
            <v>(Variable 1/ Variable 2)* 100</v>
          </cell>
          <cell r="F117">
            <v>100</v>
          </cell>
          <cell r="G117" t="str">
            <v>Semestre</v>
          </cell>
          <cell r="H117" t="str">
            <v>Porcentaje</v>
          </cell>
          <cell r="I117">
            <v>0</v>
          </cell>
          <cell r="J117">
            <v>6</v>
          </cell>
          <cell r="K117" t="str">
            <v>Proceso: Gestión Humana</v>
          </cell>
          <cell r="L117">
            <v>272</v>
          </cell>
          <cell r="M117" t="str">
            <v>Proceso: Gestión Humana No Aplica Subproceso.</v>
          </cell>
          <cell r="N117">
            <v>3030</v>
          </cell>
          <cell r="O117" t="str">
            <v>Proceso: Gestión Humana</v>
          </cell>
          <cell r="P117">
            <v>6008</v>
          </cell>
          <cell r="Q117">
            <v>6009</v>
          </cell>
          <cell r="R117">
            <v>0</v>
          </cell>
          <cell r="S117">
            <v>0</v>
          </cell>
          <cell r="T117" t="str">
            <v>Ascendente</v>
          </cell>
          <cell r="U117">
            <v>3</v>
          </cell>
          <cell r="V117" t="str">
            <v>Proceso</v>
          </cell>
          <cell r="W117">
            <v>21403</v>
          </cell>
          <cell r="X117" t="str">
            <v>Indicadores de Proceso - Personal</v>
          </cell>
          <cell r="Y117" t="str">
            <v>No</v>
          </cell>
        </row>
        <row r="118">
          <cell r="A118">
            <v>5075</v>
          </cell>
          <cell r="B118" t="str">
            <v>Gestión del desarrollo</v>
          </cell>
          <cell r="C118" t="str">
            <v>(6010/6011)*100</v>
          </cell>
          <cell r="D118">
            <v>97110001</v>
          </cell>
          <cell r="E118" t="str">
            <v>(Variable 1/ Variable 2)* 100</v>
          </cell>
          <cell r="F118">
            <v>100</v>
          </cell>
          <cell r="G118" t="str">
            <v>Trimestre</v>
          </cell>
          <cell r="H118" t="str">
            <v>Porcentaje</v>
          </cell>
          <cell r="I118">
            <v>0</v>
          </cell>
          <cell r="J118">
            <v>6</v>
          </cell>
          <cell r="K118" t="str">
            <v>Proceso: Gestión Humana</v>
          </cell>
          <cell r="L118">
            <v>272</v>
          </cell>
          <cell r="M118" t="str">
            <v>Proceso: Gestión Humana No Aplica Subproceso.</v>
          </cell>
          <cell r="N118">
            <v>3030</v>
          </cell>
          <cell r="O118" t="str">
            <v>Proceso: Gestión Humana</v>
          </cell>
          <cell r="P118">
            <v>6010</v>
          </cell>
          <cell r="Q118">
            <v>6011</v>
          </cell>
          <cell r="R118">
            <v>0</v>
          </cell>
          <cell r="S118">
            <v>0</v>
          </cell>
          <cell r="T118" t="str">
            <v>Ascendente</v>
          </cell>
          <cell r="U118">
            <v>3</v>
          </cell>
          <cell r="V118" t="str">
            <v>Proceso</v>
          </cell>
          <cell r="W118">
            <v>21403</v>
          </cell>
          <cell r="X118" t="str">
            <v>Indicadores de Proceso - Personal</v>
          </cell>
          <cell r="Y118" t="str">
            <v>No</v>
          </cell>
        </row>
        <row r="119">
          <cell r="A119">
            <v>5076</v>
          </cell>
          <cell r="B119" t="str">
            <v>Gestión del rendimiento</v>
          </cell>
          <cell r="C119" t="str">
            <v>(6012/6013)*100</v>
          </cell>
          <cell r="D119">
            <v>97110001</v>
          </cell>
          <cell r="E119" t="str">
            <v>(Variable 1/ Variable 2)* 100</v>
          </cell>
          <cell r="F119">
            <v>100</v>
          </cell>
          <cell r="G119" t="str">
            <v>Año</v>
          </cell>
          <cell r="H119" t="str">
            <v>Porcentaje</v>
          </cell>
          <cell r="I119">
            <v>0</v>
          </cell>
          <cell r="J119">
            <v>6</v>
          </cell>
          <cell r="K119" t="str">
            <v>Proceso: Gestión Humana</v>
          </cell>
          <cell r="L119">
            <v>272</v>
          </cell>
          <cell r="M119" t="str">
            <v>Proceso: Gestión Humana No Aplica Subproceso.</v>
          </cell>
          <cell r="N119">
            <v>3030</v>
          </cell>
          <cell r="O119" t="str">
            <v>Proceso: Gestión Humana</v>
          </cell>
          <cell r="P119">
            <v>6012</v>
          </cell>
          <cell r="Q119">
            <v>6013</v>
          </cell>
          <cell r="R119">
            <v>0</v>
          </cell>
          <cell r="S119">
            <v>0</v>
          </cell>
          <cell r="T119" t="str">
            <v>Ascendente</v>
          </cell>
          <cell r="U119">
            <v>3</v>
          </cell>
          <cell r="V119" t="str">
            <v>Proceso</v>
          </cell>
          <cell r="W119">
            <v>21403</v>
          </cell>
          <cell r="X119" t="str">
            <v>Indicadores de Proceso - Personal</v>
          </cell>
          <cell r="Y119" t="str">
            <v>No</v>
          </cell>
        </row>
        <row r="120">
          <cell r="A120">
            <v>5077</v>
          </cell>
          <cell r="B120" t="str">
            <v>Gestión Historia Laboral</v>
          </cell>
          <cell r="C120" t="str">
            <v>(6014/6015)*100</v>
          </cell>
          <cell r="D120">
            <v>97110001</v>
          </cell>
          <cell r="E120" t="str">
            <v>(Variable 1/ Variable 2)* 100</v>
          </cell>
          <cell r="F120">
            <v>100</v>
          </cell>
          <cell r="G120" t="str">
            <v>Trimestre</v>
          </cell>
          <cell r="H120" t="str">
            <v>Porcentaje</v>
          </cell>
          <cell r="I120">
            <v>0</v>
          </cell>
          <cell r="J120">
            <v>6</v>
          </cell>
          <cell r="K120" t="str">
            <v>Proceso: Gestión Humana</v>
          </cell>
          <cell r="L120">
            <v>272</v>
          </cell>
          <cell r="M120" t="str">
            <v>Proceso: Gestión Humana No Aplica Subproceso.</v>
          </cell>
          <cell r="N120">
            <v>3030</v>
          </cell>
          <cell r="O120" t="str">
            <v>Proceso: Gestión Humana</v>
          </cell>
          <cell r="P120">
            <v>6014</v>
          </cell>
          <cell r="Q120">
            <v>6015</v>
          </cell>
          <cell r="R120">
            <v>0</v>
          </cell>
          <cell r="S120">
            <v>0</v>
          </cell>
          <cell r="T120" t="str">
            <v>Ascendente</v>
          </cell>
          <cell r="U120">
            <v>3</v>
          </cell>
          <cell r="V120" t="str">
            <v>Proceso</v>
          </cell>
          <cell r="W120">
            <v>21403</v>
          </cell>
          <cell r="X120" t="str">
            <v>Indicadores de Proceso - Personal</v>
          </cell>
          <cell r="Y120" t="str">
            <v>No</v>
          </cell>
        </row>
        <row r="121">
          <cell r="A121">
            <v>5078</v>
          </cell>
          <cell r="B121" t="str">
            <v>Gestión solicitudes de información historia laboral</v>
          </cell>
          <cell r="C121" t="str">
            <v>(6016/6017)*100</v>
          </cell>
          <cell r="D121">
            <v>97110001</v>
          </cell>
          <cell r="E121" t="str">
            <v>(Variable 1/ Variable 2)* 100</v>
          </cell>
          <cell r="F121">
            <v>100</v>
          </cell>
          <cell r="G121" t="str">
            <v>Trimestre</v>
          </cell>
          <cell r="H121" t="str">
            <v>Porcentaje</v>
          </cell>
          <cell r="I121">
            <v>0</v>
          </cell>
          <cell r="J121">
            <v>6</v>
          </cell>
          <cell r="K121" t="str">
            <v>Proceso: Gestión Humana</v>
          </cell>
          <cell r="L121">
            <v>272</v>
          </cell>
          <cell r="M121" t="str">
            <v>Proceso: Gestión Humana No Aplica Subproceso.</v>
          </cell>
          <cell r="N121">
            <v>3030</v>
          </cell>
          <cell r="O121" t="str">
            <v>Proceso: Gestión Humana</v>
          </cell>
          <cell r="P121">
            <v>6016</v>
          </cell>
          <cell r="Q121">
            <v>6017</v>
          </cell>
          <cell r="R121">
            <v>0</v>
          </cell>
          <cell r="S121">
            <v>0</v>
          </cell>
          <cell r="T121" t="str">
            <v>Ascendente</v>
          </cell>
          <cell r="U121">
            <v>3</v>
          </cell>
          <cell r="V121" t="str">
            <v>Proceso</v>
          </cell>
          <cell r="W121">
            <v>21403</v>
          </cell>
          <cell r="X121" t="str">
            <v>Indicadores de Proceso - Personal</v>
          </cell>
          <cell r="Y121" t="str">
            <v>No</v>
          </cell>
        </row>
        <row r="122">
          <cell r="A122">
            <v>5079</v>
          </cell>
          <cell r="B122" t="str">
            <v>Comentarios a proyectos de normativa</v>
          </cell>
          <cell r="C122" t="str">
            <v>(6023/6024)*100</v>
          </cell>
          <cell r="D122">
            <v>97110002</v>
          </cell>
          <cell r="E122" t="str">
            <v>(Variable 1/ Variable 2)* 100</v>
          </cell>
          <cell r="F122">
            <v>100</v>
          </cell>
          <cell r="G122" t="str">
            <v>Mes</v>
          </cell>
          <cell r="H122" t="str">
            <v>Porcentaje</v>
          </cell>
          <cell r="I122">
            <v>0</v>
          </cell>
          <cell r="J122">
            <v>7</v>
          </cell>
          <cell r="K122" t="str">
            <v>Proceso: Gestión Jurídica</v>
          </cell>
          <cell r="L122">
            <v>7</v>
          </cell>
          <cell r="M122" t="str">
            <v>Proceso: Gestión Jurídica No Aplica</v>
          </cell>
          <cell r="N122">
            <v>3003</v>
          </cell>
          <cell r="O122" t="str">
            <v>Proceso: Gestión Jurídica No Aplica</v>
          </cell>
          <cell r="P122">
            <v>6023</v>
          </cell>
          <cell r="Q122">
            <v>6024</v>
          </cell>
          <cell r="R122">
            <v>0</v>
          </cell>
          <cell r="S122">
            <v>0</v>
          </cell>
          <cell r="T122" t="str">
            <v>Constante</v>
          </cell>
          <cell r="U122">
            <v>3</v>
          </cell>
          <cell r="V122" t="str">
            <v>Proceso</v>
          </cell>
          <cell r="W122">
            <v>20803</v>
          </cell>
          <cell r="X122" t="str">
            <v>Indicadores de Proceso - Gestión Jurídica</v>
          </cell>
          <cell r="Y122" t="str">
            <v>No</v>
          </cell>
        </row>
        <row r="123">
          <cell r="A123">
            <v>5080</v>
          </cell>
          <cell r="B123" t="str">
            <v>Oportunidad en las decisiones adoptadas por el Comité de Conciliación y Defensa Judicial</v>
          </cell>
          <cell r="C123" t="str">
            <v>(6025/6026)*100</v>
          </cell>
          <cell r="D123">
            <v>97110002</v>
          </cell>
          <cell r="E123" t="str">
            <v>(Variable 1/ Variable 2)* 100</v>
          </cell>
          <cell r="F123">
            <v>90</v>
          </cell>
          <cell r="G123" t="str">
            <v>Mes</v>
          </cell>
          <cell r="H123" t="str">
            <v>Porcentaje</v>
          </cell>
          <cell r="I123">
            <v>0</v>
          </cell>
          <cell r="J123">
            <v>7</v>
          </cell>
          <cell r="K123" t="str">
            <v>Proceso: Gestión Jurídica</v>
          </cell>
          <cell r="L123">
            <v>7</v>
          </cell>
          <cell r="M123" t="str">
            <v>Proceso: Gestión Jurídica No Aplica</v>
          </cell>
          <cell r="N123">
            <v>3003</v>
          </cell>
          <cell r="O123" t="str">
            <v>Proceso: Gestión Jurídica No Aplica</v>
          </cell>
          <cell r="P123">
            <v>6025</v>
          </cell>
          <cell r="Q123">
            <v>6026</v>
          </cell>
          <cell r="R123">
            <v>0</v>
          </cell>
          <cell r="S123">
            <v>0</v>
          </cell>
          <cell r="T123" t="str">
            <v>Constante</v>
          </cell>
          <cell r="U123">
            <v>3</v>
          </cell>
          <cell r="V123" t="str">
            <v>Proceso</v>
          </cell>
          <cell r="W123">
            <v>20803</v>
          </cell>
          <cell r="X123" t="str">
            <v>Indicadores de Proceso - Gestión Jurídica</v>
          </cell>
          <cell r="Y123" t="str">
            <v>No</v>
          </cell>
        </row>
        <row r="124">
          <cell r="A124">
            <v>5081</v>
          </cell>
          <cell r="B124" t="str">
            <v>Estudios sobre la procedencia de denuncia</v>
          </cell>
          <cell r="C124" t="str">
            <v>(6027/6028)*100</v>
          </cell>
          <cell r="D124">
            <v>97110002</v>
          </cell>
          <cell r="E124" t="str">
            <v>(Variable 1/ Variable 2)* 100</v>
          </cell>
          <cell r="F124">
            <v>100</v>
          </cell>
          <cell r="G124" t="str">
            <v>Mes</v>
          </cell>
          <cell r="H124" t="str">
            <v>Porcentaje</v>
          </cell>
          <cell r="I124">
            <v>84.54</v>
          </cell>
          <cell r="J124">
            <v>7</v>
          </cell>
          <cell r="K124" t="str">
            <v>Proceso: Gestión Jurídica</v>
          </cell>
          <cell r="L124">
            <v>7</v>
          </cell>
          <cell r="M124" t="str">
            <v>Proceso: Gestión Jurídica No Aplica</v>
          </cell>
          <cell r="N124">
            <v>3003</v>
          </cell>
          <cell r="O124" t="str">
            <v>Proceso: Gestión Jurídica No Aplica</v>
          </cell>
          <cell r="P124">
            <v>6027</v>
          </cell>
          <cell r="Q124">
            <v>6028</v>
          </cell>
          <cell r="R124">
            <v>0</v>
          </cell>
          <cell r="S124">
            <v>0</v>
          </cell>
          <cell r="T124" t="str">
            <v>Constante</v>
          </cell>
          <cell r="U124">
            <v>3</v>
          </cell>
          <cell r="V124" t="str">
            <v>Proceso</v>
          </cell>
          <cell r="W124">
            <v>20803</v>
          </cell>
          <cell r="X124" t="str">
            <v>Indicadores de Proceso - Gestión Jurídica</v>
          </cell>
          <cell r="Y124" t="str">
            <v>No</v>
          </cell>
        </row>
        <row r="125">
          <cell r="A125">
            <v>5082</v>
          </cell>
          <cell r="B125" t="str">
            <v>Fallos en sede Administrativa a favor de la DIAN.</v>
          </cell>
          <cell r="C125" t="str">
            <v>(6029/6030)*100</v>
          </cell>
          <cell r="D125">
            <v>97110002</v>
          </cell>
          <cell r="E125" t="str">
            <v>(Variable 1/ Variable 2)* 100</v>
          </cell>
          <cell r="F125">
            <v>100</v>
          </cell>
          <cell r="G125" t="str">
            <v>Trimestre</v>
          </cell>
          <cell r="H125" t="str">
            <v>Porcentaje</v>
          </cell>
          <cell r="I125">
            <v>62.95</v>
          </cell>
          <cell r="J125">
            <v>7</v>
          </cell>
          <cell r="K125" t="str">
            <v>Proceso: Gestión Jurídica</v>
          </cell>
          <cell r="L125">
            <v>7</v>
          </cell>
          <cell r="M125" t="str">
            <v>Proceso: Gestión Jurídica No Aplica</v>
          </cell>
          <cell r="N125">
            <v>3003</v>
          </cell>
          <cell r="O125" t="str">
            <v>Proceso: Gestión Jurídica No Aplica</v>
          </cell>
          <cell r="P125">
            <v>6029</v>
          </cell>
          <cell r="Q125">
            <v>6030</v>
          </cell>
          <cell r="R125">
            <v>0</v>
          </cell>
          <cell r="S125">
            <v>0</v>
          </cell>
          <cell r="T125" t="str">
            <v>Constante</v>
          </cell>
          <cell r="U125">
            <v>3</v>
          </cell>
          <cell r="V125" t="str">
            <v>Proceso</v>
          </cell>
          <cell r="W125">
            <v>20803</v>
          </cell>
          <cell r="X125" t="str">
            <v>Indicadores de Proceso - Gestión Jurídica</v>
          </cell>
          <cell r="Y125" t="str">
            <v>No</v>
          </cell>
        </row>
        <row r="126">
          <cell r="A126">
            <v>5083</v>
          </cell>
          <cell r="B126" t="str">
            <v>Incidentes de Reparación Integral Presentados</v>
          </cell>
          <cell r="C126" t="str">
            <v>(6031/6032)*100</v>
          </cell>
          <cell r="D126">
            <v>97110002</v>
          </cell>
          <cell r="E126" t="str">
            <v>(Variable 1/ Variable 2)* 100</v>
          </cell>
          <cell r="F126">
            <v>90</v>
          </cell>
          <cell r="G126" t="str">
            <v>Mes</v>
          </cell>
          <cell r="H126" t="str">
            <v>Porcentaje</v>
          </cell>
          <cell r="I126">
            <v>47.5</v>
          </cell>
          <cell r="J126">
            <v>7</v>
          </cell>
          <cell r="K126" t="str">
            <v>Proceso: Gestión Jurídica</v>
          </cell>
          <cell r="L126">
            <v>7</v>
          </cell>
          <cell r="M126" t="str">
            <v>Proceso: Gestión Jurídica No Aplica</v>
          </cell>
          <cell r="N126">
            <v>3003</v>
          </cell>
          <cell r="O126" t="str">
            <v>Proceso: Gestión Jurídica No Aplica</v>
          </cell>
          <cell r="P126">
            <v>6031</v>
          </cell>
          <cell r="Q126">
            <v>6032</v>
          </cell>
          <cell r="R126">
            <v>0</v>
          </cell>
          <cell r="S126">
            <v>0</v>
          </cell>
          <cell r="T126" t="str">
            <v>Constante</v>
          </cell>
          <cell r="U126">
            <v>3</v>
          </cell>
          <cell r="V126" t="str">
            <v>Proceso</v>
          </cell>
          <cell r="W126">
            <v>20803</v>
          </cell>
          <cell r="X126" t="str">
            <v>Indicadores de Proceso - Gestión Jurídica</v>
          </cell>
          <cell r="Y126" t="str">
            <v>No</v>
          </cell>
        </row>
        <row r="127">
          <cell r="A127">
            <v>5084</v>
          </cell>
          <cell r="B127" t="str">
            <v>Oportunidad en los actos administrativos proferidos en Sede Administrativa en materia Aduanero y Cambiario.</v>
          </cell>
          <cell r="C127" t="str">
            <v>(6033/6034)*100</v>
          </cell>
          <cell r="D127">
            <v>97110002</v>
          </cell>
          <cell r="E127" t="str">
            <v>(Variable 1/ Variable 2)* 100</v>
          </cell>
          <cell r="F127">
            <v>100</v>
          </cell>
          <cell r="G127" t="str">
            <v>Mes</v>
          </cell>
          <cell r="H127" t="str">
            <v>Porcentaje</v>
          </cell>
          <cell r="I127">
            <v>62.5</v>
          </cell>
          <cell r="J127">
            <v>7</v>
          </cell>
          <cell r="K127" t="str">
            <v>Proceso: Gestión Jurídica</v>
          </cell>
          <cell r="L127">
            <v>7</v>
          </cell>
          <cell r="M127" t="str">
            <v>Proceso: Gestión Jurídica No Aplica</v>
          </cell>
          <cell r="N127">
            <v>3003</v>
          </cell>
          <cell r="O127" t="str">
            <v>Proceso: Gestión Jurídica No Aplica</v>
          </cell>
          <cell r="P127">
            <v>6033</v>
          </cell>
          <cell r="Q127">
            <v>6034</v>
          </cell>
          <cell r="R127">
            <v>0</v>
          </cell>
          <cell r="S127">
            <v>0</v>
          </cell>
          <cell r="T127" t="str">
            <v>Constante</v>
          </cell>
          <cell r="U127">
            <v>3</v>
          </cell>
          <cell r="V127" t="str">
            <v>Proceso</v>
          </cell>
          <cell r="W127">
            <v>20803</v>
          </cell>
          <cell r="X127" t="str">
            <v>Indicadores de Proceso - Gestión Jurídica</v>
          </cell>
          <cell r="Y127" t="str">
            <v>No</v>
          </cell>
        </row>
        <row r="128">
          <cell r="A128">
            <v>5085</v>
          </cell>
          <cell r="B128" t="str">
            <v>Efiencia en la inspección aduanera en importaciones</v>
          </cell>
          <cell r="C128" t="str">
            <v>(6037+6038/6039+6040)*100</v>
          </cell>
          <cell r="D128">
            <v>97110002</v>
          </cell>
          <cell r="E128" t="str">
            <v>((Variable 1+ Variable 2) / (Variable 3 + Variable 4))*100</v>
          </cell>
          <cell r="F128">
            <v>10</v>
          </cell>
          <cell r="G128" t="str">
            <v>Mes</v>
          </cell>
          <cell r="H128" t="str">
            <v>Porcentaje</v>
          </cell>
          <cell r="I128">
            <v>0</v>
          </cell>
          <cell r="J128">
            <v>11</v>
          </cell>
          <cell r="K128" t="str">
            <v>Proceso: Operación Aduanera</v>
          </cell>
          <cell r="L128">
            <v>267</v>
          </cell>
          <cell r="M128" t="str">
            <v>Proceso: Operación Aduanera</v>
          </cell>
          <cell r="N128">
            <v>3001</v>
          </cell>
          <cell r="O128" t="str">
            <v>Proceso: Operación Aduanera</v>
          </cell>
          <cell r="P128">
            <v>6037</v>
          </cell>
          <cell r="Q128">
            <v>6038</v>
          </cell>
          <cell r="R128">
            <v>6039</v>
          </cell>
          <cell r="S128">
            <v>6040</v>
          </cell>
          <cell r="T128" t="str">
            <v>Constante</v>
          </cell>
          <cell r="U128">
            <v>3</v>
          </cell>
          <cell r="V128" t="str">
            <v>Proceso</v>
          </cell>
          <cell r="W128">
            <v>21003</v>
          </cell>
          <cell r="X128" t="str">
            <v>Indicadores de Proceso - Gestión de Aduanas</v>
          </cell>
          <cell r="Y128" t="str">
            <v>No</v>
          </cell>
        </row>
        <row r="129">
          <cell r="A129">
            <v>5086</v>
          </cell>
          <cell r="B129" t="str">
            <v>Actos finales de Devoluciones y/o compensación debidamente proferidos</v>
          </cell>
          <cell r="C129" t="str">
            <v>(1-(6035/6036))*100</v>
          </cell>
          <cell r="D129">
            <v>97110002</v>
          </cell>
          <cell r="E129" t="str">
            <v>(1-(Variable 1 / Variable 2))*100</v>
          </cell>
          <cell r="F129">
            <v>100</v>
          </cell>
          <cell r="G129" t="str">
            <v>Semestre</v>
          </cell>
          <cell r="H129" t="str">
            <v>Porcentaje</v>
          </cell>
          <cell r="I129">
            <v>0</v>
          </cell>
          <cell r="J129">
            <v>12</v>
          </cell>
          <cell r="K129" t="str">
            <v>Proceso: Recaudación</v>
          </cell>
          <cell r="L129">
            <v>45</v>
          </cell>
          <cell r="M129" t="str">
            <v>Subproceso: Devolución y/o Compensación</v>
          </cell>
          <cell r="N129">
            <v>3044</v>
          </cell>
          <cell r="O129" t="str">
            <v>Subproceso: Devolución y/o compensación</v>
          </cell>
          <cell r="P129">
            <v>6035</v>
          </cell>
          <cell r="Q129">
            <v>6036</v>
          </cell>
          <cell r="R129">
            <v>0</v>
          </cell>
          <cell r="S129">
            <v>0</v>
          </cell>
          <cell r="T129" t="str">
            <v>Constante</v>
          </cell>
          <cell r="U129">
            <v>3</v>
          </cell>
          <cell r="V129" t="str">
            <v>Proceso</v>
          </cell>
          <cell r="W129">
            <v>22403</v>
          </cell>
          <cell r="X129" t="str">
            <v>Indicadores de Subproceso - Recaudo</v>
          </cell>
          <cell r="Y129" t="str">
            <v>No</v>
          </cell>
        </row>
        <row r="130">
          <cell r="A130">
            <v>5087</v>
          </cell>
          <cell r="B130" t="str">
            <v>Disposición de las mercancias ADA, bajo las diferentes modalidades de disposición excepto traslado,existentes en inventarios a Diciembre 31 de la vigencia anterior.</v>
          </cell>
          <cell r="C130" t="str">
            <v>(6019/6020)*100</v>
          </cell>
          <cell r="D130">
            <v>97110001</v>
          </cell>
          <cell r="E130" t="str">
            <v>(Variable 1/ Variable 2)* 100</v>
          </cell>
          <cell r="F130">
            <v>78</v>
          </cell>
          <cell r="G130" t="str">
            <v>Trimestre</v>
          </cell>
          <cell r="H130" t="str">
            <v>Porcentaje</v>
          </cell>
          <cell r="I130">
            <v>0</v>
          </cell>
          <cell r="J130">
            <v>3</v>
          </cell>
          <cell r="K130" t="str">
            <v>Proceso: Comercialización</v>
          </cell>
          <cell r="L130">
            <v>275</v>
          </cell>
          <cell r="M130" t="str">
            <v>Proceso: Comercialización. No aplica Subproceso</v>
          </cell>
          <cell r="N130">
            <v>3018</v>
          </cell>
          <cell r="O130" t="str">
            <v>Proceso: Comercialización</v>
          </cell>
          <cell r="P130">
            <v>6019</v>
          </cell>
          <cell r="Q130">
            <v>6020</v>
          </cell>
          <cell r="R130">
            <v>0</v>
          </cell>
          <cell r="S130">
            <v>0</v>
          </cell>
          <cell r="T130" t="str">
            <v>Ascendente</v>
          </cell>
          <cell r="U130">
            <v>3</v>
          </cell>
          <cell r="V130" t="str">
            <v>Proceso</v>
          </cell>
          <cell r="W130">
            <v>21703</v>
          </cell>
          <cell r="X130" t="str">
            <v>Indicadores de Proceso - Comercial</v>
          </cell>
          <cell r="Y130" t="str">
            <v>No</v>
          </cell>
        </row>
        <row r="131">
          <cell r="A131">
            <v>5088</v>
          </cell>
          <cell r="B131" t="str">
            <v>Control de proyectos de donación de mercancías</v>
          </cell>
          <cell r="C131" t="str">
            <v>(6021/6022)*100</v>
          </cell>
          <cell r="D131">
            <v>97110002</v>
          </cell>
          <cell r="E131" t="str">
            <v>(Variable 1/ Variable 2)* 100</v>
          </cell>
          <cell r="F131">
            <v>100</v>
          </cell>
          <cell r="G131" t="str">
            <v>Trimestre</v>
          </cell>
          <cell r="H131" t="str">
            <v>Porcentaje</v>
          </cell>
          <cell r="I131">
            <v>0</v>
          </cell>
          <cell r="J131">
            <v>3</v>
          </cell>
          <cell r="K131" t="str">
            <v>Proceso: Comercialización</v>
          </cell>
          <cell r="L131">
            <v>275</v>
          </cell>
          <cell r="M131" t="str">
            <v>Proceso: Comercialización. No aplica Subproceso</v>
          </cell>
          <cell r="N131">
            <v>3018</v>
          </cell>
          <cell r="O131" t="str">
            <v>Proceso: Comercialización</v>
          </cell>
          <cell r="P131">
            <v>6021</v>
          </cell>
          <cell r="Q131">
            <v>6022</v>
          </cell>
          <cell r="R131">
            <v>0</v>
          </cell>
          <cell r="S131">
            <v>0</v>
          </cell>
          <cell r="T131" t="str">
            <v>Constante</v>
          </cell>
          <cell r="U131">
            <v>3</v>
          </cell>
          <cell r="V131" t="str">
            <v>Proceso</v>
          </cell>
          <cell r="W131">
            <v>21703</v>
          </cell>
          <cell r="X131" t="str">
            <v>Indicadores de Proceso - Comercial</v>
          </cell>
          <cell r="Y131" t="str">
            <v>No</v>
          </cell>
        </row>
        <row r="132">
          <cell r="A132">
            <v>5089</v>
          </cell>
          <cell r="B132" t="str">
            <v>Trámite, Perfeccionamiento y legalización de procesos contractuales</v>
          </cell>
          <cell r="C132" t="str">
            <v>(6052/6053)*100</v>
          </cell>
          <cell r="D132">
            <v>97110002</v>
          </cell>
          <cell r="E132" t="str">
            <v>(Variable 1/ Variable 2)* 100</v>
          </cell>
          <cell r="F132">
            <v>90</v>
          </cell>
          <cell r="G132" t="str">
            <v>Trimestre</v>
          </cell>
          <cell r="H132" t="str">
            <v>Porcentaje</v>
          </cell>
          <cell r="I132">
            <v>0</v>
          </cell>
          <cell r="J132">
            <v>14</v>
          </cell>
          <cell r="K132" t="str">
            <v>Proceso: Recursos Físicos</v>
          </cell>
          <cell r="L132">
            <v>264</v>
          </cell>
          <cell r="M132" t="str">
            <v>Proceso: Recursos Físicos</v>
          </cell>
          <cell r="N132">
            <v>3075</v>
          </cell>
          <cell r="O132" t="str">
            <v>Proceso: Recursos Físicos</v>
          </cell>
          <cell r="P132">
            <v>6052</v>
          </cell>
          <cell r="Q132">
            <v>6053</v>
          </cell>
          <cell r="R132">
            <v>0</v>
          </cell>
          <cell r="S132">
            <v>0</v>
          </cell>
          <cell r="T132" t="str">
            <v>Constante</v>
          </cell>
          <cell r="U132">
            <v>3</v>
          </cell>
          <cell r="V132" t="str">
            <v>Proceso</v>
          </cell>
          <cell r="W132">
            <v>21503</v>
          </cell>
          <cell r="X132" t="str">
            <v>Indicadores de Proceso - Recursos Físicos</v>
          </cell>
          <cell r="Y132" t="str">
            <v>No</v>
          </cell>
        </row>
        <row r="133">
          <cell r="A133">
            <v>5092</v>
          </cell>
          <cell r="B133" t="str">
            <v>Percepción general de la calidad del servicio DIAN</v>
          </cell>
          <cell r="C133" t="str">
            <v>([6058]/[6059])* 100</v>
          </cell>
          <cell r="D133">
            <v>97110002</v>
          </cell>
          <cell r="E133" t="str">
            <v>(Variable 1/ Variable 2)* 100</v>
          </cell>
          <cell r="F133">
            <v>95</v>
          </cell>
          <cell r="G133" t="str">
            <v>Año</v>
          </cell>
          <cell r="H133" t="str">
            <v>Porcentaje</v>
          </cell>
          <cell r="I133">
            <v>0</v>
          </cell>
          <cell r="J133">
            <v>2</v>
          </cell>
          <cell r="K133" t="str">
            <v>Proceso: Asistencia al cliente</v>
          </cell>
          <cell r="L133">
            <v>276</v>
          </cell>
          <cell r="M133" t="str">
            <v>Proceso: Asistencia al cliente</v>
          </cell>
          <cell r="N133">
            <v>3015</v>
          </cell>
          <cell r="O133" t="str">
            <v>Proceso: Asistencia al Cliente</v>
          </cell>
          <cell r="P133">
            <v>6058</v>
          </cell>
          <cell r="Q133">
            <v>6059</v>
          </cell>
          <cell r="R133">
            <v>0</v>
          </cell>
          <cell r="S133">
            <v>0</v>
          </cell>
          <cell r="T133" t="str">
            <v>Constante</v>
          </cell>
          <cell r="U133">
            <v>3</v>
          </cell>
          <cell r="V133" t="str">
            <v>Proceso</v>
          </cell>
          <cell r="W133">
            <v>22503</v>
          </cell>
          <cell r="X133" t="str">
            <v>Indicadores de Proceso - Asistencia al Cliente</v>
          </cell>
          <cell r="Y133" t="str">
            <v>No</v>
          </cell>
        </row>
        <row r="134">
          <cell r="A134">
            <v>5093</v>
          </cell>
          <cell r="B134" t="str">
            <v>Mantener actualizado el RUPGJ</v>
          </cell>
          <cell r="C134" t="str">
            <v>(6143/6144)* 100</v>
          </cell>
          <cell r="D134">
            <v>97110002</v>
          </cell>
          <cell r="E134" t="str">
            <v>(Variable1/Variable2)*100</v>
          </cell>
          <cell r="F134">
            <v>100</v>
          </cell>
          <cell r="G134" t="str">
            <v>Mes</v>
          </cell>
          <cell r="H134" t="str">
            <v>Porcentaje</v>
          </cell>
          <cell r="I134">
            <v>99.11</v>
          </cell>
          <cell r="J134">
            <v>7</v>
          </cell>
          <cell r="K134" t="str">
            <v>Proceso: Gestión Jurídica</v>
          </cell>
          <cell r="L134">
            <v>7</v>
          </cell>
          <cell r="M134" t="str">
            <v>Proceso: Gestión Jurídica No Aplica</v>
          </cell>
          <cell r="N134">
            <v>3003</v>
          </cell>
          <cell r="O134" t="str">
            <v>Proceso: Gestión Jurídica No Aplica</v>
          </cell>
          <cell r="P134">
            <v>6143</v>
          </cell>
          <cell r="Q134">
            <v>6144</v>
          </cell>
          <cell r="R134">
            <v>0</v>
          </cell>
          <cell r="S134">
            <v>0</v>
          </cell>
          <cell r="T134" t="str">
            <v>Constante</v>
          </cell>
          <cell r="U134">
            <v>3</v>
          </cell>
          <cell r="V134" t="str">
            <v>Proceso</v>
          </cell>
          <cell r="W134">
            <v>20803</v>
          </cell>
          <cell r="X134" t="str">
            <v>Indicadores de Proceso - Gestión Jurídica</v>
          </cell>
          <cell r="Y134" t="str">
            <v>No</v>
          </cell>
        </row>
        <row r="135">
          <cell r="A135">
            <v>5094</v>
          </cell>
          <cell r="B135" t="str">
            <v>Resolver las solicitudes de Reducción Sanción en materia TAC en sede administrativa.</v>
          </cell>
          <cell r="C135" t="str">
            <v>(6145/6146)* 100</v>
          </cell>
          <cell r="D135">
            <v>97110002</v>
          </cell>
          <cell r="E135" t="str">
            <v>(Variable 1/ Variable 2)* 100</v>
          </cell>
          <cell r="F135">
            <v>100</v>
          </cell>
          <cell r="G135" t="str">
            <v>Mes</v>
          </cell>
          <cell r="H135" t="str">
            <v>Porcentaje</v>
          </cell>
          <cell r="I135">
            <v>99.11</v>
          </cell>
          <cell r="J135">
            <v>7</v>
          </cell>
          <cell r="K135" t="str">
            <v>Proceso: Gestión Jurídica</v>
          </cell>
          <cell r="L135">
            <v>7</v>
          </cell>
          <cell r="M135" t="str">
            <v>Proceso: Gestión Jurídica No Aplica</v>
          </cell>
          <cell r="N135">
            <v>3003</v>
          </cell>
          <cell r="O135" t="str">
            <v>Proceso: Gestión Jurídica No Aplica</v>
          </cell>
          <cell r="P135">
            <v>6145</v>
          </cell>
          <cell r="Q135">
            <v>6146</v>
          </cell>
          <cell r="R135">
            <v>0</v>
          </cell>
          <cell r="S135">
            <v>0</v>
          </cell>
          <cell r="T135" t="str">
            <v>Constante</v>
          </cell>
          <cell r="U135">
            <v>3</v>
          </cell>
          <cell r="V135" t="str">
            <v>Proceso</v>
          </cell>
          <cell r="W135">
            <v>20803</v>
          </cell>
          <cell r="X135" t="str">
            <v>Indicadores de Proceso - Gestión Jurídica</v>
          </cell>
          <cell r="Y135" t="str">
            <v>No</v>
          </cell>
        </row>
        <row r="136">
          <cell r="A136">
            <v>5095</v>
          </cell>
          <cell r="B136" t="str">
            <v>Resolver las solicitudes de Reducción Anticipo en materia TAC en sede administrativa.</v>
          </cell>
          <cell r="C136" t="str">
            <v>(6147/6148)* 100</v>
          </cell>
          <cell r="D136">
            <v>97110002</v>
          </cell>
          <cell r="E136" t="str">
            <v>(Variable 1/ Variable 2)* 100</v>
          </cell>
          <cell r="F136">
            <v>100</v>
          </cell>
          <cell r="G136" t="str">
            <v>Mes</v>
          </cell>
          <cell r="H136" t="str">
            <v>Porcentaje</v>
          </cell>
          <cell r="I136">
            <v>99.11</v>
          </cell>
          <cell r="J136">
            <v>7</v>
          </cell>
          <cell r="K136" t="str">
            <v>Proceso: Gestión Jurídica</v>
          </cell>
          <cell r="L136">
            <v>7</v>
          </cell>
          <cell r="M136" t="str">
            <v>Proceso: Gestión Jurídica No Aplica</v>
          </cell>
          <cell r="N136">
            <v>3003</v>
          </cell>
          <cell r="O136" t="str">
            <v>Proceso: Gestión Jurídica No Aplica</v>
          </cell>
          <cell r="P136">
            <v>6147</v>
          </cell>
          <cell r="Q136">
            <v>6148</v>
          </cell>
          <cell r="R136">
            <v>0</v>
          </cell>
          <cell r="S136">
            <v>0</v>
          </cell>
          <cell r="T136" t="str">
            <v>Constante</v>
          </cell>
          <cell r="U136">
            <v>3</v>
          </cell>
          <cell r="V136" t="str">
            <v>Proceso</v>
          </cell>
          <cell r="W136">
            <v>20803</v>
          </cell>
          <cell r="X136" t="str">
            <v>Indicadores de Proceso - Gestión Jurídica</v>
          </cell>
          <cell r="Y136" t="str">
            <v>No</v>
          </cell>
        </row>
        <row r="137">
          <cell r="A137">
            <v>5096</v>
          </cell>
          <cell r="B137" t="str">
            <v>Eficacia en la atención oportuna de consultas realizadas por usuarios internos y externos (SISCOS)</v>
          </cell>
          <cell r="C137" t="str">
            <v>(6149/ (6150 + 6151))*100</v>
          </cell>
          <cell r="D137">
            <v>97110001</v>
          </cell>
          <cell r="E137" t="str">
            <v>(Variable 1/ (Variable 2 + Variable 3))*100</v>
          </cell>
          <cell r="F137">
            <v>60</v>
          </cell>
          <cell r="G137" t="str">
            <v>Mes</v>
          </cell>
          <cell r="H137" t="str">
            <v>Porcentaje</v>
          </cell>
          <cell r="I137">
            <v>0</v>
          </cell>
          <cell r="J137">
            <v>11</v>
          </cell>
          <cell r="K137" t="str">
            <v>Proceso: Operación Aduanera</v>
          </cell>
          <cell r="L137">
            <v>216</v>
          </cell>
          <cell r="M137" t="str">
            <v>Subproceso: Apoyo  a la Operación Aduanera</v>
          </cell>
          <cell r="N137">
            <v>3051</v>
          </cell>
          <cell r="O137" t="str">
            <v>Subproceso: Apoyo  a la Operación Aduanera</v>
          </cell>
          <cell r="P137">
            <v>6149</v>
          </cell>
          <cell r="Q137">
            <v>6150</v>
          </cell>
          <cell r="R137">
            <v>6151</v>
          </cell>
          <cell r="S137">
            <v>0</v>
          </cell>
          <cell r="T137" t="str">
            <v>Ascendente</v>
          </cell>
          <cell r="U137">
            <v>2</v>
          </cell>
          <cell r="V137" t="str">
            <v>Subproceso</v>
          </cell>
          <cell r="W137">
            <v>22602</v>
          </cell>
          <cell r="X137" t="str">
            <v>Indicadores de Subproceso - Comercio Exterior</v>
          </cell>
          <cell r="Y137" t="str">
            <v>No</v>
          </cell>
        </row>
        <row r="138">
          <cell r="A138">
            <v>5097</v>
          </cell>
          <cell r="B138" t="str">
            <v>Impacto de la gestión de la DIAN en los medios de comunicación</v>
          </cell>
          <cell r="C138" t="str">
            <v>6152</v>
          </cell>
          <cell r="D138">
            <v>97110001</v>
          </cell>
          <cell r="E138" t="str">
            <v>Variable 1</v>
          </cell>
          <cell r="F138">
            <v>8000</v>
          </cell>
          <cell r="G138" t="str">
            <v>Semestre</v>
          </cell>
          <cell r="H138" t="str">
            <v>Cantidad</v>
          </cell>
          <cell r="I138">
            <v>8000</v>
          </cell>
          <cell r="J138">
            <v>9</v>
          </cell>
          <cell r="K138" t="str">
            <v>Proceso: Inteligencia Corporativa</v>
          </cell>
          <cell r="L138">
            <v>253</v>
          </cell>
          <cell r="M138" t="str">
            <v>Subproceso: Comunicaciones</v>
          </cell>
          <cell r="N138">
            <v>3004</v>
          </cell>
          <cell r="O138" t="str">
            <v>Subproceso: Comunicaciones</v>
          </cell>
          <cell r="P138">
            <v>6152</v>
          </cell>
          <cell r="Q138">
            <v>0</v>
          </cell>
          <cell r="R138">
            <v>0</v>
          </cell>
          <cell r="S138">
            <v>0</v>
          </cell>
          <cell r="T138" t="str">
            <v>Ascendente</v>
          </cell>
          <cell r="U138">
            <v>2</v>
          </cell>
          <cell r="V138" t="str">
            <v>Subproceso</v>
          </cell>
          <cell r="W138">
            <v>20502</v>
          </cell>
          <cell r="X138" t="str">
            <v>Indicadores de Subproceso - Comunicaciones</v>
          </cell>
          <cell r="Y138" t="str">
            <v>No</v>
          </cell>
        </row>
        <row r="139">
          <cell r="A139">
            <v>5098</v>
          </cell>
          <cell r="B139" t="str">
            <v xml:space="preserve">Percepción de los canales internos de comunicación </v>
          </cell>
          <cell r="C139" t="str">
            <v>6153</v>
          </cell>
          <cell r="D139">
            <v>97110001</v>
          </cell>
          <cell r="E139" t="str">
            <v>Variable 1</v>
          </cell>
          <cell r="F139">
            <v>60</v>
          </cell>
          <cell r="G139" t="str">
            <v>Año</v>
          </cell>
          <cell r="H139" t="str">
            <v>Porcentaje</v>
          </cell>
          <cell r="I139">
            <v>0</v>
          </cell>
          <cell r="J139">
            <v>9</v>
          </cell>
          <cell r="K139" t="str">
            <v>Proceso: Inteligencia Corporativa</v>
          </cell>
          <cell r="L139">
            <v>253</v>
          </cell>
          <cell r="M139" t="str">
            <v>Subproceso: Comunicaciones</v>
          </cell>
          <cell r="N139">
            <v>3004</v>
          </cell>
          <cell r="O139" t="str">
            <v>Subproceso: Comunicaciones</v>
          </cell>
          <cell r="P139">
            <v>6153</v>
          </cell>
          <cell r="Q139">
            <v>0</v>
          </cell>
          <cell r="R139">
            <v>0</v>
          </cell>
          <cell r="S139">
            <v>0</v>
          </cell>
          <cell r="T139" t="str">
            <v>Ascendente</v>
          </cell>
          <cell r="U139">
            <v>2</v>
          </cell>
          <cell r="V139" t="str">
            <v>Subproceso</v>
          </cell>
          <cell r="W139">
            <v>20502</v>
          </cell>
          <cell r="X139" t="str">
            <v>Indicadores de Subproceso - Comunicaciones</v>
          </cell>
          <cell r="Y139" t="str">
            <v>No</v>
          </cell>
        </row>
        <row r="140">
          <cell r="A140">
            <v>5099</v>
          </cell>
          <cell r="B140" t="str">
            <v>Capacitación en gestión del Riesgo del Subproceso de devoluciones y/o Compensaciones.</v>
          </cell>
          <cell r="C140" t="str">
            <v>(6154/6155)* 100</v>
          </cell>
          <cell r="D140">
            <v>97110002</v>
          </cell>
          <cell r="E140" t="str">
            <v>(Variable 1/ Variable 2)* 100</v>
          </cell>
          <cell r="F140">
            <v>100</v>
          </cell>
          <cell r="G140" t="str">
            <v>Semestre</v>
          </cell>
          <cell r="H140" t="str">
            <v>Porcentaje</v>
          </cell>
          <cell r="I140">
            <v>0</v>
          </cell>
          <cell r="J140">
            <v>12</v>
          </cell>
          <cell r="K140" t="str">
            <v>Proceso: Recaudación</v>
          </cell>
          <cell r="L140">
            <v>45</v>
          </cell>
          <cell r="M140" t="str">
            <v>Subproceso: Devolución y/o Compensación</v>
          </cell>
          <cell r="N140">
            <v>3044</v>
          </cell>
          <cell r="O140" t="str">
            <v>Subproceso: Devolución y/o compensación</v>
          </cell>
          <cell r="P140">
            <v>6154</v>
          </cell>
          <cell r="Q140">
            <v>6155</v>
          </cell>
          <cell r="R140">
            <v>0</v>
          </cell>
          <cell r="S140">
            <v>0</v>
          </cell>
          <cell r="T140" t="str">
            <v>Constante</v>
          </cell>
          <cell r="U140">
            <v>2</v>
          </cell>
          <cell r="V140" t="str">
            <v>Subproceso</v>
          </cell>
          <cell r="W140">
            <v>22403</v>
          </cell>
          <cell r="X140" t="str">
            <v>Indicadores de Subproceso - Recaudo</v>
          </cell>
          <cell r="Y140" t="str">
            <v>No</v>
          </cell>
        </row>
        <row r="141">
          <cell r="A141">
            <v>5100</v>
          </cell>
          <cell r="B141" t="str">
            <v>Gestión del SIE de Devoluciones optimizada</v>
          </cell>
          <cell r="C141" t="str">
            <v>(9488/9489)* 100</v>
          </cell>
          <cell r="D141">
            <v>97110001</v>
          </cell>
          <cell r="E141" t="str">
            <v>(Variable 1/ Variable 2)* 100</v>
          </cell>
          <cell r="F141">
            <v>85</v>
          </cell>
          <cell r="G141" t="str">
            <v>Mes</v>
          </cell>
          <cell r="H141" t="str">
            <v>Porcentaje</v>
          </cell>
          <cell r="I141">
            <v>0</v>
          </cell>
          <cell r="J141">
            <v>12</v>
          </cell>
          <cell r="K141" t="str">
            <v>Proceso: Recaudación</v>
          </cell>
          <cell r="L141">
            <v>45</v>
          </cell>
          <cell r="M141" t="str">
            <v>Subproceso: Devolución y/o Compensación</v>
          </cell>
          <cell r="N141">
            <v>3044</v>
          </cell>
          <cell r="O141" t="str">
            <v>Subproceso: Devolución y/o compensación</v>
          </cell>
          <cell r="P141">
            <v>6156</v>
          </cell>
          <cell r="Q141">
            <v>6157</v>
          </cell>
          <cell r="R141">
            <v>0</v>
          </cell>
          <cell r="S141">
            <v>0</v>
          </cell>
          <cell r="T141" t="str">
            <v>Ascendente</v>
          </cell>
          <cell r="U141">
            <v>2</v>
          </cell>
          <cell r="V141" t="str">
            <v>Subproceso</v>
          </cell>
          <cell r="W141">
            <v>22403</v>
          </cell>
          <cell r="X141" t="str">
            <v>Indicadores de Subproceso - Recaudo</v>
          </cell>
          <cell r="Y141" t="str">
            <v>No</v>
          </cell>
        </row>
        <row r="142">
          <cell r="A142">
            <v>5101</v>
          </cell>
          <cell r="B142" t="str">
            <v>Efectividad en la aprehensión de mercancías</v>
          </cell>
          <cell r="C142" t="str">
            <v>((6158+ 6159)- 6160)/6161</v>
          </cell>
          <cell r="D142">
            <v>97110001</v>
          </cell>
          <cell r="E142" t="str">
            <v>((Variable 1 + Variable 2 )- Variable 3 )/ Variable 4</v>
          </cell>
          <cell r="F142">
            <v>80</v>
          </cell>
          <cell r="G142" t="str">
            <v>Trimestre</v>
          </cell>
          <cell r="H142" t="str">
            <v>Porcentaje</v>
          </cell>
          <cell r="I142">
            <v>80</v>
          </cell>
          <cell r="J142">
            <v>5</v>
          </cell>
          <cell r="K142" t="str">
            <v>Proceso: Fiscalización y Liquidación</v>
          </cell>
          <cell r="L142">
            <v>201</v>
          </cell>
          <cell r="M142" t="str">
            <v>Subproceso: Control Aduanero</v>
          </cell>
          <cell r="N142">
            <v>3006</v>
          </cell>
          <cell r="O142" t="str">
            <v>Subproceso: Control Aduanero</v>
          </cell>
          <cell r="P142">
            <v>6158</v>
          </cell>
          <cell r="Q142">
            <v>6159</v>
          </cell>
          <cell r="R142">
            <v>6160</v>
          </cell>
          <cell r="S142">
            <v>6161</v>
          </cell>
          <cell r="T142" t="str">
            <v>Ascendente</v>
          </cell>
          <cell r="U142">
            <v>2</v>
          </cell>
          <cell r="V142" t="str">
            <v>Subproceso</v>
          </cell>
          <cell r="W142">
            <v>23104</v>
          </cell>
          <cell r="X142" t="str">
            <v>Indicadores de Subproceso - Fiscalización Aduanera</v>
          </cell>
          <cell r="Y142" t="str">
            <v>No</v>
          </cell>
        </row>
        <row r="143">
          <cell r="A143">
            <v>5102</v>
          </cell>
          <cell r="B143" t="str">
            <v>Porcentaje de devolución de mercancías aprehendidas</v>
          </cell>
          <cell r="C143" t="str">
            <v>(6162/6163)* 100</v>
          </cell>
          <cell r="D143">
            <v>97110003</v>
          </cell>
          <cell r="E143" t="str">
            <v>(Variable 1/ Variable 2)* 100</v>
          </cell>
          <cell r="F143">
            <v>2</v>
          </cell>
          <cell r="G143" t="str">
            <v>Mes</v>
          </cell>
          <cell r="H143" t="str">
            <v>Porcentaje</v>
          </cell>
          <cell r="I143">
            <v>1.91</v>
          </cell>
          <cell r="J143">
            <v>5</v>
          </cell>
          <cell r="K143" t="str">
            <v>Proceso: Fiscalización y Liquidación</v>
          </cell>
          <cell r="L143">
            <v>201</v>
          </cell>
          <cell r="M143" t="str">
            <v>Subproceso: Control Aduanero</v>
          </cell>
          <cell r="N143">
            <v>3006</v>
          </cell>
          <cell r="O143" t="str">
            <v>Subproceso: Control Aduanero</v>
          </cell>
          <cell r="P143">
            <v>6162</v>
          </cell>
          <cell r="Q143">
            <v>6163</v>
          </cell>
          <cell r="R143">
            <v>0</v>
          </cell>
          <cell r="S143">
            <v>0</v>
          </cell>
          <cell r="T143" t="str">
            <v>Descendente</v>
          </cell>
          <cell r="U143">
            <v>2</v>
          </cell>
          <cell r="V143" t="str">
            <v>Subproceso</v>
          </cell>
          <cell r="W143">
            <v>23104</v>
          </cell>
          <cell r="X143" t="str">
            <v>Indicadores de Subproceso - Fiscalización Aduanera</v>
          </cell>
          <cell r="Y143" t="str">
            <v>No</v>
          </cell>
        </row>
        <row r="144">
          <cell r="A144">
            <v>5103</v>
          </cell>
          <cell r="B144" t="str">
            <v>Porcentaje de gestión de los procedimientos sancionatorios y liquidaciones oficiales aduaneras (Corrección y Revisión).</v>
          </cell>
          <cell r="C144" t="str">
            <v>((6164 + 6165) / 6166)</v>
          </cell>
          <cell r="D144">
            <v>97110002</v>
          </cell>
          <cell r="E144" t="str">
            <v>((Variable 1 + Variable 2) / Variable 3)</v>
          </cell>
          <cell r="F144">
            <v>50</v>
          </cell>
          <cell r="G144" t="str">
            <v>Trimestre</v>
          </cell>
          <cell r="H144" t="str">
            <v>Porcentaje</v>
          </cell>
          <cell r="I144">
            <v>35</v>
          </cell>
          <cell r="J144">
            <v>5</v>
          </cell>
          <cell r="K144" t="str">
            <v>Proceso: Fiscalización y Liquidación</v>
          </cell>
          <cell r="L144">
            <v>201</v>
          </cell>
          <cell r="M144" t="str">
            <v>Subproceso: Control Aduanero</v>
          </cell>
          <cell r="N144">
            <v>3006</v>
          </cell>
          <cell r="O144" t="str">
            <v>Subproceso: Control Aduanero</v>
          </cell>
          <cell r="P144">
            <v>6164</v>
          </cell>
          <cell r="Q144">
            <v>6165</v>
          </cell>
          <cell r="R144">
            <v>6166</v>
          </cell>
          <cell r="S144">
            <v>0</v>
          </cell>
          <cell r="T144" t="str">
            <v>Constante</v>
          </cell>
          <cell r="U144">
            <v>2</v>
          </cell>
          <cell r="V144" t="str">
            <v>Subproceso</v>
          </cell>
          <cell r="W144">
            <v>23104</v>
          </cell>
          <cell r="X144" t="str">
            <v>Indicadores de Subproceso - Fiscalización Aduanera</v>
          </cell>
          <cell r="Y144" t="str">
            <v>No</v>
          </cell>
        </row>
      </sheetData>
      <sheetData sheetId="1"/>
      <sheetData sheetId="2"/>
      <sheetData sheetId="3"/>
      <sheetData sheetId="4">
        <row r="24">
          <cell r="BB24">
            <v>1.2518907296841293</v>
          </cell>
        </row>
      </sheetData>
      <sheetData sheetId="5">
        <row r="24">
          <cell r="V24">
            <v>0.98510096701564809</v>
          </cell>
        </row>
      </sheetData>
      <sheetData sheetId="6">
        <row r="24">
          <cell r="V24">
            <v>0.77671755725190839</v>
          </cell>
        </row>
      </sheetData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ndicadores"/>
      <sheetName val="consolidado"/>
      <sheetName val="Indicadores"/>
      <sheetName val="RESUMEN"/>
      <sheetName val="58 PCI"/>
      <sheetName val="386 PCI"/>
      <sheetName val="434 PCI"/>
      <sheetName val="5048 PCI"/>
      <sheetName val="5049 PCI"/>
      <sheetName val="Variables"/>
    </sheetNames>
    <sheetDataSet>
      <sheetData sheetId="0">
        <row r="2">
          <cell r="A2">
            <v>37</v>
          </cell>
          <cell r="B2" t="str">
            <v>Eficacia en la declaratoria de cumplimiento de las garantías específicas, operaciones específicas, amparadas con garantía global y operaciones exentas de constituir garantías</v>
          </cell>
          <cell r="C2" t="str">
            <v>(5037/(5324+5589))*100</v>
          </cell>
          <cell r="D2">
            <v>97110001</v>
          </cell>
          <cell r="E2" t="str">
            <v>(Variable 1/ (Variable 2 + Variable 3))*100</v>
          </cell>
          <cell r="F2">
            <v>80</v>
          </cell>
          <cell r="G2" t="str">
            <v>Semestre</v>
          </cell>
          <cell r="H2" t="str">
            <v>Porcentaje</v>
          </cell>
          <cell r="I2">
            <v>0</v>
          </cell>
          <cell r="J2">
            <v>11</v>
          </cell>
          <cell r="K2" t="str">
            <v>Proceso: Operación Aduanera</v>
          </cell>
          <cell r="L2">
            <v>296</v>
          </cell>
          <cell r="M2" t="str">
            <v>Subproceso: Control a Operaciones</v>
          </cell>
          <cell r="N2">
            <v>2103</v>
          </cell>
          <cell r="O2" t="str">
            <v>Procedimiento: Control y cancelación de garantías</v>
          </cell>
          <cell r="P2">
            <v>5037</v>
          </cell>
          <cell r="Q2">
            <v>5324</v>
          </cell>
          <cell r="R2">
            <v>5589</v>
          </cell>
          <cell r="S2">
            <v>0</v>
          </cell>
          <cell r="T2" t="str">
            <v>Ascendente</v>
          </cell>
          <cell r="U2">
            <v>1</v>
          </cell>
          <cell r="V2" t="str">
            <v>Procedimiento</v>
          </cell>
          <cell r="W2">
            <v>22601</v>
          </cell>
          <cell r="X2" t="str">
            <v>Comercio Exterior</v>
          </cell>
          <cell r="Y2" t="str">
            <v>No</v>
          </cell>
        </row>
        <row r="3">
          <cell r="A3">
            <v>38</v>
          </cell>
          <cell r="B3" t="str">
            <v>Eficacia en la atención de Declaraciones de importación de trámite manual</v>
          </cell>
          <cell r="C3" t="str">
            <v>(5038/(5325+5590))*100</v>
          </cell>
          <cell r="D3">
            <v>97110001</v>
          </cell>
          <cell r="E3" t="str">
            <v>(Variable 1/(Variable 2+ Variable 3))*100</v>
          </cell>
          <cell r="F3">
            <v>80</v>
          </cell>
          <cell r="G3" t="str">
            <v>Mes</v>
          </cell>
          <cell r="H3" t="str">
            <v>Porcentaje</v>
          </cell>
          <cell r="I3">
            <v>0</v>
          </cell>
          <cell r="J3">
            <v>11</v>
          </cell>
          <cell r="K3" t="str">
            <v>Proceso: Operación Aduanera</v>
          </cell>
          <cell r="L3">
            <v>294</v>
          </cell>
          <cell r="M3" t="str">
            <v>Subproceso: Ingreso de Mercancías</v>
          </cell>
          <cell r="N3">
            <v>2090</v>
          </cell>
          <cell r="O3" t="str">
            <v>Procedimiento: Autorizaciones para tramites manuales de importación</v>
          </cell>
          <cell r="P3">
            <v>5038</v>
          </cell>
          <cell r="Q3">
            <v>5325</v>
          </cell>
          <cell r="R3">
            <v>5590</v>
          </cell>
          <cell r="S3">
            <v>0</v>
          </cell>
          <cell r="T3" t="str">
            <v>Ascendente</v>
          </cell>
          <cell r="U3">
            <v>1</v>
          </cell>
          <cell r="V3" t="str">
            <v>Procedimiento</v>
          </cell>
          <cell r="W3">
            <v>22601</v>
          </cell>
          <cell r="X3" t="str">
            <v>Comercio Exterior</v>
          </cell>
          <cell r="Y3" t="str">
            <v>No</v>
          </cell>
        </row>
        <row r="4">
          <cell r="A4">
            <v>58</v>
          </cell>
          <cell r="B4" t="str">
            <v>Porcentaje de cumplimiento en la entrega de informes a entidades de control</v>
          </cell>
          <cell r="C4" t="str">
            <v>(5043/5330)*100</v>
          </cell>
          <cell r="D4">
            <v>97110002</v>
          </cell>
          <cell r="E4" t="str">
            <v>(Variable 1/ Variable 2)* 100</v>
          </cell>
          <cell r="F4">
            <v>100</v>
          </cell>
          <cell r="G4" t="str">
            <v>Trimestre</v>
          </cell>
          <cell r="H4" t="str">
            <v>Porcentaje</v>
          </cell>
          <cell r="I4">
            <v>0</v>
          </cell>
          <cell r="J4">
            <v>4</v>
          </cell>
          <cell r="K4" t="str">
            <v>Proceso: Control Interno</v>
          </cell>
          <cell r="L4">
            <v>4</v>
          </cell>
          <cell r="M4" t="str">
            <v>Proceso: Control Interno. No Aplica Subproceso.</v>
          </cell>
          <cell r="N4">
            <v>2145</v>
          </cell>
          <cell r="O4" t="str">
            <v>Procedimiento: Auditoria Interna.</v>
          </cell>
          <cell r="P4">
            <v>5043</v>
          </cell>
          <cell r="Q4">
            <v>5330</v>
          </cell>
          <cell r="R4">
            <v>0</v>
          </cell>
          <cell r="S4">
            <v>0</v>
          </cell>
          <cell r="T4" t="str">
            <v>Constante</v>
          </cell>
          <cell r="U4">
            <v>1</v>
          </cell>
          <cell r="V4" t="str">
            <v>Procedimiento</v>
          </cell>
          <cell r="W4">
            <v>20401</v>
          </cell>
          <cell r="X4" t="str">
            <v>Control Interno</v>
          </cell>
          <cell r="Y4" t="str">
            <v>No</v>
          </cell>
        </row>
        <row r="5">
          <cell r="A5">
            <v>79</v>
          </cell>
          <cell r="B5" t="str">
            <v>Oportunidad en la calificación de la actuación disciplinaria</v>
          </cell>
          <cell r="C5" t="str">
            <v>(5064/5351)*100</v>
          </cell>
          <cell r="D5">
            <v>97110001</v>
          </cell>
          <cell r="E5" t="str">
            <v>(Variable 1/ Variable 2)* 100</v>
          </cell>
          <cell r="F5">
            <v>100</v>
          </cell>
          <cell r="G5" t="str">
            <v>Mes</v>
          </cell>
          <cell r="H5" t="str">
            <v>Porcentaje</v>
          </cell>
          <cell r="I5">
            <v>0</v>
          </cell>
          <cell r="J5">
            <v>10</v>
          </cell>
          <cell r="K5" t="str">
            <v>Proceso: Investigación disciplinaria</v>
          </cell>
          <cell r="L5">
            <v>293</v>
          </cell>
          <cell r="M5" t="str">
            <v>Subproceso: Actuación disciplinaria en primera instancia</v>
          </cell>
          <cell r="N5">
            <v>2131</v>
          </cell>
          <cell r="O5" t="str">
            <v>Procedimiento: Investigación Disciplinaria</v>
          </cell>
          <cell r="P5">
            <v>5064</v>
          </cell>
          <cell r="Q5">
            <v>5351</v>
          </cell>
          <cell r="R5">
            <v>0</v>
          </cell>
          <cell r="S5">
            <v>0</v>
          </cell>
          <cell r="T5" t="str">
            <v>Ascendente</v>
          </cell>
          <cell r="U5">
            <v>1</v>
          </cell>
          <cell r="V5" t="str">
            <v>Procedimiento</v>
          </cell>
          <cell r="W5">
            <v>21301</v>
          </cell>
          <cell r="X5" t="str">
            <v>Control Disciplinario Interno</v>
          </cell>
          <cell r="Y5" t="str">
            <v>No</v>
          </cell>
        </row>
        <row r="6">
          <cell r="A6">
            <v>101</v>
          </cell>
          <cell r="B6" t="str">
            <v>Calidad en la atención y acompañamiento al cliente a través del canal telefónico</v>
          </cell>
          <cell r="C6" t="str">
            <v>((5084+5370)/5605)*100</v>
          </cell>
          <cell r="D6">
            <v>97110001</v>
          </cell>
          <cell r="E6" t="str">
            <v>((Variable 1+ Variable 2) / Variable 3)*100</v>
          </cell>
          <cell r="F6">
            <v>90</v>
          </cell>
          <cell r="G6" t="str">
            <v>Mes</v>
          </cell>
          <cell r="H6" t="str">
            <v>Porcentaje</v>
          </cell>
          <cell r="I6">
            <v>0</v>
          </cell>
          <cell r="J6">
            <v>2</v>
          </cell>
          <cell r="K6" t="str">
            <v>Proceso: Asistencia al cliente</v>
          </cell>
          <cell r="L6">
            <v>2</v>
          </cell>
          <cell r="M6" t="str">
            <v>Subproceso: Asistencia al cliente. No Aplica Subproceso.</v>
          </cell>
          <cell r="N6">
            <v>2015</v>
          </cell>
          <cell r="O6" t="str">
            <v>Procedimiento: Atención en Canales</v>
          </cell>
          <cell r="P6">
            <v>5084</v>
          </cell>
          <cell r="Q6">
            <v>5370</v>
          </cell>
          <cell r="R6">
            <v>5605</v>
          </cell>
          <cell r="S6">
            <v>0</v>
          </cell>
          <cell r="T6" t="str">
            <v>Ascendente</v>
          </cell>
          <cell r="U6">
            <v>1</v>
          </cell>
          <cell r="V6" t="str">
            <v>Procedimiento</v>
          </cell>
          <cell r="W6">
            <v>22501</v>
          </cell>
          <cell r="X6" t="str">
            <v>Asistencia al Cliente</v>
          </cell>
          <cell r="Y6" t="str">
            <v>No</v>
          </cell>
        </row>
        <row r="7">
          <cell r="A7">
            <v>102</v>
          </cell>
          <cell r="B7" t="str">
            <v>Presencia institucional DIAN</v>
          </cell>
          <cell r="C7" t="str">
            <v>(5085/5371)*100</v>
          </cell>
          <cell r="D7">
            <v>97110001</v>
          </cell>
          <cell r="E7" t="str">
            <v>(Variable 1/ Variable 2)* 100</v>
          </cell>
          <cell r="F7">
            <v>100</v>
          </cell>
          <cell r="G7" t="str">
            <v>Trimestre</v>
          </cell>
          <cell r="H7" t="str">
            <v>Porcentaje</v>
          </cell>
          <cell r="I7">
            <v>0</v>
          </cell>
          <cell r="J7">
            <v>2</v>
          </cell>
          <cell r="K7" t="str">
            <v>Proceso: Asistencia al cliente</v>
          </cell>
          <cell r="L7">
            <v>2</v>
          </cell>
          <cell r="M7" t="str">
            <v>Subproceso: Asistencia al cliente. No Aplica Subproceso.</v>
          </cell>
          <cell r="N7">
            <v>2015</v>
          </cell>
          <cell r="O7" t="str">
            <v>Procedimiento: Atención en Canales</v>
          </cell>
          <cell r="P7">
            <v>5085</v>
          </cell>
          <cell r="Q7">
            <v>5371</v>
          </cell>
          <cell r="R7">
            <v>0</v>
          </cell>
          <cell r="S7">
            <v>0</v>
          </cell>
          <cell r="T7" t="str">
            <v>Ascendente</v>
          </cell>
          <cell r="U7">
            <v>1</v>
          </cell>
          <cell r="V7" t="str">
            <v>Procedimiento</v>
          </cell>
          <cell r="W7">
            <v>22501</v>
          </cell>
          <cell r="X7" t="str">
            <v>Asistencia al Cliente</v>
          </cell>
          <cell r="Y7" t="str">
            <v>No</v>
          </cell>
        </row>
        <row r="8">
          <cell r="A8">
            <v>109</v>
          </cell>
          <cell r="B8" t="str">
            <v>Oportunidad en la Decisión a Solicitudes Actualización RUT sujetas a verificación concepto 5</v>
          </cell>
          <cell r="C8" t="str">
            <v>(5087/5373)*100</v>
          </cell>
          <cell r="D8">
            <v>97110002</v>
          </cell>
          <cell r="E8" t="str">
            <v>(Variable 1/ Variable 2)* 100</v>
          </cell>
          <cell r="F8">
            <v>100</v>
          </cell>
          <cell r="G8" t="str">
            <v>Mes</v>
          </cell>
          <cell r="H8" t="str">
            <v>Porcentaje</v>
          </cell>
          <cell r="I8">
            <v>0</v>
          </cell>
          <cell r="J8">
            <v>8</v>
          </cell>
          <cell r="K8" t="str">
            <v>Proceso: Gestión Masiva</v>
          </cell>
          <cell r="L8">
            <v>291</v>
          </cell>
          <cell r="M8" t="str">
            <v>Subproceso: Modificaciones del Registro</v>
          </cell>
          <cell r="N8">
            <v>2037</v>
          </cell>
          <cell r="O8" t="str">
            <v>Procedimiento: Actualizaciones del Rut sujetas a verificación</v>
          </cell>
          <cell r="P8">
            <v>5087</v>
          </cell>
          <cell r="Q8">
            <v>5373</v>
          </cell>
          <cell r="R8">
            <v>0</v>
          </cell>
          <cell r="S8">
            <v>0</v>
          </cell>
          <cell r="T8" t="str">
            <v>Constante</v>
          </cell>
          <cell r="U8">
            <v>1</v>
          </cell>
          <cell r="V8" t="str">
            <v>Procedimiento</v>
          </cell>
          <cell r="W8">
            <v>22501</v>
          </cell>
          <cell r="X8" t="str">
            <v>Asistencia al Cliente</v>
          </cell>
          <cell r="Y8" t="str">
            <v>No</v>
          </cell>
        </row>
        <row r="9">
          <cell r="A9">
            <v>125</v>
          </cell>
          <cell r="B9" t="str">
            <v>Eficacia en el estudio y elaboración de  proyectos de normas de convenios internacionales aduaneros</v>
          </cell>
          <cell r="C9" t="str">
            <v>(5101/5387)*100</v>
          </cell>
          <cell r="D9">
            <v>97110002</v>
          </cell>
          <cell r="E9" t="str">
            <v>(Variable 1/ Variable 2)* 100</v>
          </cell>
          <cell r="F9">
            <v>100</v>
          </cell>
          <cell r="G9" t="str">
            <v>Semestre</v>
          </cell>
          <cell r="H9" t="str">
            <v>Porcentaje</v>
          </cell>
          <cell r="I9">
            <v>0</v>
          </cell>
          <cell r="J9">
            <v>11</v>
          </cell>
          <cell r="K9" t="str">
            <v>Proceso: Operación Aduanera</v>
          </cell>
          <cell r="L9">
            <v>216</v>
          </cell>
          <cell r="M9" t="str">
            <v>Subproceso: Apoyo  a la Operación Aduanera</v>
          </cell>
          <cell r="N9">
            <v>2093</v>
          </cell>
          <cell r="O9" t="str">
            <v>Procedimiento: Expedición de Pronunciamiento Técnico</v>
          </cell>
          <cell r="P9">
            <v>5101</v>
          </cell>
          <cell r="Q9">
            <v>5387</v>
          </cell>
          <cell r="R9">
            <v>0</v>
          </cell>
          <cell r="S9">
            <v>0</v>
          </cell>
          <cell r="T9" t="str">
            <v>Constante</v>
          </cell>
          <cell r="U9">
            <v>1</v>
          </cell>
          <cell r="V9" t="str">
            <v>Procedimiento</v>
          </cell>
          <cell r="W9">
            <v>22601</v>
          </cell>
          <cell r="X9" t="str">
            <v>Comercio Exterior</v>
          </cell>
          <cell r="Y9" t="str">
            <v>No</v>
          </cell>
        </row>
        <row r="10">
          <cell r="A10">
            <v>161</v>
          </cell>
          <cell r="B10" t="str">
            <v>Cobertura en Seguridad Social integral a los servidores públicos de la entidad.</v>
          </cell>
          <cell r="C10" t="str">
            <v>(5136/5422)*100</v>
          </cell>
          <cell r="D10">
            <v>97110001</v>
          </cell>
          <cell r="E10" t="str">
            <v>(Variable 1/ Variable 2)* 100</v>
          </cell>
          <cell r="F10">
            <v>100</v>
          </cell>
          <cell r="G10" t="str">
            <v>Trimestre</v>
          </cell>
          <cell r="H10" t="str">
            <v>Porcentaje</v>
          </cell>
          <cell r="I10">
            <v>0</v>
          </cell>
          <cell r="J10">
            <v>6</v>
          </cell>
          <cell r="K10" t="str">
            <v>Proceso: Gestión Humana</v>
          </cell>
          <cell r="L10">
            <v>282</v>
          </cell>
          <cell r="M10" t="str">
            <v>Subproceso: Gestión para la provisión y/o movilidad del empleo</v>
          </cell>
          <cell r="N10">
            <v>2264</v>
          </cell>
          <cell r="O10" t="str">
            <v>Procedimiento: Afiliaciones y/o Traslados al Sistema de Seguridad Social y Cajas de Compensación</v>
          </cell>
          <cell r="P10">
            <v>5136</v>
          </cell>
          <cell r="Q10">
            <v>5422</v>
          </cell>
          <cell r="R10">
            <v>0</v>
          </cell>
          <cell r="S10">
            <v>0</v>
          </cell>
          <cell r="T10" t="str">
            <v>Ascendente</v>
          </cell>
          <cell r="U10">
            <v>1</v>
          </cell>
          <cell r="V10" t="str">
            <v>Procedimiento</v>
          </cell>
          <cell r="W10">
            <v>21401</v>
          </cell>
          <cell r="X10" t="str">
            <v>Personal</v>
          </cell>
          <cell r="Y10" t="str">
            <v>No</v>
          </cell>
        </row>
        <row r="11">
          <cell r="A11">
            <v>178</v>
          </cell>
          <cell r="B11" t="str">
            <v>Número de días de mora en el cierre contable (MUISCA)</v>
          </cell>
          <cell r="C11" t="str">
            <v>(5152-5438)</v>
          </cell>
          <cell r="D11">
            <v>97110003</v>
          </cell>
          <cell r="E11" t="str">
            <v>(Variable 1 - Variable 2 )</v>
          </cell>
          <cell r="F11">
            <v>0</v>
          </cell>
          <cell r="G11" t="str">
            <v>Mes</v>
          </cell>
          <cell r="H11" t="str">
            <v>Días</v>
          </cell>
          <cell r="I11">
            <v>0</v>
          </cell>
          <cell r="J11">
            <v>12</v>
          </cell>
          <cell r="K11" t="str">
            <v>Proceso: Recaudación</v>
          </cell>
          <cell r="L11">
            <v>259</v>
          </cell>
          <cell r="M11" t="str">
            <v xml:space="preserve">	Subproceso: Información de Recaudo</v>
          </cell>
          <cell r="N11">
            <v>2051</v>
          </cell>
          <cell r="O11" t="str">
            <v>Procedimiento: Cierre Contable</v>
          </cell>
          <cell r="P11">
            <v>5152</v>
          </cell>
          <cell r="Q11">
            <v>5438</v>
          </cell>
          <cell r="R11">
            <v>0</v>
          </cell>
          <cell r="S11">
            <v>0</v>
          </cell>
          <cell r="T11" t="str">
            <v>Descendente</v>
          </cell>
          <cell r="U11">
            <v>1</v>
          </cell>
          <cell r="V11" t="str">
            <v>Procedimiento</v>
          </cell>
          <cell r="W11">
            <v>22401</v>
          </cell>
          <cell r="X11" t="str">
            <v>Recaudo</v>
          </cell>
          <cell r="Y11" t="str">
            <v>No</v>
          </cell>
        </row>
        <row r="12">
          <cell r="A12">
            <v>183</v>
          </cell>
          <cell r="B12" t="str">
            <v>Proceso sancionatorio contra EAR</v>
          </cell>
          <cell r="C12" t="str">
            <v>(5157/5443)*100</v>
          </cell>
          <cell r="D12">
            <v>97110002</v>
          </cell>
          <cell r="E12" t="str">
            <v>(Variable 1/ Variable 2)* 100</v>
          </cell>
          <cell r="F12">
            <v>100</v>
          </cell>
          <cell r="G12" t="str">
            <v>Año</v>
          </cell>
          <cell r="H12" t="str">
            <v>Porcentaje</v>
          </cell>
          <cell r="I12">
            <v>0</v>
          </cell>
          <cell r="J12">
            <v>12</v>
          </cell>
          <cell r="K12" t="str">
            <v>Proceso: Recaudación</v>
          </cell>
          <cell r="L12">
            <v>259</v>
          </cell>
          <cell r="M12" t="str">
            <v xml:space="preserve">	Subproceso: Información de Recaudo</v>
          </cell>
          <cell r="N12">
            <v>2055</v>
          </cell>
          <cell r="O12" t="str">
            <v>Procedimiento: Sanciones a Entidades Autorizadas para Recaudar</v>
          </cell>
          <cell r="P12">
            <v>5157</v>
          </cell>
          <cell r="Q12">
            <v>5443</v>
          </cell>
          <cell r="R12">
            <v>0</v>
          </cell>
          <cell r="S12">
            <v>0</v>
          </cell>
          <cell r="T12" t="str">
            <v>Constante</v>
          </cell>
          <cell r="U12">
            <v>1</v>
          </cell>
          <cell r="V12" t="str">
            <v>Procedimiento</v>
          </cell>
          <cell r="W12">
            <v>22401</v>
          </cell>
          <cell r="X12" t="str">
            <v>Recaudo</v>
          </cell>
          <cell r="Y12" t="str">
            <v>No</v>
          </cell>
        </row>
        <row r="13">
          <cell r="A13">
            <v>186</v>
          </cell>
          <cell r="B13" t="str">
            <v>Comunicación Indice de Consignación</v>
          </cell>
          <cell r="C13" t="str">
            <v>(5160/5446)*100</v>
          </cell>
          <cell r="D13">
            <v>97110002</v>
          </cell>
          <cell r="E13" t="str">
            <v>(Variable 1/ Variable 2)* 100</v>
          </cell>
          <cell r="F13">
            <v>100</v>
          </cell>
          <cell r="G13" t="str">
            <v>Mes</v>
          </cell>
          <cell r="H13" t="str">
            <v>Porcentaje</v>
          </cell>
          <cell r="I13">
            <v>0</v>
          </cell>
          <cell r="J13">
            <v>12</v>
          </cell>
          <cell r="K13" t="str">
            <v>Proceso: Recaudación</v>
          </cell>
          <cell r="L13">
            <v>259</v>
          </cell>
          <cell r="M13" t="str">
            <v xml:space="preserve">	Subproceso: Información de Recaudo</v>
          </cell>
          <cell r="N13">
            <v>2054</v>
          </cell>
          <cell r="O13" t="str">
            <v>Procedimiento: Cálculo del Índice de consignación</v>
          </cell>
          <cell r="P13">
            <v>5160</v>
          </cell>
          <cell r="Q13">
            <v>5446</v>
          </cell>
          <cell r="R13">
            <v>0</v>
          </cell>
          <cell r="S13">
            <v>0</v>
          </cell>
          <cell r="T13" t="str">
            <v>Constante</v>
          </cell>
          <cell r="U13">
            <v>1</v>
          </cell>
          <cell r="V13" t="str">
            <v>Procedimiento</v>
          </cell>
          <cell r="W13">
            <v>22401</v>
          </cell>
          <cell r="X13" t="str">
            <v>Recaudo</v>
          </cell>
          <cell r="Y13" t="str">
            <v>No</v>
          </cell>
        </row>
        <row r="14">
          <cell r="A14">
            <v>187</v>
          </cell>
          <cell r="B14" t="str">
            <v>Conciliación del Recaudo</v>
          </cell>
          <cell r="C14" t="str">
            <v>(5161/5447)*100</v>
          </cell>
          <cell r="D14">
            <v>97110002</v>
          </cell>
          <cell r="E14" t="str">
            <v>(Variable 1/ Variable 2)* 100</v>
          </cell>
          <cell r="F14">
            <v>100</v>
          </cell>
          <cell r="G14" t="str">
            <v>Mes</v>
          </cell>
          <cell r="H14" t="str">
            <v>Porcentaje</v>
          </cell>
          <cell r="I14">
            <v>0</v>
          </cell>
          <cell r="J14">
            <v>12</v>
          </cell>
          <cell r="K14" t="str">
            <v>Proceso: Recaudación</v>
          </cell>
          <cell r="L14">
            <v>259</v>
          </cell>
          <cell r="M14" t="str">
            <v xml:space="preserve">	Subproceso: Información de Recaudo</v>
          </cell>
          <cell r="N14">
            <v>2054</v>
          </cell>
          <cell r="O14" t="str">
            <v>Procedimiento: Cálculo del Índice de consignación</v>
          </cell>
          <cell r="P14">
            <v>5161</v>
          </cell>
          <cell r="Q14">
            <v>5447</v>
          </cell>
          <cell r="R14">
            <v>0</v>
          </cell>
          <cell r="S14">
            <v>0</v>
          </cell>
          <cell r="T14" t="str">
            <v>Constante</v>
          </cell>
          <cell r="U14">
            <v>1</v>
          </cell>
          <cell r="V14" t="str">
            <v>Procedimiento</v>
          </cell>
          <cell r="W14">
            <v>22401</v>
          </cell>
          <cell r="X14" t="str">
            <v>Recaudo</v>
          </cell>
          <cell r="Y14" t="str">
            <v>No</v>
          </cell>
        </row>
        <row r="15">
          <cell r="A15">
            <v>218</v>
          </cell>
          <cell r="B15" t="str">
            <v>Concepto bienes inmuebles recibidos en dación en pago</v>
          </cell>
          <cell r="C15" t="str">
            <v>(5179/5463)*100</v>
          </cell>
          <cell r="D15">
            <v>97110002</v>
          </cell>
          <cell r="E15" t="str">
            <v>(Variable 1/ Variable 2)* 100</v>
          </cell>
          <cell r="F15">
            <v>100</v>
          </cell>
          <cell r="G15" t="str">
            <v>Trimestre</v>
          </cell>
          <cell r="H15" t="str">
            <v>Porcentaje</v>
          </cell>
          <cell r="I15">
            <v>0</v>
          </cell>
          <cell r="J15">
            <v>14</v>
          </cell>
          <cell r="K15" t="str">
            <v>Proceso: Recursos Físicos</v>
          </cell>
          <cell r="L15">
            <v>232</v>
          </cell>
          <cell r="M15" t="str">
            <v>Subproceso: Administración de Bienes</v>
          </cell>
          <cell r="N15">
            <v>2173</v>
          </cell>
          <cell r="O15" t="str">
            <v>Procedimiento: Conceptualización y Entrega de Bienes Inmuebles Recibidos en Dación en Pago</v>
          </cell>
          <cell r="P15">
            <v>5179</v>
          </cell>
          <cell r="Q15">
            <v>5463</v>
          </cell>
          <cell r="R15">
            <v>0</v>
          </cell>
          <cell r="S15">
            <v>0</v>
          </cell>
          <cell r="T15" t="str">
            <v>Constante</v>
          </cell>
          <cell r="U15">
            <v>1</v>
          </cell>
          <cell r="V15" t="str">
            <v>Procedimiento</v>
          </cell>
          <cell r="W15">
            <v>21501</v>
          </cell>
          <cell r="X15" t="str">
            <v>Recursos Físicos</v>
          </cell>
          <cell r="Y15" t="str">
            <v>No</v>
          </cell>
        </row>
        <row r="16">
          <cell r="A16">
            <v>229</v>
          </cell>
          <cell r="B16" t="str">
            <v>Control a eliminación de documentos</v>
          </cell>
          <cell r="C16" t="str">
            <v>(5180/5464)*100</v>
          </cell>
          <cell r="D16">
            <v>97110002</v>
          </cell>
          <cell r="E16" t="str">
            <v>(Variable 1/ Variable 2)* 100</v>
          </cell>
          <cell r="F16">
            <v>100</v>
          </cell>
          <cell r="G16" t="str">
            <v>Año</v>
          </cell>
          <cell r="H16" t="str">
            <v>Porcentaje</v>
          </cell>
          <cell r="I16">
            <v>0</v>
          </cell>
          <cell r="J16">
            <v>14</v>
          </cell>
          <cell r="K16" t="str">
            <v>Proceso: Recursos Físicos</v>
          </cell>
          <cell r="L16">
            <v>53</v>
          </cell>
          <cell r="M16" t="str">
            <v>Subproceso: Gestión Documental</v>
          </cell>
          <cell r="N16">
            <v>2209</v>
          </cell>
          <cell r="O16" t="str">
            <v>Procedimiento: Administración del Archivo Central</v>
          </cell>
          <cell r="P16">
            <v>5190</v>
          </cell>
          <cell r="Q16">
            <v>5474</v>
          </cell>
          <cell r="R16">
            <v>0</v>
          </cell>
          <cell r="S16">
            <v>0</v>
          </cell>
          <cell r="T16" t="str">
            <v>Constante</v>
          </cell>
          <cell r="U16">
            <v>1</v>
          </cell>
          <cell r="V16" t="str">
            <v>Procedimiento</v>
          </cell>
          <cell r="W16">
            <v>21501</v>
          </cell>
          <cell r="X16" t="str">
            <v>Recursos Físicos</v>
          </cell>
          <cell r="Y16" t="str">
            <v>No</v>
          </cell>
        </row>
        <row r="17">
          <cell r="A17">
            <v>236</v>
          </cell>
          <cell r="B17" t="str">
            <v>Mantenimiento del Parque Automotor</v>
          </cell>
          <cell r="C17" t="str">
            <v>(5195/5479)*100</v>
          </cell>
          <cell r="D17">
            <v>97110002</v>
          </cell>
          <cell r="E17" t="str">
            <v>(Variable 1/ Variable 2)* 100</v>
          </cell>
          <cell r="F17">
            <v>100</v>
          </cell>
          <cell r="G17" t="str">
            <v>Trimestre</v>
          </cell>
          <cell r="H17" t="str">
            <v>Porcentaje</v>
          </cell>
          <cell r="I17">
            <v>0</v>
          </cell>
          <cell r="J17">
            <v>14</v>
          </cell>
          <cell r="K17" t="str">
            <v>Proceso: Recursos Físicos</v>
          </cell>
          <cell r="L17">
            <v>232</v>
          </cell>
          <cell r="M17" t="str">
            <v>Subproceso: Administración de Bienes</v>
          </cell>
          <cell r="N17">
            <v>2377</v>
          </cell>
          <cell r="O17" t="str">
            <v>Procedimiento: Programa de Mantenimiento Parque Automotor</v>
          </cell>
          <cell r="P17">
            <v>5195</v>
          </cell>
          <cell r="Q17">
            <v>5479</v>
          </cell>
          <cell r="R17">
            <v>0</v>
          </cell>
          <cell r="S17">
            <v>0</v>
          </cell>
          <cell r="T17" t="str">
            <v>Constante</v>
          </cell>
          <cell r="U17">
            <v>1</v>
          </cell>
          <cell r="V17" t="str">
            <v>Procedimiento</v>
          </cell>
          <cell r="W17">
            <v>21501</v>
          </cell>
          <cell r="X17" t="str">
            <v>Recursos Físicos</v>
          </cell>
          <cell r="Y17" t="str">
            <v>No</v>
          </cell>
        </row>
        <row r="18">
          <cell r="A18">
            <v>245</v>
          </cell>
          <cell r="B18" t="str">
            <v>Oportunidad entrega cuenta mensual de Almacén e Inventarios</v>
          </cell>
          <cell r="C18" t="str">
            <v>(5204/5488)*100</v>
          </cell>
          <cell r="D18">
            <v>97110002</v>
          </cell>
          <cell r="E18" t="str">
            <v>(Variable 1/ Variable 2)* 100</v>
          </cell>
          <cell r="F18">
            <v>100</v>
          </cell>
          <cell r="G18" t="str">
            <v>Mes</v>
          </cell>
          <cell r="H18" t="str">
            <v>Porcentaje</v>
          </cell>
          <cell r="I18">
            <v>0</v>
          </cell>
          <cell r="J18">
            <v>14</v>
          </cell>
          <cell r="K18" t="str">
            <v>Proceso: Recursos Físicos</v>
          </cell>
          <cell r="L18">
            <v>232</v>
          </cell>
          <cell r="M18" t="str">
            <v>Subproceso: Administración de Bienes</v>
          </cell>
          <cell r="N18">
            <v>2349</v>
          </cell>
          <cell r="O18" t="str">
            <v>Procedimiento: Levantamiento Físico de Inventario de Bienes Muebles</v>
          </cell>
          <cell r="P18">
            <v>5204</v>
          </cell>
          <cell r="Q18">
            <v>5488</v>
          </cell>
          <cell r="R18">
            <v>0</v>
          </cell>
          <cell r="S18">
            <v>0</v>
          </cell>
          <cell r="T18" t="str">
            <v>Constante</v>
          </cell>
          <cell r="U18">
            <v>1</v>
          </cell>
          <cell r="V18" t="str">
            <v>Procedimiento</v>
          </cell>
          <cell r="W18">
            <v>21501</v>
          </cell>
          <cell r="X18" t="str">
            <v>Recursos Físicos</v>
          </cell>
          <cell r="Y18" t="str">
            <v>No</v>
          </cell>
        </row>
        <row r="19">
          <cell r="A19">
            <v>262</v>
          </cell>
          <cell r="B19" t="str">
            <v>Cumplimiento y mantenimiento de los requisitos  con los cuales se obtuvo el registro aduanero</v>
          </cell>
          <cell r="C19" t="str">
            <v>(5219/5502)*100</v>
          </cell>
          <cell r="D19">
            <v>97110002</v>
          </cell>
          <cell r="E19" t="str">
            <v>(Variable 1/ Variable 2)* 100</v>
          </cell>
          <cell r="F19">
            <v>70</v>
          </cell>
          <cell r="G19" t="str">
            <v>Trimestre</v>
          </cell>
          <cell r="H19" t="str">
            <v>Porcentaje</v>
          </cell>
          <cell r="I19">
            <v>0</v>
          </cell>
          <cell r="J19">
            <v>8</v>
          </cell>
          <cell r="K19" t="str">
            <v>Proceso: Gestión Masiva</v>
          </cell>
          <cell r="L19">
            <v>289</v>
          </cell>
          <cell r="M19" t="str">
            <v>Subproceso: Registro, Habilitación, Autorización Usuarios TAC</v>
          </cell>
          <cell r="N19">
            <v>3121</v>
          </cell>
          <cell r="O19" t="str">
            <v>Procedimiento: Control al mantenimiento de requisitos a Operadores de Comercio Exterior y Obligados Aduaneros</v>
          </cell>
          <cell r="P19">
            <v>5219</v>
          </cell>
          <cell r="Q19">
            <v>5502</v>
          </cell>
          <cell r="R19">
            <v>0</v>
          </cell>
          <cell r="S19">
            <v>0</v>
          </cell>
          <cell r="T19" t="str">
            <v>Constante</v>
          </cell>
          <cell r="U19">
            <v>1</v>
          </cell>
          <cell r="V19" t="str">
            <v>Procedimiento</v>
          </cell>
          <cell r="W19">
            <v>22801</v>
          </cell>
          <cell r="X19" t="str">
            <v xml:space="preserve">Registro Aduanero    </v>
          </cell>
          <cell r="Y19" t="str">
            <v>No</v>
          </cell>
        </row>
        <row r="20">
          <cell r="A20">
            <v>341</v>
          </cell>
          <cell r="B20" t="str">
            <v>Avaluo de Bienes Inmuebles</v>
          </cell>
          <cell r="C20" t="str">
            <v>(5678/5679)*100</v>
          </cell>
          <cell r="D20">
            <v>97110002</v>
          </cell>
          <cell r="E20" t="str">
            <v>(Variable 1/ Variable 2)* 100</v>
          </cell>
          <cell r="F20">
            <v>50</v>
          </cell>
          <cell r="G20" t="str">
            <v>Cuatrimestre</v>
          </cell>
          <cell r="H20" t="str">
            <v>Porcentaje</v>
          </cell>
          <cell r="I20">
            <v>0</v>
          </cell>
          <cell r="J20">
            <v>1</v>
          </cell>
          <cell r="K20" t="str">
            <v>Proceso: Administración de Cartera</v>
          </cell>
          <cell r="L20">
            <v>278</v>
          </cell>
          <cell r="M20" t="str">
            <v>Subproceso: Cobro en Sede Administrativa</v>
          </cell>
          <cell r="N20">
            <v>3160</v>
          </cell>
          <cell r="O20" t="str">
            <v>Procedimiento: Avalúo de Bienes</v>
          </cell>
          <cell r="P20">
            <v>5678</v>
          </cell>
          <cell r="Q20">
            <v>5679</v>
          </cell>
          <cell r="R20">
            <v>0</v>
          </cell>
          <cell r="S20">
            <v>0</v>
          </cell>
          <cell r="T20" t="str">
            <v>Constante</v>
          </cell>
          <cell r="U20">
            <v>1</v>
          </cell>
          <cell r="V20" t="str">
            <v>Procedimiento</v>
          </cell>
          <cell r="W20">
            <v>22402</v>
          </cell>
          <cell r="X20" t="str">
            <v>Cobranzas</v>
          </cell>
          <cell r="Y20" t="str">
            <v>No</v>
          </cell>
        </row>
        <row r="21">
          <cell r="A21">
            <v>342</v>
          </cell>
          <cell r="B21" t="str">
            <v>Remate de Bienes Inmuebles</v>
          </cell>
          <cell r="C21" t="str">
            <v>(5681/5680)*100</v>
          </cell>
          <cell r="D21">
            <v>97110002</v>
          </cell>
          <cell r="E21" t="str">
            <v>(Variable 1/ Variable 2)* 100</v>
          </cell>
          <cell r="F21">
            <v>50</v>
          </cell>
          <cell r="G21" t="str">
            <v>Cuatrimestre</v>
          </cell>
          <cell r="H21" t="str">
            <v>Porcentaje</v>
          </cell>
          <cell r="I21">
            <v>0</v>
          </cell>
          <cell r="J21">
            <v>1</v>
          </cell>
          <cell r="K21" t="str">
            <v>Proceso: Administración de Cartera</v>
          </cell>
          <cell r="L21">
            <v>278</v>
          </cell>
          <cell r="M21" t="str">
            <v>Subproceso: Cobro en Sede Administrativa</v>
          </cell>
          <cell r="N21">
            <v>3162</v>
          </cell>
          <cell r="O21" t="str">
            <v>Procedimiento: Liquidación del Crédito y las Costas</v>
          </cell>
          <cell r="P21">
            <v>5681</v>
          </cell>
          <cell r="Q21">
            <v>5680</v>
          </cell>
          <cell r="R21">
            <v>0</v>
          </cell>
          <cell r="S21">
            <v>0</v>
          </cell>
          <cell r="T21" t="str">
            <v>Constante</v>
          </cell>
          <cell r="U21">
            <v>1</v>
          </cell>
          <cell r="V21" t="str">
            <v>Procedimiento</v>
          </cell>
          <cell r="W21">
            <v>22402</v>
          </cell>
          <cell r="X21" t="str">
            <v>Cobranzas</v>
          </cell>
          <cell r="Y21" t="str">
            <v>No</v>
          </cell>
        </row>
        <row r="22">
          <cell r="A22">
            <v>363</v>
          </cell>
          <cell r="B22" t="str">
            <v>Reconocimiento de las operaciones contables</v>
          </cell>
          <cell r="C22" t="str">
            <v>(5745/5760)* 100</v>
          </cell>
          <cell r="D22">
            <v>97110001</v>
          </cell>
          <cell r="E22" t="str">
            <v>(Variable 1/ Variable 2)* 100</v>
          </cell>
          <cell r="F22">
            <v>100</v>
          </cell>
          <cell r="G22" t="str">
            <v>Mes</v>
          </cell>
          <cell r="H22" t="str">
            <v>Porcentaje</v>
          </cell>
          <cell r="I22">
            <v>0</v>
          </cell>
          <cell r="J22">
            <v>13</v>
          </cell>
          <cell r="K22" t="str">
            <v>Proceso: Recursos Financieros</v>
          </cell>
          <cell r="L22">
            <v>226</v>
          </cell>
          <cell r="M22" t="str">
            <v>Subproceso: Reconocimiento</v>
          </cell>
          <cell r="N22">
            <v>2156</v>
          </cell>
          <cell r="O22" t="str">
            <v>Procedimiento: Reconocimiento de Hechos Económicos que No Generan Pago</v>
          </cell>
          <cell r="P22">
            <v>5745</v>
          </cell>
          <cell r="Q22">
            <v>5760</v>
          </cell>
          <cell r="R22">
            <v>0</v>
          </cell>
          <cell r="S22">
            <v>0</v>
          </cell>
          <cell r="T22" t="str">
            <v>Ascendente</v>
          </cell>
          <cell r="U22">
            <v>1</v>
          </cell>
          <cell r="V22" t="str">
            <v>Procedimiento</v>
          </cell>
          <cell r="W22">
            <v>21601</v>
          </cell>
          <cell r="X22" t="str">
            <v>Recursos Financieros</v>
          </cell>
          <cell r="Y22" t="str">
            <v>No</v>
          </cell>
        </row>
        <row r="23">
          <cell r="A23">
            <v>368</v>
          </cell>
          <cell r="B23" t="str">
            <v>Conciliaciones Contables</v>
          </cell>
          <cell r="C23" t="str">
            <v>5750</v>
          </cell>
          <cell r="D23">
            <v>97110001</v>
          </cell>
          <cell r="E23" t="str">
            <v>Variable 1</v>
          </cell>
          <cell r="F23">
            <v>4</v>
          </cell>
          <cell r="G23" t="str">
            <v>Mes</v>
          </cell>
          <cell r="H23" t="str">
            <v>Cantidad</v>
          </cell>
          <cell r="I23">
            <v>0</v>
          </cell>
          <cell r="J23">
            <v>13</v>
          </cell>
          <cell r="K23" t="str">
            <v>Proceso: Recursos Financieros</v>
          </cell>
          <cell r="L23">
            <v>281</v>
          </cell>
          <cell r="M23" t="str">
            <v>Subproceso: Gestión Contable</v>
          </cell>
          <cell r="N23">
            <v>2157</v>
          </cell>
          <cell r="O23" t="str">
            <v>Procedimiento: Generación de Conciliaciones Bancarias y Cruces de Información</v>
          </cell>
          <cell r="P23">
            <v>5750</v>
          </cell>
          <cell r="Q23">
            <v>0</v>
          </cell>
          <cell r="R23">
            <v>0</v>
          </cell>
          <cell r="S23">
            <v>0</v>
          </cell>
          <cell r="T23" t="str">
            <v>Ascendente</v>
          </cell>
          <cell r="U23">
            <v>1</v>
          </cell>
          <cell r="V23" t="str">
            <v>Procedimiento</v>
          </cell>
          <cell r="W23">
            <v>21601</v>
          </cell>
          <cell r="X23" t="str">
            <v>Recursos Financieros</v>
          </cell>
          <cell r="Y23" t="str">
            <v>No</v>
          </cell>
        </row>
        <row r="24">
          <cell r="A24">
            <v>371</v>
          </cell>
          <cell r="B24" t="str">
            <v>Secuestro de Bienes  Inmuebles</v>
          </cell>
          <cell r="C24" t="str">
            <v>(5753/5765)*100</v>
          </cell>
          <cell r="D24">
            <v>97110002</v>
          </cell>
          <cell r="E24" t="str">
            <v>(Variable 1/ Variable 2)* 100</v>
          </cell>
          <cell r="F24">
            <v>50</v>
          </cell>
          <cell r="G24" t="str">
            <v>Cuatrimestre</v>
          </cell>
          <cell r="H24" t="str">
            <v>Porcentaje</v>
          </cell>
          <cell r="I24">
            <v>0</v>
          </cell>
          <cell r="J24">
            <v>1</v>
          </cell>
          <cell r="K24" t="str">
            <v>Proceso: Administración de Cartera</v>
          </cell>
          <cell r="L24">
            <v>278</v>
          </cell>
          <cell r="M24" t="str">
            <v>Subproceso: Cobro en Sede Administrativa</v>
          </cell>
          <cell r="N24">
            <v>3158</v>
          </cell>
          <cell r="O24" t="str">
            <v>Procedimiento: Entrega de bienes secuestrados</v>
          </cell>
          <cell r="P24">
            <v>5753</v>
          </cell>
          <cell r="Q24">
            <v>5765</v>
          </cell>
          <cell r="R24">
            <v>0</v>
          </cell>
          <cell r="S24">
            <v>0</v>
          </cell>
          <cell r="T24" t="str">
            <v>Constante</v>
          </cell>
          <cell r="U24">
            <v>1</v>
          </cell>
          <cell r="V24" t="str">
            <v>Procedimiento</v>
          </cell>
          <cell r="W24">
            <v>22402</v>
          </cell>
          <cell r="X24" t="str">
            <v>Cobranzas</v>
          </cell>
          <cell r="Y24" t="str">
            <v>No</v>
          </cell>
        </row>
        <row r="25">
          <cell r="A25">
            <v>374</v>
          </cell>
          <cell r="B25" t="str">
            <v>Porcentaje de Terceros Conciliados</v>
          </cell>
          <cell r="C25" t="str">
            <v>(5756/5768)*100</v>
          </cell>
          <cell r="D25">
            <v>97110002</v>
          </cell>
          <cell r="E25" t="str">
            <v>(Variable 1/ Variable 2)* 100</v>
          </cell>
          <cell r="F25">
            <v>100</v>
          </cell>
          <cell r="G25" t="str">
            <v>Mes</v>
          </cell>
          <cell r="H25" t="str">
            <v>Porcentaje</v>
          </cell>
          <cell r="I25">
            <v>0</v>
          </cell>
          <cell r="J25">
            <v>12</v>
          </cell>
          <cell r="K25" t="str">
            <v>Proceso: Recaudación</v>
          </cell>
          <cell r="L25">
            <v>259</v>
          </cell>
          <cell r="M25" t="str">
            <v xml:space="preserve">	Subproceso: Información de Recaudo</v>
          </cell>
          <cell r="N25">
            <v>2052</v>
          </cell>
          <cell r="O25" t="str">
            <v>Procedimiento: Informe contable que deben rendir las direcciones seccionales</v>
          </cell>
          <cell r="P25">
            <v>5756</v>
          </cell>
          <cell r="Q25">
            <v>5768</v>
          </cell>
          <cell r="R25">
            <v>0</v>
          </cell>
          <cell r="S25">
            <v>0</v>
          </cell>
          <cell r="T25" t="str">
            <v>Constante</v>
          </cell>
          <cell r="U25">
            <v>1</v>
          </cell>
          <cell r="V25" t="str">
            <v>Procedimiento</v>
          </cell>
          <cell r="W25">
            <v>22401</v>
          </cell>
          <cell r="X25" t="str">
            <v>Recaudo</v>
          </cell>
          <cell r="Y25" t="str">
            <v>Si</v>
          </cell>
        </row>
        <row r="26">
          <cell r="A26">
            <v>375</v>
          </cell>
          <cell r="B26" t="str">
            <v>Gestión Saldos con errores de Procesamiento mediante el uso del Rol de Reprocesos del SIE de Obligación Financiera</v>
          </cell>
          <cell r="C26" t="str">
            <v>((5774+5778)/(5780+5782))*100</v>
          </cell>
          <cell r="D26">
            <v>97110002</v>
          </cell>
          <cell r="E26" t="str">
            <v>((Variable 1+ Variable 2) / (Variable 3 + Variable 4))*100</v>
          </cell>
          <cell r="F26">
            <v>100</v>
          </cell>
          <cell r="G26" t="str">
            <v>Mes</v>
          </cell>
          <cell r="H26" t="str">
            <v>Porcentaje</v>
          </cell>
          <cell r="I26">
            <v>0</v>
          </cell>
          <cell r="J26">
            <v>12</v>
          </cell>
          <cell r="K26" t="str">
            <v>Proceso: Recaudación</v>
          </cell>
          <cell r="L26">
            <v>259</v>
          </cell>
          <cell r="M26" t="str">
            <v xml:space="preserve">	Subproceso: Información de Recaudo</v>
          </cell>
          <cell r="N26">
            <v>2042</v>
          </cell>
          <cell r="O26" t="str">
            <v>Procedimiento: Corrección de inconsistencias  de Declaraciones y-o Recibos de Pago</v>
          </cell>
          <cell r="P26">
            <v>5774</v>
          </cell>
          <cell r="Q26">
            <v>5778</v>
          </cell>
          <cell r="R26">
            <v>5780</v>
          </cell>
          <cell r="S26">
            <v>5782</v>
          </cell>
          <cell r="T26" t="str">
            <v>Constante</v>
          </cell>
          <cell r="U26">
            <v>1</v>
          </cell>
          <cell r="V26" t="str">
            <v>Procedimiento</v>
          </cell>
          <cell r="W26">
            <v>22401</v>
          </cell>
          <cell r="X26" t="str">
            <v>Recaudo</v>
          </cell>
          <cell r="Y26" t="str">
            <v>No</v>
          </cell>
        </row>
        <row r="27">
          <cell r="A27">
            <v>386</v>
          </cell>
          <cell r="B27" t="str">
            <v>Eficacia en la ejecución del Procedimiento de Administración de la Actividad de Auditoría Interna</v>
          </cell>
          <cell r="C27" t="str">
            <v>(5894/5910)*100</v>
          </cell>
          <cell r="D27">
            <v>97110002</v>
          </cell>
          <cell r="E27" t="str">
            <v>(Variable 1/ Variable 2)* 100</v>
          </cell>
          <cell r="F27">
            <v>100</v>
          </cell>
          <cell r="G27" t="str">
            <v>Trimestre</v>
          </cell>
          <cell r="H27" t="str">
            <v>Porcentaje</v>
          </cell>
          <cell r="I27">
            <v>0</v>
          </cell>
          <cell r="J27">
            <v>4</v>
          </cell>
          <cell r="K27" t="str">
            <v>Proceso: Control Interno</v>
          </cell>
          <cell r="L27">
            <v>4</v>
          </cell>
          <cell r="M27" t="str">
            <v>Proceso: Control Interno. No Aplica Subproceso.</v>
          </cell>
          <cell r="N27">
            <v>2319</v>
          </cell>
          <cell r="O27" t="str">
            <v>Procedimiento: Administración de la actividad de Auditoria Interna</v>
          </cell>
          <cell r="P27">
            <v>5894</v>
          </cell>
          <cell r="Q27">
            <v>5910</v>
          </cell>
          <cell r="R27">
            <v>0</v>
          </cell>
          <cell r="S27">
            <v>0</v>
          </cell>
          <cell r="T27" t="str">
            <v>Constante</v>
          </cell>
          <cell r="U27">
            <v>1</v>
          </cell>
          <cell r="V27" t="str">
            <v>Procedimiento</v>
          </cell>
          <cell r="W27">
            <v>20401</v>
          </cell>
          <cell r="X27" t="str">
            <v>Control Interno</v>
          </cell>
          <cell r="Y27" t="str">
            <v>No</v>
          </cell>
        </row>
        <row r="28">
          <cell r="A28">
            <v>387</v>
          </cell>
          <cell r="B28" t="str">
            <v>Efectividad en el reconocimiento de carga de tráfico postal y envios urgentes.</v>
          </cell>
          <cell r="C28" t="str">
            <v>((5895+5911)/5920)*100</v>
          </cell>
          <cell r="D28">
            <v>97110001</v>
          </cell>
          <cell r="E28" t="str">
            <v>((Variable 1+ Variable 2) / Variable 3)*100</v>
          </cell>
          <cell r="F28">
            <v>60</v>
          </cell>
          <cell r="G28" t="str">
            <v>Mes</v>
          </cell>
          <cell r="H28" t="str">
            <v>Porcentaje</v>
          </cell>
          <cell r="I28">
            <v>0</v>
          </cell>
          <cell r="J28">
            <v>11</v>
          </cell>
          <cell r="K28" t="str">
            <v>Proceso: Operación Aduanera</v>
          </cell>
          <cell r="L28">
            <v>294</v>
          </cell>
          <cell r="M28" t="str">
            <v>Subproceso: Ingreso de Mercancías</v>
          </cell>
          <cell r="N28">
            <v>2080</v>
          </cell>
          <cell r="O28" t="str">
            <v>Procedimiento: Verificación de Tráfico Postal y Envios Urgentes</v>
          </cell>
          <cell r="P28">
            <v>5895</v>
          </cell>
          <cell r="Q28">
            <v>5911</v>
          </cell>
          <cell r="R28">
            <v>5920</v>
          </cell>
          <cell r="S28">
            <v>0</v>
          </cell>
          <cell r="T28" t="str">
            <v>Ascendente</v>
          </cell>
          <cell r="U28">
            <v>1</v>
          </cell>
          <cell r="V28" t="str">
            <v>Procedimiento</v>
          </cell>
          <cell r="W28">
            <v>22601</v>
          </cell>
          <cell r="X28" t="str">
            <v>Comercio Exterior</v>
          </cell>
          <cell r="Y28" t="str">
            <v>No</v>
          </cell>
        </row>
        <row r="29">
          <cell r="A29">
            <v>388</v>
          </cell>
          <cell r="B29" t="str">
            <v>Eficacia en la finalización de los tránsitos aduaneros autorizados</v>
          </cell>
          <cell r="C29" t="str">
            <v>(5896/(5912+5921))*100</v>
          </cell>
          <cell r="D29">
            <v>97110001</v>
          </cell>
          <cell r="E29" t="str">
            <v>(Variable 1/ (Variable 2 + Variable 3))*100</v>
          </cell>
          <cell r="F29">
            <v>80</v>
          </cell>
          <cell r="G29" t="str">
            <v>Mes</v>
          </cell>
          <cell r="H29" t="str">
            <v>Porcentaje</v>
          </cell>
          <cell r="I29">
            <v>0</v>
          </cell>
          <cell r="J29">
            <v>11</v>
          </cell>
          <cell r="K29" t="str">
            <v>Proceso: Operación Aduanera</v>
          </cell>
          <cell r="L29">
            <v>295</v>
          </cell>
          <cell r="M29" t="str">
            <v>Subproceso: Tránsitos aduaneros</v>
          </cell>
          <cell r="N29">
            <v>2083</v>
          </cell>
          <cell r="O29" t="str">
            <v>Procedimiento: Finalización de Tránsito Aduanero Nacional</v>
          </cell>
          <cell r="P29">
            <v>5896</v>
          </cell>
          <cell r="Q29">
            <v>5912</v>
          </cell>
          <cell r="R29">
            <v>5921</v>
          </cell>
          <cell r="S29">
            <v>0</v>
          </cell>
          <cell r="T29" t="str">
            <v>Ascendente</v>
          </cell>
          <cell r="U29">
            <v>1</v>
          </cell>
          <cell r="V29" t="str">
            <v>Procedimiento</v>
          </cell>
          <cell r="W29">
            <v>22601</v>
          </cell>
          <cell r="X29" t="str">
            <v>Comercio Exterior</v>
          </cell>
          <cell r="Y29" t="str">
            <v>No</v>
          </cell>
        </row>
        <row r="30">
          <cell r="A30">
            <v>390</v>
          </cell>
          <cell r="B30" t="str">
            <v>Efectividad en las inmovilizaciones efectuadas en carga.</v>
          </cell>
          <cell r="C30" t="str">
            <v>(5898/5914)*100</v>
          </cell>
          <cell r="D30">
            <v>97110001</v>
          </cell>
          <cell r="E30" t="str">
            <v>(Variable 1/ Variable 2)* 100</v>
          </cell>
          <cell r="F30">
            <v>10</v>
          </cell>
          <cell r="G30" t="str">
            <v>Mes</v>
          </cell>
          <cell r="H30" t="str">
            <v>Porcentaje</v>
          </cell>
          <cell r="I30">
            <v>0</v>
          </cell>
          <cell r="J30">
            <v>11</v>
          </cell>
          <cell r="K30" t="str">
            <v>Proceso: Operación Aduanera</v>
          </cell>
          <cell r="L30">
            <v>294</v>
          </cell>
          <cell r="M30" t="str">
            <v>Subproceso: Ingreso de Mercancías</v>
          </cell>
          <cell r="N30">
            <v>2081</v>
          </cell>
          <cell r="O30" t="str">
            <v>Procedimiento: Reconocimiento de Carga</v>
          </cell>
          <cell r="P30">
            <v>5898</v>
          </cell>
          <cell r="Q30">
            <v>5914</v>
          </cell>
          <cell r="R30">
            <v>0</v>
          </cell>
          <cell r="S30">
            <v>0</v>
          </cell>
          <cell r="T30" t="str">
            <v>Ascendente</v>
          </cell>
          <cell r="U30">
            <v>1</v>
          </cell>
          <cell r="V30" t="str">
            <v>Procedimiento</v>
          </cell>
          <cell r="W30">
            <v>22601</v>
          </cell>
          <cell r="X30" t="str">
            <v>Comercio Exterior</v>
          </cell>
          <cell r="Y30" t="str">
            <v>No</v>
          </cell>
        </row>
        <row r="31">
          <cell r="A31">
            <v>391</v>
          </cell>
          <cell r="B31" t="str">
            <v>Eficacia en la  expedición de las Resoluciones de clasificación arancelaria.</v>
          </cell>
          <cell r="C31" t="str">
            <v>(5899/5915)*100</v>
          </cell>
          <cell r="D31">
            <v>97110002</v>
          </cell>
          <cell r="E31" t="str">
            <v>(Variable 1/ Variable 2)* 100</v>
          </cell>
          <cell r="F31">
            <v>100</v>
          </cell>
          <cell r="G31" t="str">
            <v>Mes</v>
          </cell>
          <cell r="H31" t="str">
            <v>Porcentaje</v>
          </cell>
          <cell r="I31">
            <v>0</v>
          </cell>
          <cell r="J31">
            <v>11</v>
          </cell>
          <cell r="K31" t="str">
            <v>Proceso: Operación Aduanera</v>
          </cell>
          <cell r="L31">
            <v>216</v>
          </cell>
          <cell r="M31" t="str">
            <v>Subproceso: Apoyo  a la Operación Aduanera</v>
          </cell>
          <cell r="N31">
            <v>2327</v>
          </cell>
          <cell r="O31" t="str">
            <v>Procedimiento: Actualización Arancel</v>
          </cell>
          <cell r="P31">
            <v>5899</v>
          </cell>
          <cell r="Q31">
            <v>5915</v>
          </cell>
          <cell r="R31">
            <v>0</v>
          </cell>
          <cell r="S31">
            <v>0</v>
          </cell>
          <cell r="T31" t="str">
            <v>Constante</v>
          </cell>
          <cell r="U31">
            <v>1</v>
          </cell>
          <cell r="V31" t="str">
            <v>Procedimiento</v>
          </cell>
          <cell r="W31">
            <v>22701</v>
          </cell>
          <cell r="X31" t="str">
            <v xml:space="preserve">Técnica Aduanera    </v>
          </cell>
          <cell r="Y31" t="str">
            <v>No</v>
          </cell>
        </row>
        <row r="32">
          <cell r="A32">
            <v>394</v>
          </cell>
          <cell r="B32" t="str">
            <v>Eficacia en la atención de solicitudes de análisis merceológicos de mercancía.</v>
          </cell>
          <cell r="C32" t="str">
            <v>(5902/5918)*100</v>
          </cell>
          <cell r="D32">
            <v>97110002</v>
          </cell>
          <cell r="E32" t="str">
            <v>(Variable 1/ Variable 2)* 100</v>
          </cell>
          <cell r="F32">
            <v>100</v>
          </cell>
          <cell r="G32" t="str">
            <v>Mes</v>
          </cell>
          <cell r="H32" t="str">
            <v>Porcentaje</v>
          </cell>
          <cell r="I32">
            <v>0</v>
          </cell>
          <cell r="J32">
            <v>11</v>
          </cell>
          <cell r="K32" t="str">
            <v>Proceso: Operación Aduanera</v>
          </cell>
          <cell r="L32">
            <v>216</v>
          </cell>
          <cell r="M32" t="str">
            <v>Subproceso: Apoyo  a la Operación Aduanera</v>
          </cell>
          <cell r="N32">
            <v>2105</v>
          </cell>
          <cell r="O32" t="str">
            <v>Procedimiento: Análisis Físico Químico de Muestras</v>
          </cell>
          <cell r="P32">
            <v>5902</v>
          </cell>
          <cell r="Q32">
            <v>5918</v>
          </cell>
          <cell r="R32">
            <v>0</v>
          </cell>
          <cell r="S32">
            <v>0</v>
          </cell>
          <cell r="T32" t="str">
            <v>Constante</v>
          </cell>
          <cell r="U32">
            <v>1</v>
          </cell>
          <cell r="V32" t="str">
            <v>Procedimiento</v>
          </cell>
          <cell r="W32">
            <v>22701</v>
          </cell>
          <cell r="X32" t="str">
            <v xml:space="preserve">Técnica Aduanera    </v>
          </cell>
          <cell r="Y32" t="str">
            <v>No</v>
          </cell>
        </row>
        <row r="33">
          <cell r="A33">
            <v>397</v>
          </cell>
          <cell r="B33" t="str">
            <v>Eficiencia en la elaboración de  documentos en la etapa precontractual</v>
          </cell>
          <cell r="C33" t="str">
            <v>(5941/5942)*100</v>
          </cell>
          <cell r="D33">
            <v>97110002</v>
          </cell>
          <cell r="E33" t="str">
            <v>(Variable 1/ Variable 2)* 100</v>
          </cell>
          <cell r="F33">
            <v>100</v>
          </cell>
          <cell r="G33" t="str">
            <v>Trimestre</v>
          </cell>
          <cell r="H33" t="str">
            <v>Porcentaje</v>
          </cell>
          <cell r="I33">
            <v>0</v>
          </cell>
          <cell r="J33">
            <v>14</v>
          </cell>
          <cell r="K33" t="str">
            <v>Proceso: Recursos Físicos</v>
          </cell>
          <cell r="L33">
            <v>52</v>
          </cell>
          <cell r="M33" t="str">
            <v>Subproceso: Adquisición de Bienes y Servicios</v>
          </cell>
          <cell r="N33">
            <v>2186</v>
          </cell>
          <cell r="O33" t="str">
            <v>Procedimiento: Contratación Directa</v>
          </cell>
          <cell r="P33">
            <v>5941</v>
          </cell>
          <cell r="Q33">
            <v>5942</v>
          </cell>
          <cell r="R33">
            <v>0</v>
          </cell>
          <cell r="S33">
            <v>0</v>
          </cell>
          <cell r="T33" t="str">
            <v>Constante</v>
          </cell>
          <cell r="U33">
            <v>1</v>
          </cell>
          <cell r="V33" t="str">
            <v>Procedimiento</v>
          </cell>
          <cell r="W33">
            <v>21501</v>
          </cell>
          <cell r="X33" t="str">
            <v>Recursos Físicos</v>
          </cell>
          <cell r="Y33" t="str">
            <v>No</v>
          </cell>
        </row>
        <row r="34">
          <cell r="A34">
            <v>398</v>
          </cell>
          <cell r="B34" t="str">
            <v>Inventario anual actualizado</v>
          </cell>
          <cell r="C34" t="str">
            <v>5943</v>
          </cell>
          <cell r="D34">
            <v>97110002</v>
          </cell>
          <cell r="E34" t="str">
            <v>Variable 1</v>
          </cell>
          <cell r="F34">
            <v>1</v>
          </cell>
          <cell r="G34" t="str">
            <v>Año</v>
          </cell>
          <cell r="H34" t="str">
            <v>Cantidad</v>
          </cell>
          <cell r="I34">
            <v>0</v>
          </cell>
          <cell r="J34">
            <v>14</v>
          </cell>
          <cell r="K34" t="str">
            <v>Proceso: Recursos Físicos</v>
          </cell>
          <cell r="L34">
            <v>232</v>
          </cell>
          <cell r="M34" t="str">
            <v>Subproceso: Administración de Bienes</v>
          </cell>
          <cell r="N34">
            <v>2349</v>
          </cell>
          <cell r="O34" t="str">
            <v>Procedimiento: Levantamiento Físico de Inventario de Bienes Muebles</v>
          </cell>
          <cell r="P34">
            <v>5943</v>
          </cell>
          <cell r="Q34">
            <v>0</v>
          </cell>
          <cell r="R34">
            <v>0</v>
          </cell>
          <cell r="S34">
            <v>0</v>
          </cell>
          <cell r="T34" t="str">
            <v>Constante</v>
          </cell>
          <cell r="U34">
            <v>1</v>
          </cell>
          <cell r="V34" t="str">
            <v>Procedimiento</v>
          </cell>
          <cell r="W34">
            <v>21501</v>
          </cell>
          <cell r="X34" t="str">
            <v>Recursos Físicos</v>
          </cell>
          <cell r="Y34" t="str">
            <v>No</v>
          </cell>
        </row>
        <row r="35">
          <cell r="A35">
            <v>400</v>
          </cell>
          <cell r="B35" t="str">
            <v>Oportunidad en el trámite de Notificación, comunicación y/o publicación</v>
          </cell>
          <cell r="C35" t="str">
            <v>5946/5947)*100</v>
          </cell>
          <cell r="D35">
            <v>97110002</v>
          </cell>
          <cell r="E35" t="str">
            <v>(Variable 1/ Variable 2)* 100</v>
          </cell>
          <cell r="F35">
            <v>100</v>
          </cell>
          <cell r="G35" t="str">
            <v>Trimestre</v>
          </cell>
          <cell r="H35" t="str">
            <v>Porcentaje</v>
          </cell>
          <cell r="I35">
            <v>0</v>
          </cell>
          <cell r="J35">
            <v>14</v>
          </cell>
          <cell r="K35" t="str">
            <v>Proceso: Recursos Físicos</v>
          </cell>
          <cell r="L35">
            <v>53</v>
          </cell>
          <cell r="M35" t="str">
            <v>Subproceso: Gestión Documental</v>
          </cell>
          <cell r="N35">
            <v>2200</v>
          </cell>
          <cell r="O35" t="str">
            <v>Procedimiento: Notificación, Comunicación y/o Publicación</v>
          </cell>
          <cell r="P35">
            <v>5946</v>
          </cell>
          <cell r="Q35">
            <v>5947</v>
          </cell>
          <cell r="R35">
            <v>0</v>
          </cell>
          <cell r="S35">
            <v>0</v>
          </cell>
          <cell r="T35" t="str">
            <v>Constante</v>
          </cell>
          <cell r="U35">
            <v>1</v>
          </cell>
          <cell r="V35" t="str">
            <v>Procedimiento</v>
          </cell>
          <cell r="W35">
            <v>21501</v>
          </cell>
          <cell r="X35" t="str">
            <v>Recursos Físicos</v>
          </cell>
          <cell r="Y35" t="str">
            <v>No</v>
          </cell>
        </row>
        <row r="36">
          <cell r="A36">
            <v>401</v>
          </cell>
          <cell r="B36" t="str">
            <v>Eficacia en la gestión de las comunicaciones oficiales de entrada</v>
          </cell>
          <cell r="C36" t="str">
            <v>(5948/5949)*100</v>
          </cell>
          <cell r="D36">
            <v>97110002</v>
          </cell>
          <cell r="E36" t="str">
            <v>(Variable 1/ Variable 2)* 100</v>
          </cell>
          <cell r="F36">
            <v>100</v>
          </cell>
          <cell r="G36" t="str">
            <v>Mes</v>
          </cell>
          <cell r="H36" t="str">
            <v>Porcentaje</v>
          </cell>
          <cell r="I36">
            <v>0</v>
          </cell>
          <cell r="J36">
            <v>14</v>
          </cell>
          <cell r="K36" t="str">
            <v>Proceso: Recursos Físicos</v>
          </cell>
          <cell r="L36">
            <v>53</v>
          </cell>
          <cell r="M36" t="str">
            <v>Subproceso: Gestión Documental</v>
          </cell>
          <cell r="N36">
            <v>2197</v>
          </cell>
          <cell r="O36" t="str">
            <v>Procedimiento: Comunicaciones Oficiales de Entrada</v>
          </cell>
          <cell r="P36">
            <v>5948</v>
          </cell>
          <cell r="Q36">
            <v>5949</v>
          </cell>
          <cell r="R36">
            <v>0</v>
          </cell>
          <cell r="S36">
            <v>0</v>
          </cell>
          <cell r="T36" t="str">
            <v>Constante</v>
          </cell>
          <cell r="U36">
            <v>1</v>
          </cell>
          <cell r="V36" t="str">
            <v>Procedimiento</v>
          </cell>
          <cell r="W36">
            <v>21501</v>
          </cell>
          <cell r="X36" t="str">
            <v>Recursos Físicos</v>
          </cell>
          <cell r="Y36" t="str">
            <v>No</v>
          </cell>
        </row>
        <row r="37">
          <cell r="A37">
            <v>402</v>
          </cell>
          <cell r="B37" t="str">
            <v>Trámite oportuno de las comunicaciones oficiales de salida</v>
          </cell>
          <cell r="C37" t="str">
            <v>(5950/5951)*100</v>
          </cell>
          <cell r="D37">
            <v>97110002</v>
          </cell>
          <cell r="E37" t="str">
            <v>(Variable 1/ Variable 2)* 100</v>
          </cell>
          <cell r="F37">
            <v>100</v>
          </cell>
          <cell r="G37" t="str">
            <v>Mes</v>
          </cell>
          <cell r="H37" t="str">
            <v>Porcentaje</v>
          </cell>
          <cell r="I37">
            <v>0</v>
          </cell>
          <cell r="J37">
            <v>14</v>
          </cell>
          <cell r="K37" t="str">
            <v>Proceso: Recursos Físicos</v>
          </cell>
          <cell r="L37">
            <v>53</v>
          </cell>
          <cell r="M37" t="str">
            <v>Subproceso: Gestión Documental</v>
          </cell>
          <cell r="N37">
            <v>2198</v>
          </cell>
          <cell r="O37" t="str">
            <v>Procedimiento: Comunicaciones Oficiales de Salida</v>
          </cell>
          <cell r="P37">
            <v>5950</v>
          </cell>
          <cell r="Q37">
            <v>5951</v>
          </cell>
          <cell r="R37">
            <v>0</v>
          </cell>
          <cell r="S37">
            <v>0</v>
          </cell>
          <cell r="T37" t="str">
            <v>Constante</v>
          </cell>
          <cell r="U37">
            <v>1</v>
          </cell>
          <cell r="V37" t="str">
            <v>Procedimiento</v>
          </cell>
          <cell r="W37">
            <v>21501</v>
          </cell>
          <cell r="X37" t="str">
            <v>Recursos Físicos</v>
          </cell>
          <cell r="Y37" t="str">
            <v>No</v>
          </cell>
        </row>
        <row r="38">
          <cell r="A38">
            <v>403</v>
          </cell>
          <cell r="B38" t="str">
            <v>Servicios de Transporte</v>
          </cell>
          <cell r="C38" t="str">
            <v>((5952+5953)/5954)*100</v>
          </cell>
          <cell r="D38">
            <v>97110002</v>
          </cell>
          <cell r="E38" t="str">
            <v>((Variable 1+ Variable 2) / Variable 3)*100</v>
          </cell>
          <cell r="F38">
            <v>100</v>
          </cell>
          <cell r="G38" t="str">
            <v>Mes</v>
          </cell>
          <cell r="H38" t="str">
            <v>Porcentaje</v>
          </cell>
          <cell r="I38">
            <v>0</v>
          </cell>
          <cell r="J38">
            <v>14</v>
          </cell>
          <cell r="K38" t="str">
            <v>Proceso: Recursos Físicos</v>
          </cell>
          <cell r="L38">
            <v>232</v>
          </cell>
          <cell r="M38" t="str">
            <v>Subproceso: Administración de Bienes</v>
          </cell>
          <cell r="N38">
            <v>2170</v>
          </cell>
          <cell r="O38" t="str">
            <v>Procedimiento: Administración y prestación del Servicios de Transporte</v>
          </cell>
          <cell r="P38">
            <v>5952</v>
          </cell>
          <cell r="Q38">
            <v>5953</v>
          </cell>
          <cell r="R38">
            <v>5954</v>
          </cell>
          <cell r="S38">
            <v>0</v>
          </cell>
          <cell r="T38" t="str">
            <v>Constante</v>
          </cell>
          <cell r="U38">
            <v>1</v>
          </cell>
          <cell r="V38" t="str">
            <v>Procedimiento</v>
          </cell>
          <cell r="W38">
            <v>21501</v>
          </cell>
          <cell r="X38" t="str">
            <v>Recursos Físicos</v>
          </cell>
          <cell r="Y38" t="str">
            <v>No</v>
          </cell>
        </row>
        <row r="39">
          <cell r="A39">
            <v>404</v>
          </cell>
          <cell r="B39" t="str">
            <v>Afectación de pólizas</v>
          </cell>
          <cell r="C39" t="str">
            <v>(5959/5960)*100</v>
          </cell>
          <cell r="D39">
            <v>97110002</v>
          </cell>
          <cell r="E39" t="str">
            <v>(Variable 1/ Variable 2)* 100</v>
          </cell>
          <cell r="F39">
            <v>100</v>
          </cell>
          <cell r="G39" t="str">
            <v>Trimestre</v>
          </cell>
          <cell r="H39" t="str">
            <v>Porcentaje</v>
          </cell>
          <cell r="I39">
            <v>0</v>
          </cell>
          <cell r="J39">
            <v>14</v>
          </cell>
          <cell r="K39" t="str">
            <v>Proceso: Recursos Físicos</v>
          </cell>
          <cell r="L39">
            <v>232</v>
          </cell>
          <cell r="M39" t="str">
            <v>Subproceso: Administración de Bienes</v>
          </cell>
          <cell r="N39">
            <v>169</v>
          </cell>
          <cell r="O39" t="str">
            <v>Procedimiento: Reclamación ante un siniestro</v>
          </cell>
          <cell r="P39">
            <v>5959</v>
          </cell>
          <cell r="Q39">
            <v>5960</v>
          </cell>
          <cell r="R39">
            <v>0</v>
          </cell>
          <cell r="S39">
            <v>0</v>
          </cell>
          <cell r="T39" t="str">
            <v>Constante</v>
          </cell>
          <cell r="U39">
            <v>1</v>
          </cell>
          <cell r="V39" t="str">
            <v>Procedimiento</v>
          </cell>
          <cell r="W39">
            <v>21501</v>
          </cell>
          <cell r="X39" t="str">
            <v>Recursos Físicos</v>
          </cell>
          <cell r="Y39" t="str">
            <v>No</v>
          </cell>
        </row>
        <row r="40">
          <cell r="A40">
            <v>406</v>
          </cell>
          <cell r="B40" t="str">
            <v>Consistencia en la información del RUT de inscritos y actualizados para Persona Jurídica.</v>
          </cell>
          <cell r="C40" t="str">
            <v>(5963/5964)*100</v>
          </cell>
          <cell r="D40">
            <v>97110002</v>
          </cell>
          <cell r="E40" t="str">
            <v>(Variable 1/ Variable 2)* 100</v>
          </cell>
          <cell r="F40">
            <v>100</v>
          </cell>
          <cell r="G40" t="str">
            <v>Mes</v>
          </cell>
          <cell r="H40" t="str">
            <v>Porcentaje</v>
          </cell>
          <cell r="I40">
            <v>0</v>
          </cell>
          <cell r="J40">
            <v>8</v>
          </cell>
          <cell r="K40" t="str">
            <v>Proceso: Gestión Masiva</v>
          </cell>
          <cell r="L40">
            <v>291</v>
          </cell>
          <cell r="M40" t="str">
            <v>Subproceso: Modificaciones del Registro</v>
          </cell>
          <cell r="N40">
            <v>2036</v>
          </cell>
          <cell r="O40" t="str">
            <v>Procedimiento: Actualización RUT</v>
          </cell>
          <cell r="P40">
            <v>5963</v>
          </cell>
          <cell r="Q40">
            <v>5964</v>
          </cell>
          <cell r="R40">
            <v>0</v>
          </cell>
          <cell r="S40">
            <v>0</v>
          </cell>
          <cell r="T40" t="str">
            <v>Constante</v>
          </cell>
          <cell r="U40">
            <v>1</v>
          </cell>
          <cell r="V40" t="str">
            <v>Procedimiento</v>
          </cell>
          <cell r="W40">
            <v>22501</v>
          </cell>
          <cell r="X40" t="str">
            <v>Asistencia al Cliente</v>
          </cell>
          <cell r="Y40" t="str">
            <v>No</v>
          </cell>
        </row>
        <row r="41">
          <cell r="A41">
            <v>407</v>
          </cell>
          <cell r="B41" t="str">
            <v>Consistencia de la información del RUT de inscritos y actualizados Persona Natural.</v>
          </cell>
          <cell r="C41" t="str">
            <v>(5965/5966)*100</v>
          </cell>
          <cell r="D41">
            <v>97110002</v>
          </cell>
          <cell r="E41" t="str">
            <v>(Variable 1/ Variable 2)* 100</v>
          </cell>
          <cell r="F41">
            <v>100</v>
          </cell>
          <cell r="G41" t="str">
            <v>Mes</v>
          </cell>
          <cell r="H41" t="str">
            <v>Porcentaje</v>
          </cell>
          <cell r="I41">
            <v>0</v>
          </cell>
          <cell r="J41">
            <v>8</v>
          </cell>
          <cell r="K41" t="str">
            <v>Proceso: Gestión Masiva</v>
          </cell>
          <cell r="L41">
            <v>291</v>
          </cell>
          <cell r="M41" t="str">
            <v>Subproceso: Modificaciones del Registro</v>
          </cell>
          <cell r="N41">
            <v>2036</v>
          </cell>
          <cell r="O41" t="str">
            <v>Procedimiento: Actualización RUT</v>
          </cell>
          <cell r="P41">
            <v>5965</v>
          </cell>
          <cell r="Q41">
            <v>5966</v>
          </cell>
          <cell r="R41">
            <v>0</v>
          </cell>
          <cell r="S41">
            <v>0</v>
          </cell>
          <cell r="T41" t="str">
            <v>Constante</v>
          </cell>
          <cell r="U41">
            <v>1</v>
          </cell>
          <cell r="V41" t="str">
            <v>Procedimiento</v>
          </cell>
          <cell r="W41">
            <v>22501</v>
          </cell>
          <cell r="X41" t="str">
            <v>Asistencia al Cliente</v>
          </cell>
          <cell r="Y41" t="str">
            <v>No</v>
          </cell>
        </row>
        <row r="42">
          <cell r="A42">
            <v>410</v>
          </cell>
          <cell r="B42" t="str">
            <v>Atención de solicitudes de las áreas de la entidad que generen productos y/o acciones de comunicación</v>
          </cell>
          <cell r="C42" t="str">
            <v>(5995/5996)*100</v>
          </cell>
          <cell r="D42">
            <v>97110002</v>
          </cell>
          <cell r="E42" t="str">
            <v>(Variable 1/ Variable 2)* 100</v>
          </cell>
          <cell r="F42">
            <v>100</v>
          </cell>
          <cell r="G42" t="str">
            <v>Mes</v>
          </cell>
          <cell r="H42" t="str">
            <v>Porcentaje</v>
          </cell>
          <cell r="I42">
            <v>0</v>
          </cell>
          <cell r="J42">
            <v>9</v>
          </cell>
          <cell r="K42" t="str">
            <v>Proceso: Inteligencia Corporativa</v>
          </cell>
          <cell r="L42">
            <v>253</v>
          </cell>
          <cell r="M42" t="str">
            <v>Subproceso: Comunicaciones</v>
          </cell>
          <cell r="N42">
            <v>2291</v>
          </cell>
          <cell r="O42" t="str">
            <v>Procedimiento: Comunicación Interna</v>
          </cell>
          <cell r="P42">
            <v>5995</v>
          </cell>
          <cell r="Q42">
            <v>5996</v>
          </cell>
          <cell r="R42">
            <v>0</v>
          </cell>
          <cell r="S42">
            <v>0</v>
          </cell>
          <cell r="T42" t="str">
            <v>Constante</v>
          </cell>
          <cell r="U42">
            <v>1</v>
          </cell>
          <cell r="V42" t="str">
            <v>Procedimiento</v>
          </cell>
          <cell r="W42">
            <v>20501</v>
          </cell>
          <cell r="X42" t="str">
            <v>Comunicaciones</v>
          </cell>
          <cell r="Y42" t="str">
            <v>No</v>
          </cell>
        </row>
        <row r="43">
          <cell r="A43">
            <v>414</v>
          </cell>
          <cell r="B43" t="str">
            <v>Oportunidad en la respuesta de las peticiones, quejas, sugerencias, reclamos, felicitaciones y denuncias, tramitadas por el SIE de QRS.</v>
          </cell>
          <cell r="C43" t="str">
            <v>(6046/ 6047)* 100</v>
          </cell>
          <cell r="D43">
            <v>97110002</v>
          </cell>
          <cell r="E43" t="str">
            <v>(Variable 1/ Variable 2)* 100</v>
          </cell>
          <cell r="F43">
            <v>100</v>
          </cell>
          <cell r="G43" t="str">
            <v>Mes</v>
          </cell>
          <cell r="H43" t="str">
            <v>Porcentaje</v>
          </cell>
          <cell r="I43">
            <v>0</v>
          </cell>
          <cell r="J43">
            <v>2</v>
          </cell>
          <cell r="K43" t="str">
            <v>Proceso: Asistencia al cliente</v>
          </cell>
          <cell r="L43">
            <v>2</v>
          </cell>
          <cell r="M43" t="str">
            <v>Subproceso: Asistencia al cliente. No Aplica Subproceso.</v>
          </cell>
          <cell r="N43">
            <v>544</v>
          </cell>
          <cell r="O43" t="str">
            <v>Procedimiento: Peticiones, quejas, sugerencias, reclamos, felicitaciones y denuncias</v>
          </cell>
          <cell r="P43">
            <v>6046</v>
          </cell>
          <cell r="Q43">
            <v>6047</v>
          </cell>
          <cell r="R43">
            <v>0</v>
          </cell>
          <cell r="S43">
            <v>0</v>
          </cell>
          <cell r="T43" t="str">
            <v>Constante</v>
          </cell>
          <cell r="U43">
            <v>1</v>
          </cell>
          <cell r="V43" t="str">
            <v>Procedimiento</v>
          </cell>
          <cell r="W43">
            <v>22501</v>
          </cell>
          <cell r="X43" t="str">
            <v>Asistencia al Cliente</v>
          </cell>
          <cell r="Y43" t="str">
            <v>Si</v>
          </cell>
        </row>
        <row r="44">
          <cell r="A44">
            <v>416</v>
          </cell>
          <cell r="B44" t="str">
            <v>Seguimiento a  las peticiones, quejas, sugerencias, reclamos, felicitaciones y denuncias vencidas; interpuestas por el SIE de PQSR y Denuncias.</v>
          </cell>
          <cell r="C44" t="str">
            <v>(1-(6050/6051))*100</v>
          </cell>
          <cell r="D44">
            <v>97110002</v>
          </cell>
          <cell r="E44" t="str">
            <v>(1-(Variable 1 / Variable 2))*100</v>
          </cell>
          <cell r="F44">
            <v>100</v>
          </cell>
          <cell r="G44" t="str">
            <v>Mes</v>
          </cell>
          <cell r="H44" t="str">
            <v>Porcentaje</v>
          </cell>
          <cell r="I44">
            <v>0</v>
          </cell>
          <cell r="J44">
            <v>2</v>
          </cell>
          <cell r="K44" t="str">
            <v>Proceso: Asistencia al cliente</v>
          </cell>
          <cell r="L44">
            <v>2</v>
          </cell>
          <cell r="M44" t="str">
            <v>Subproceso: Asistencia al cliente. No Aplica Subproceso.</v>
          </cell>
          <cell r="N44">
            <v>544</v>
          </cell>
          <cell r="O44" t="str">
            <v>Procedimiento: Peticiones, quejas, sugerencias, reclamos, felicitaciones y denuncias</v>
          </cell>
          <cell r="P44">
            <v>6050</v>
          </cell>
          <cell r="Q44">
            <v>6051</v>
          </cell>
          <cell r="R44">
            <v>0</v>
          </cell>
          <cell r="S44">
            <v>0</v>
          </cell>
          <cell r="T44" t="str">
            <v>Constante</v>
          </cell>
          <cell r="U44">
            <v>1</v>
          </cell>
          <cell r="V44" t="str">
            <v>Procedimiento</v>
          </cell>
          <cell r="W44">
            <v>22501</v>
          </cell>
          <cell r="X44" t="str">
            <v>Asistencia al Cliente</v>
          </cell>
          <cell r="Y44" t="str">
            <v>No</v>
          </cell>
        </row>
        <row r="45">
          <cell r="A45">
            <v>417</v>
          </cell>
          <cell r="B45" t="str">
            <v>Evaluar la calidad de la Respuesta emitida a las peticiones, quejas, sugerencias, reclamos, felicitaciones y denuncias por el SIE de PQSR y Denuncias.</v>
          </cell>
          <cell r="C45" t="str">
            <v>(6054/6055)*100</v>
          </cell>
          <cell r="D45">
            <v>97110002</v>
          </cell>
          <cell r="E45" t="str">
            <v>(Variable 1/ Variable 2)* 100</v>
          </cell>
          <cell r="F45">
            <v>96</v>
          </cell>
          <cell r="G45" t="str">
            <v>Mes</v>
          </cell>
          <cell r="H45" t="str">
            <v>Porcentaje</v>
          </cell>
          <cell r="I45">
            <v>0</v>
          </cell>
          <cell r="J45">
            <v>2</v>
          </cell>
          <cell r="K45" t="str">
            <v>Proceso: Asistencia al cliente</v>
          </cell>
          <cell r="L45">
            <v>2</v>
          </cell>
          <cell r="M45" t="str">
            <v>Subproceso: Asistencia al cliente. No Aplica Subproceso.</v>
          </cell>
          <cell r="N45">
            <v>544</v>
          </cell>
          <cell r="O45" t="str">
            <v>Procedimiento: Peticiones, quejas, sugerencias, reclamos, felicitaciones y denuncias</v>
          </cell>
          <cell r="P45">
            <v>6054</v>
          </cell>
          <cell r="Q45">
            <v>6055</v>
          </cell>
          <cell r="R45">
            <v>0</v>
          </cell>
          <cell r="S45">
            <v>0</v>
          </cell>
          <cell r="T45" t="str">
            <v>Constante</v>
          </cell>
          <cell r="U45">
            <v>1</v>
          </cell>
          <cell r="V45" t="str">
            <v>Procedimiento</v>
          </cell>
          <cell r="W45">
            <v>22501</v>
          </cell>
          <cell r="X45" t="str">
            <v>Asistencia al Cliente</v>
          </cell>
          <cell r="Y45" t="str">
            <v>No</v>
          </cell>
        </row>
        <row r="46">
          <cell r="A46">
            <v>420</v>
          </cell>
          <cell r="B46" t="str">
            <v>EjecuciÓn PAC gastos de personal</v>
          </cell>
          <cell r="C46" t="str">
            <v>([6069] / ([6070] +[6071] -[6072]))* 100</v>
          </cell>
          <cell r="D46">
            <v>97110001</v>
          </cell>
          <cell r="E46" t="str">
            <v>(Variable 1 / (Variable 2 + Variable 3 - Variable 4))* 100</v>
          </cell>
          <cell r="F46">
            <v>95</v>
          </cell>
          <cell r="G46" t="str">
            <v>Mes</v>
          </cell>
          <cell r="H46" t="str">
            <v>Porcentaje</v>
          </cell>
          <cell r="I46">
            <v>0</v>
          </cell>
          <cell r="J46">
            <v>13</v>
          </cell>
          <cell r="K46" t="str">
            <v>Proceso: Recursos Financieros</v>
          </cell>
          <cell r="L46">
            <v>228</v>
          </cell>
          <cell r="M46" t="str">
            <v>Subproceso: Gestión de Tesorería</v>
          </cell>
          <cell r="N46">
            <v>2166</v>
          </cell>
          <cell r="O46" t="str">
            <v>Procedimiento: Administración Programa Anual Mensualizado de Caja PAC</v>
          </cell>
          <cell r="P46">
            <v>6069</v>
          </cell>
          <cell r="Q46">
            <v>6070</v>
          </cell>
          <cell r="R46">
            <v>6071</v>
          </cell>
          <cell r="S46">
            <v>6072</v>
          </cell>
          <cell r="T46" t="str">
            <v>Ascendente</v>
          </cell>
          <cell r="U46">
            <v>1</v>
          </cell>
          <cell r="V46" t="str">
            <v>Procedimiento</v>
          </cell>
          <cell r="W46">
            <v>21601</v>
          </cell>
          <cell r="X46" t="str">
            <v>Recursos Financieros</v>
          </cell>
          <cell r="Y46" t="str">
            <v>No</v>
          </cell>
        </row>
        <row r="47">
          <cell r="A47">
            <v>421</v>
          </cell>
          <cell r="B47" t="str">
            <v>Ejecución PAC gastos generales</v>
          </cell>
          <cell r="C47" t="str">
            <v>([6073]/[6074]+[6075]-[6076]))* 100</v>
          </cell>
          <cell r="D47">
            <v>97110001</v>
          </cell>
          <cell r="E47" t="str">
            <v>(Variable 1 / (Variable 2 + Variable 3 - Variable 4))* 100</v>
          </cell>
          <cell r="F47">
            <v>95</v>
          </cell>
          <cell r="G47" t="str">
            <v>Mes</v>
          </cell>
          <cell r="H47" t="str">
            <v>Porcentaje</v>
          </cell>
          <cell r="I47">
            <v>0</v>
          </cell>
          <cell r="J47">
            <v>13</v>
          </cell>
          <cell r="K47" t="str">
            <v>Proceso: Recursos Financieros</v>
          </cell>
          <cell r="L47">
            <v>228</v>
          </cell>
          <cell r="M47" t="str">
            <v>Subproceso: Gestión de Tesorería</v>
          </cell>
          <cell r="N47">
            <v>2166</v>
          </cell>
          <cell r="O47" t="str">
            <v>Procedimiento: Administración Programa Anual Mensualizado de Caja PAC</v>
          </cell>
          <cell r="P47">
            <v>6073</v>
          </cell>
          <cell r="Q47">
            <v>6074</v>
          </cell>
          <cell r="R47">
            <v>6075</v>
          </cell>
          <cell r="S47">
            <v>6076</v>
          </cell>
          <cell r="T47" t="str">
            <v>Ascendente</v>
          </cell>
          <cell r="U47">
            <v>1</v>
          </cell>
          <cell r="V47" t="str">
            <v>Procedimiento</v>
          </cell>
          <cell r="W47">
            <v>21601</v>
          </cell>
          <cell r="X47" t="str">
            <v>Recursos Financieros</v>
          </cell>
          <cell r="Y47" t="str">
            <v>No</v>
          </cell>
        </row>
        <row r="48">
          <cell r="A48">
            <v>422</v>
          </cell>
          <cell r="B48" t="str">
            <v>Efectividad en las suspensiones efectuadas por el aforador por erronea liquidación de los Derechos e Impuestos a la Importación</v>
          </cell>
          <cell r="C48" t="str">
            <v>([6060]/[6061])* 100</v>
          </cell>
          <cell r="D48">
            <v>97110001</v>
          </cell>
          <cell r="E48" t="str">
            <v>(Variable 1/ Variable 2)* 100</v>
          </cell>
          <cell r="F48">
            <v>50</v>
          </cell>
          <cell r="G48" t="str">
            <v>Mes</v>
          </cell>
          <cell r="H48" t="str">
            <v>Porcentaje</v>
          </cell>
          <cell r="I48">
            <v>0</v>
          </cell>
          <cell r="J48">
            <v>11</v>
          </cell>
          <cell r="K48" t="str">
            <v>Proceso: Operación Aduanera</v>
          </cell>
          <cell r="L48">
            <v>294</v>
          </cell>
          <cell r="M48" t="str">
            <v>Subproceso: Ingreso de Mercancías</v>
          </cell>
          <cell r="N48">
            <v>2092</v>
          </cell>
          <cell r="O48" t="str">
            <v>Procedimiento: Nacionalización  de Mercancías</v>
          </cell>
          <cell r="P48">
            <v>6060</v>
          </cell>
          <cell r="Q48">
            <v>6061</v>
          </cell>
          <cell r="R48">
            <v>0</v>
          </cell>
          <cell r="S48">
            <v>0</v>
          </cell>
          <cell r="T48" t="str">
            <v>Ascendente</v>
          </cell>
          <cell r="U48">
            <v>1</v>
          </cell>
          <cell r="V48" t="str">
            <v>Procedimiento</v>
          </cell>
          <cell r="W48">
            <v>22601</v>
          </cell>
          <cell r="X48" t="str">
            <v>Comercio Exterior</v>
          </cell>
          <cell r="Y48" t="str">
            <v>No</v>
          </cell>
        </row>
        <row r="49">
          <cell r="A49">
            <v>423</v>
          </cell>
          <cell r="B49" t="str">
            <v>Efectividad en las verificaciones de joyas, oro, esmeraldas y demas piedras preciosas preciosos en exportación.</v>
          </cell>
          <cell r="C49" t="str">
            <v>([6062]/[6063])* 100</v>
          </cell>
          <cell r="D49">
            <v>97110001</v>
          </cell>
          <cell r="E49" t="str">
            <v>(Variable 1/ Variable 2)* 100</v>
          </cell>
          <cell r="F49">
            <v>5</v>
          </cell>
          <cell r="G49" t="str">
            <v>Mes</v>
          </cell>
          <cell r="H49" t="str">
            <v>Porcentaje</v>
          </cell>
          <cell r="I49">
            <v>0</v>
          </cell>
          <cell r="J49">
            <v>11</v>
          </cell>
          <cell r="K49" t="str">
            <v>Proceso: Operación Aduanera</v>
          </cell>
          <cell r="L49">
            <v>218</v>
          </cell>
          <cell r="M49" t="str">
            <v>Subproceso: Salida de mercancías</v>
          </cell>
          <cell r="N49">
            <v>2120</v>
          </cell>
          <cell r="O49" t="str">
            <v>Procedimiento: Exportaciones</v>
          </cell>
          <cell r="P49">
            <v>6062</v>
          </cell>
          <cell r="Q49">
            <v>6063</v>
          </cell>
          <cell r="R49">
            <v>0</v>
          </cell>
          <cell r="S49">
            <v>0</v>
          </cell>
          <cell r="T49" t="str">
            <v>Ascendente</v>
          </cell>
          <cell r="U49">
            <v>1</v>
          </cell>
          <cell r="V49" t="str">
            <v>Procedimiento</v>
          </cell>
          <cell r="W49">
            <v>22601</v>
          </cell>
          <cell r="X49" t="str">
            <v>Comercio Exterior</v>
          </cell>
          <cell r="Y49" t="str">
            <v>No</v>
          </cell>
        </row>
        <row r="50">
          <cell r="A50">
            <v>424</v>
          </cell>
          <cell r="B50" t="str">
            <v>Efectividad en los controles ejercidos cuando existe Formulario de Movimiento de Mercancías de Salida Autorizado por el Usuario Operador con destino al TAN</v>
          </cell>
          <cell r="C50" t="str">
            <v>([6064]/[6065])* 100</v>
          </cell>
          <cell r="D50">
            <v>97110001</v>
          </cell>
          <cell r="E50" t="str">
            <v>(Variable 1/ Variable 2)* 100</v>
          </cell>
          <cell r="F50">
            <v>5</v>
          </cell>
          <cell r="G50" t="str">
            <v>Mes</v>
          </cell>
          <cell r="H50" t="str">
            <v>Porcentaje</v>
          </cell>
          <cell r="I50">
            <v>0</v>
          </cell>
          <cell r="J50">
            <v>11</v>
          </cell>
          <cell r="K50" t="str">
            <v>Proceso: Operación Aduanera</v>
          </cell>
          <cell r="L50">
            <v>297</v>
          </cell>
          <cell r="M50" t="str">
            <v>Subproceso: Zona Franca</v>
          </cell>
          <cell r="N50">
            <v>2111</v>
          </cell>
          <cell r="O50" t="str">
            <v>Procedimiento: Control aleatorio de  ingresos y salidas  de Zona Franca</v>
          </cell>
          <cell r="P50">
            <v>6064</v>
          </cell>
          <cell r="Q50">
            <v>6065</v>
          </cell>
          <cell r="R50">
            <v>0</v>
          </cell>
          <cell r="S50">
            <v>0</v>
          </cell>
          <cell r="T50" t="str">
            <v>Ascendente</v>
          </cell>
          <cell r="U50">
            <v>1</v>
          </cell>
          <cell r="V50" t="str">
            <v>Procedimiento</v>
          </cell>
          <cell r="W50">
            <v>22601</v>
          </cell>
          <cell r="X50" t="str">
            <v>Comercio Exterior</v>
          </cell>
          <cell r="Y50" t="str">
            <v>No</v>
          </cell>
        </row>
        <row r="51">
          <cell r="A51">
            <v>425</v>
          </cell>
          <cell r="B51" t="str">
            <v>Ejecución PAC inversión</v>
          </cell>
          <cell r="C51" t="str">
            <v>([6077]/ ([6078]+ [6079]-[6080]))* 100</v>
          </cell>
          <cell r="D51">
            <v>97110001</v>
          </cell>
          <cell r="E51" t="str">
            <v>(Variable 1 / (Variable 2 + Variable 3 - Variable 4))* 100</v>
          </cell>
          <cell r="F51">
            <v>90</v>
          </cell>
          <cell r="G51" t="str">
            <v>Mes</v>
          </cell>
          <cell r="H51" t="str">
            <v>Porcentaje</v>
          </cell>
          <cell r="I51">
            <v>0</v>
          </cell>
          <cell r="J51">
            <v>13</v>
          </cell>
          <cell r="K51" t="str">
            <v>Proceso: Recursos Financieros</v>
          </cell>
          <cell r="L51">
            <v>228</v>
          </cell>
          <cell r="M51" t="str">
            <v>Subproceso: Gestión de Tesorería</v>
          </cell>
          <cell r="N51">
            <v>2166</v>
          </cell>
          <cell r="O51" t="str">
            <v>Procedimiento: Administración Programa Anual Mensualizado de Caja PAC</v>
          </cell>
          <cell r="P51">
            <v>6077</v>
          </cell>
          <cell r="Q51">
            <v>6078</v>
          </cell>
          <cell r="R51">
            <v>6079</v>
          </cell>
          <cell r="S51">
            <v>6080</v>
          </cell>
          <cell r="T51" t="str">
            <v>Ascendente</v>
          </cell>
          <cell r="U51">
            <v>1</v>
          </cell>
          <cell r="V51" t="str">
            <v>Procedimiento</v>
          </cell>
          <cell r="W51">
            <v>21601</v>
          </cell>
          <cell r="X51" t="str">
            <v>Recursos Financieros</v>
          </cell>
          <cell r="Y51" t="str">
            <v>No</v>
          </cell>
        </row>
        <row r="52">
          <cell r="A52">
            <v>426</v>
          </cell>
          <cell r="B52" t="str">
            <v>Ejecución PAC transferencias</v>
          </cell>
          <cell r="C52" t="str">
            <v>([6081]/ ([6082]+[6083]- [6084]))* 100</v>
          </cell>
          <cell r="D52">
            <v>97110001</v>
          </cell>
          <cell r="E52" t="str">
            <v>(Variable 1 / (Variable 2 + Variable 3 - Variable 4))* 100</v>
          </cell>
          <cell r="F52">
            <v>95</v>
          </cell>
          <cell r="G52" t="str">
            <v>Mes</v>
          </cell>
          <cell r="H52" t="str">
            <v>Porcentaje</v>
          </cell>
          <cell r="I52">
            <v>0</v>
          </cell>
          <cell r="J52">
            <v>13</v>
          </cell>
          <cell r="K52" t="str">
            <v>Proceso: Recursos Financieros</v>
          </cell>
          <cell r="L52">
            <v>228</v>
          </cell>
          <cell r="M52" t="str">
            <v>Subproceso: Gestión de Tesorería</v>
          </cell>
          <cell r="N52">
            <v>2166</v>
          </cell>
          <cell r="O52" t="str">
            <v>Procedimiento: Administración Programa Anual Mensualizado de Caja PAC</v>
          </cell>
          <cell r="P52">
            <v>6081</v>
          </cell>
          <cell r="Q52">
            <v>6082</v>
          </cell>
          <cell r="R52">
            <v>6083</v>
          </cell>
          <cell r="S52">
            <v>6084</v>
          </cell>
          <cell r="T52" t="str">
            <v>Ascendente</v>
          </cell>
          <cell r="U52">
            <v>1</v>
          </cell>
          <cell r="V52" t="str">
            <v>Procedimiento</v>
          </cell>
          <cell r="W52">
            <v>21601</v>
          </cell>
          <cell r="X52" t="str">
            <v>Recursos Financieros</v>
          </cell>
          <cell r="Y52" t="str">
            <v>No</v>
          </cell>
        </row>
        <row r="53">
          <cell r="A53">
            <v>427</v>
          </cell>
          <cell r="B53" t="str">
            <v>Administración y control  del inventario  de bienes inmuebles propios de la Entidad.</v>
          </cell>
          <cell r="C53" t="str">
            <v>[6085]</v>
          </cell>
          <cell r="D53">
            <v>97110002</v>
          </cell>
          <cell r="E53" t="str">
            <v>Variable 1</v>
          </cell>
          <cell r="F53">
            <v>1</v>
          </cell>
          <cell r="G53" t="str">
            <v>Año</v>
          </cell>
          <cell r="H53" t="str">
            <v>Cantidad</v>
          </cell>
          <cell r="I53">
            <v>0</v>
          </cell>
          <cell r="J53">
            <v>14</v>
          </cell>
          <cell r="K53" t="str">
            <v>Proceso: Recursos Físicos</v>
          </cell>
          <cell r="L53">
            <v>232</v>
          </cell>
          <cell r="M53" t="str">
            <v>Subproceso: Administración de Bienes</v>
          </cell>
          <cell r="N53">
            <v>2348</v>
          </cell>
          <cell r="O53" t="str">
            <v>Procedimiento: Intervención y Mantenimiento de Bienes Inmuebles</v>
          </cell>
          <cell r="P53">
            <v>6085</v>
          </cell>
          <cell r="Q53">
            <v>0</v>
          </cell>
          <cell r="R53">
            <v>0</v>
          </cell>
          <cell r="S53">
            <v>0</v>
          </cell>
          <cell r="T53" t="str">
            <v>Constante</v>
          </cell>
          <cell r="U53">
            <v>1</v>
          </cell>
          <cell r="V53" t="str">
            <v>Procedimiento</v>
          </cell>
          <cell r="W53">
            <v>21501</v>
          </cell>
          <cell r="X53" t="str">
            <v>Recursos Físicos</v>
          </cell>
          <cell r="Y53" t="str">
            <v>No</v>
          </cell>
        </row>
        <row r="54">
          <cell r="A54">
            <v>428</v>
          </cell>
          <cell r="B54" t="str">
            <v>Cumplimiento del Programa Anual de Auditorías a las Entidades Autorizadas para Recaudar</v>
          </cell>
          <cell r="C54" t="str">
            <v>([6086]/[6087])* 100</v>
          </cell>
          <cell r="D54">
            <v>97110002</v>
          </cell>
          <cell r="E54" t="str">
            <v>(Variable 1/ Variable 2)* 100</v>
          </cell>
          <cell r="F54">
            <v>100</v>
          </cell>
          <cell r="G54" t="str">
            <v>Semestre</v>
          </cell>
          <cell r="H54" t="str">
            <v>Porcentaje</v>
          </cell>
          <cell r="I54">
            <v>100</v>
          </cell>
          <cell r="J54">
            <v>12</v>
          </cell>
          <cell r="K54" t="str">
            <v>Proceso: Recaudación</v>
          </cell>
          <cell r="L54">
            <v>259</v>
          </cell>
          <cell r="M54" t="str">
            <v xml:space="preserve">	Subproceso: Información de Recaudo</v>
          </cell>
          <cell r="N54">
            <v>2056</v>
          </cell>
          <cell r="O54" t="str">
            <v>Procedimiento: Auditoría a Entidades Autorizadas para Recaudar</v>
          </cell>
          <cell r="P54">
            <v>6086</v>
          </cell>
          <cell r="Q54">
            <v>6087</v>
          </cell>
          <cell r="R54">
            <v>0</v>
          </cell>
          <cell r="S54">
            <v>0</v>
          </cell>
          <cell r="T54" t="str">
            <v>Constante</v>
          </cell>
          <cell r="U54">
            <v>1</v>
          </cell>
          <cell r="V54" t="str">
            <v>Procedimiento</v>
          </cell>
          <cell r="W54">
            <v>22401</v>
          </cell>
          <cell r="X54" t="str">
            <v>Recaudo</v>
          </cell>
          <cell r="Y54" t="str">
            <v>No</v>
          </cell>
        </row>
        <row r="55">
          <cell r="A55">
            <v>429</v>
          </cell>
          <cell r="B55" t="str">
            <v>Capacitaciones sobre el proceso de recaudo a las Entidades Autorizadas para Recaudar</v>
          </cell>
          <cell r="C55" t="str">
            <v>([6088]/[6089])* 100</v>
          </cell>
          <cell r="D55">
            <v>97110002</v>
          </cell>
          <cell r="E55" t="str">
            <v>(Variable 1/ Variable 2)* 100</v>
          </cell>
          <cell r="F55">
            <v>100</v>
          </cell>
          <cell r="G55" t="str">
            <v>Semestre</v>
          </cell>
          <cell r="H55" t="str">
            <v>Porcentaje</v>
          </cell>
          <cell r="I55">
            <v>100</v>
          </cell>
          <cell r="J55">
            <v>12</v>
          </cell>
          <cell r="K55" t="str">
            <v>Proceso: Recaudación</v>
          </cell>
          <cell r="L55">
            <v>259</v>
          </cell>
          <cell r="M55" t="str">
            <v xml:space="preserve">	Subproceso: Información de Recaudo</v>
          </cell>
          <cell r="N55">
            <v>2056</v>
          </cell>
          <cell r="O55" t="str">
            <v>Procedimiento: Auditoría a Entidades Autorizadas para Recaudar</v>
          </cell>
          <cell r="P55">
            <v>6088</v>
          </cell>
          <cell r="Q55">
            <v>6089</v>
          </cell>
          <cell r="R55">
            <v>0</v>
          </cell>
          <cell r="S55">
            <v>0</v>
          </cell>
          <cell r="T55" t="str">
            <v>Constante</v>
          </cell>
          <cell r="U55">
            <v>1</v>
          </cell>
          <cell r="V55" t="str">
            <v>Procedimiento</v>
          </cell>
          <cell r="W55">
            <v>22401</v>
          </cell>
          <cell r="X55" t="str">
            <v>Recaudo</v>
          </cell>
          <cell r="Y55" t="str">
            <v>No</v>
          </cell>
        </row>
        <row r="56">
          <cell r="A56">
            <v>430</v>
          </cell>
          <cell r="B56" t="str">
            <v>Oportunidad en la Decisión a Solicitudes Actualización RUT sujetas a verificación concepto 21 y 22</v>
          </cell>
          <cell r="C56" t="str">
            <v>(6090/6091)*100</v>
          </cell>
          <cell r="D56">
            <v>97110002</v>
          </cell>
          <cell r="E56" t="str">
            <v>(Variable1/Variable2)*100</v>
          </cell>
          <cell r="F56">
            <v>100</v>
          </cell>
          <cell r="G56" t="str">
            <v>Mes</v>
          </cell>
          <cell r="H56" t="str">
            <v>Porcentaje</v>
          </cell>
          <cell r="I56">
            <v>99.5</v>
          </cell>
          <cell r="J56">
            <v>8</v>
          </cell>
          <cell r="K56" t="str">
            <v>Proceso: Gestión Masiva</v>
          </cell>
          <cell r="L56">
            <v>291</v>
          </cell>
          <cell r="M56" t="str">
            <v>Subproceso: Modificaciones del Registro</v>
          </cell>
          <cell r="N56">
            <v>2037</v>
          </cell>
          <cell r="O56" t="str">
            <v>Procedimiento: Actualizaciones del Rut sujetas a verificación</v>
          </cell>
          <cell r="P56">
            <v>6064</v>
          </cell>
          <cell r="Q56">
            <v>6065</v>
          </cell>
          <cell r="R56">
            <v>0</v>
          </cell>
          <cell r="S56">
            <v>0</v>
          </cell>
          <cell r="T56" t="str">
            <v>Constante</v>
          </cell>
          <cell r="U56">
            <v>1</v>
          </cell>
          <cell r="V56" t="str">
            <v>Procedimiento</v>
          </cell>
          <cell r="W56">
            <v>22501</v>
          </cell>
          <cell r="X56" t="str">
            <v>Asistencia al Cliente</v>
          </cell>
          <cell r="Y56" t="str">
            <v>No</v>
          </cell>
        </row>
        <row r="57">
          <cell r="A57">
            <v>431</v>
          </cell>
          <cell r="B57" t="str">
            <v>Calidad de las Solicitudes de Actualización del RUT sujetas a verificación concepto 21, 22 y 5</v>
          </cell>
          <cell r="C57" t="str">
            <v>((6092/6093)*90+(6094/6095)*10)</v>
          </cell>
          <cell r="D57">
            <v>97110002</v>
          </cell>
          <cell r="E57" t="str">
            <v>((Variable1/Variable2)*90+(Variable3/Variable4)*10)</v>
          </cell>
          <cell r="F57">
            <v>100</v>
          </cell>
          <cell r="G57" t="str">
            <v>Mes</v>
          </cell>
          <cell r="H57" t="str">
            <v>Porcentaje</v>
          </cell>
          <cell r="I57">
            <v>0.95</v>
          </cell>
          <cell r="J57">
            <v>8</v>
          </cell>
          <cell r="K57" t="str">
            <v>Proceso: Gestión Masiva</v>
          </cell>
          <cell r="L57">
            <v>291</v>
          </cell>
          <cell r="M57" t="str">
            <v>Subproceso: Modificaciones del Registro</v>
          </cell>
          <cell r="N57">
            <v>2037</v>
          </cell>
          <cell r="O57" t="str">
            <v>Procedimiento: Actualizaciones del Rut sujetas a verificación</v>
          </cell>
          <cell r="P57">
            <v>6092</v>
          </cell>
          <cell r="Q57">
            <v>6093</v>
          </cell>
          <cell r="R57">
            <v>6094</v>
          </cell>
          <cell r="S57">
            <v>6095</v>
          </cell>
          <cell r="T57" t="str">
            <v>Constante</v>
          </cell>
          <cell r="U57">
            <v>1</v>
          </cell>
          <cell r="V57" t="str">
            <v>Procedimiento</v>
          </cell>
          <cell r="W57">
            <v>22501</v>
          </cell>
          <cell r="X57" t="str">
            <v>Asistencia al Cliente</v>
          </cell>
          <cell r="Y57" t="str">
            <v>No</v>
          </cell>
        </row>
        <row r="58">
          <cell r="A58">
            <v>434</v>
          </cell>
          <cell r="B58" t="str">
            <v>Porcentaje de cumplimiento de las auditorías internas</v>
          </cell>
          <cell r="C58" t="str">
            <v>(6100/6101)*100</v>
          </cell>
          <cell r="D58">
            <v>97110002</v>
          </cell>
          <cell r="E58" t="str">
            <v>(Variable1/Variable2)*100</v>
          </cell>
          <cell r="F58">
            <v>100</v>
          </cell>
          <cell r="G58" t="str">
            <v>Semestre</v>
          </cell>
          <cell r="H58" t="str">
            <v>Porcentaje</v>
          </cell>
          <cell r="I58">
            <v>0</v>
          </cell>
          <cell r="J58">
            <v>4</v>
          </cell>
          <cell r="K58" t="str">
            <v>Proceso: Control Interno</v>
          </cell>
          <cell r="L58">
            <v>4</v>
          </cell>
          <cell r="M58" t="str">
            <v>Proceso: Control Interno. No Aplica Subproceso.</v>
          </cell>
          <cell r="N58">
            <v>2145</v>
          </cell>
          <cell r="O58" t="str">
            <v>Procedimiento: Auditoria Interna.</v>
          </cell>
          <cell r="P58">
            <v>6100</v>
          </cell>
          <cell r="Q58">
            <v>6101</v>
          </cell>
          <cell r="R58">
            <v>0</v>
          </cell>
          <cell r="S58">
            <v>0</v>
          </cell>
          <cell r="T58" t="str">
            <v>Constante</v>
          </cell>
          <cell r="U58">
            <v>1</v>
          </cell>
          <cell r="V58" t="str">
            <v>Procedimiento</v>
          </cell>
          <cell r="W58">
            <v>20401</v>
          </cell>
          <cell r="X58" t="str">
            <v>Control Interno</v>
          </cell>
          <cell r="Y58" t="str">
            <v>No</v>
          </cell>
        </row>
        <row r="59">
          <cell r="A59">
            <v>435</v>
          </cell>
          <cell r="B59" t="str">
            <v>Ejecutar campañas de divulgación en los medios de comunicación externos.</v>
          </cell>
          <cell r="C59" t="str">
            <v>(6102/6103)*100</v>
          </cell>
          <cell r="D59">
            <v>97110002</v>
          </cell>
          <cell r="E59" t="str">
            <v>(Variable1/Variable2)*100</v>
          </cell>
          <cell r="F59">
            <v>100</v>
          </cell>
          <cell r="G59" t="str">
            <v>Semestre</v>
          </cell>
          <cell r="H59" t="str">
            <v>Porcentaje</v>
          </cell>
          <cell r="I59">
            <v>100</v>
          </cell>
          <cell r="J59">
            <v>9</v>
          </cell>
          <cell r="K59" t="str">
            <v>Proceso: Inteligencia Corporativa</v>
          </cell>
          <cell r="L59">
            <v>253</v>
          </cell>
          <cell r="M59" t="str">
            <v>Subproceso: Comunicaciones</v>
          </cell>
          <cell r="N59">
            <v>2290</v>
          </cell>
          <cell r="O59" t="str">
            <v>Procedimiento: Comunicación  Externa</v>
          </cell>
          <cell r="P59">
            <v>6102</v>
          </cell>
          <cell r="Q59">
            <v>6103</v>
          </cell>
          <cell r="R59">
            <v>0</v>
          </cell>
          <cell r="S59">
            <v>0</v>
          </cell>
          <cell r="T59" t="str">
            <v>Constante</v>
          </cell>
          <cell r="U59">
            <v>1</v>
          </cell>
          <cell r="V59" t="str">
            <v>Procedimiento</v>
          </cell>
          <cell r="W59">
            <v>20501</v>
          </cell>
          <cell r="X59" t="str">
            <v>Comunicaciones</v>
          </cell>
          <cell r="Y59" t="str">
            <v>No</v>
          </cell>
        </row>
        <row r="60">
          <cell r="A60">
            <v>436</v>
          </cell>
          <cell r="B60" t="str">
            <v xml:space="preserve">Actualización de precios de referencia para productos importados. </v>
          </cell>
          <cell r="C60" t="str">
            <v>(6104/6105)*100</v>
          </cell>
          <cell r="D60">
            <v>97110002</v>
          </cell>
          <cell r="E60" t="str">
            <v>(Variable1/Variable2)*100</v>
          </cell>
          <cell r="F60">
            <v>100</v>
          </cell>
          <cell r="G60" t="str">
            <v>Trimestre</v>
          </cell>
          <cell r="H60" t="str">
            <v>Porcentaje</v>
          </cell>
          <cell r="I60">
            <v>100</v>
          </cell>
          <cell r="J60">
            <v>11</v>
          </cell>
          <cell r="K60" t="str">
            <v>Proceso: Operación Aduanera</v>
          </cell>
          <cell r="L60">
            <v>216</v>
          </cell>
          <cell r="M60" t="str">
            <v>Subproceso: Apoyo  a la Operación Aduanera</v>
          </cell>
          <cell r="N60">
            <v>2100</v>
          </cell>
          <cell r="O60" t="str">
            <v>Procedimiento: Estudio de Precios de Referencia</v>
          </cell>
          <cell r="P60">
            <v>6104</v>
          </cell>
          <cell r="Q60">
            <v>6105</v>
          </cell>
          <cell r="R60">
            <v>0</v>
          </cell>
          <cell r="S60">
            <v>0</v>
          </cell>
          <cell r="T60" t="str">
            <v>Constante</v>
          </cell>
          <cell r="U60">
            <v>1</v>
          </cell>
          <cell r="V60" t="str">
            <v>Procedimiento</v>
          </cell>
          <cell r="W60">
            <v>22701</v>
          </cell>
          <cell r="X60" t="str">
            <v xml:space="preserve">Técnica Aduanera    </v>
          </cell>
          <cell r="Y60" t="str">
            <v>No</v>
          </cell>
        </row>
        <row r="61">
          <cell r="A61">
            <v>437</v>
          </cell>
          <cell r="B61" t="str">
            <v>Acciones de mejora propuestas por las áreas con base en los temas más frecuentes detectados a  través del SIE de PQSR y denuncias de la DIAN</v>
          </cell>
          <cell r="C61" t="str">
            <v>(6106/6107)*100</v>
          </cell>
          <cell r="D61">
            <v>97110002</v>
          </cell>
          <cell r="E61" t="str">
            <v>(Variable1/Variable2)*100</v>
          </cell>
          <cell r="F61">
            <v>100</v>
          </cell>
          <cell r="G61" t="str">
            <v>Semestre</v>
          </cell>
          <cell r="H61" t="str">
            <v>Porcentaje</v>
          </cell>
          <cell r="I61">
            <v>99</v>
          </cell>
          <cell r="J61">
            <v>2</v>
          </cell>
          <cell r="K61" t="str">
            <v>Proceso: Asistencia al cliente</v>
          </cell>
          <cell r="L61">
            <v>2</v>
          </cell>
          <cell r="M61" t="str">
            <v>Subproceso: Asistencia al cliente. No Aplica Subproceso.</v>
          </cell>
          <cell r="N61">
            <v>544</v>
          </cell>
          <cell r="O61" t="str">
            <v>Procedimiento: Peticiones, quejas, sugerencias, reclamos, felicitaciones y denuncias</v>
          </cell>
          <cell r="P61">
            <v>6106</v>
          </cell>
          <cell r="Q61">
            <v>6107</v>
          </cell>
          <cell r="R61">
            <v>0</v>
          </cell>
          <cell r="S61">
            <v>0</v>
          </cell>
          <cell r="T61" t="str">
            <v>Constante</v>
          </cell>
          <cell r="U61">
            <v>1</v>
          </cell>
          <cell r="V61" t="str">
            <v>Procedimiento</v>
          </cell>
          <cell r="W61">
            <v>22501</v>
          </cell>
          <cell r="X61" t="str">
            <v>Asistencia al Cliente</v>
          </cell>
          <cell r="Y61" t="str">
            <v>Si</v>
          </cell>
        </row>
        <row r="62">
          <cell r="A62">
            <v>438</v>
          </cell>
          <cell r="B62" t="str">
            <v xml:space="preserve">Cumplimiento ANS Canal Presencial </v>
          </cell>
          <cell r="C62" t="str">
            <v>(6108/6109)*100</v>
          </cell>
          <cell r="D62">
            <v>97110002</v>
          </cell>
          <cell r="E62" t="str">
            <v>(Variable1/Variable2)*100</v>
          </cell>
          <cell r="F62">
            <v>80</v>
          </cell>
          <cell r="G62" t="str">
            <v>Trimestre</v>
          </cell>
          <cell r="H62" t="str">
            <v>Porcentaje</v>
          </cell>
          <cell r="I62">
            <v>80</v>
          </cell>
          <cell r="J62">
            <v>2</v>
          </cell>
          <cell r="K62" t="str">
            <v>Proceso: Asistencia al cliente</v>
          </cell>
          <cell r="L62">
            <v>2</v>
          </cell>
          <cell r="M62" t="str">
            <v>Subproceso: Asistencia al cliente. No Aplica Subproceso.</v>
          </cell>
          <cell r="N62">
            <v>2015</v>
          </cell>
          <cell r="O62" t="str">
            <v>Procedimiento: Atención en Canales</v>
          </cell>
          <cell r="P62">
            <v>6108</v>
          </cell>
          <cell r="Q62">
            <v>6109</v>
          </cell>
          <cell r="R62">
            <v>0</v>
          </cell>
          <cell r="S62">
            <v>0</v>
          </cell>
          <cell r="T62" t="str">
            <v>Constante</v>
          </cell>
          <cell r="U62">
            <v>1</v>
          </cell>
          <cell r="V62" t="str">
            <v>Procedimiento</v>
          </cell>
          <cell r="W62">
            <v>22501</v>
          </cell>
          <cell r="X62" t="str">
            <v>Asistencia al Cliente</v>
          </cell>
          <cell r="Y62" t="str">
            <v>Si</v>
          </cell>
        </row>
        <row r="63">
          <cell r="A63">
            <v>439</v>
          </cell>
          <cell r="B63" t="str">
            <v xml:space="preserve">Cumplimiento ANS Canal Telefónico </v>
          </cell>
          <cell r="C63" t="str">
            <v>(6110/6111)*100</v>
          </cell>
          <cell r="D63">
            <v>97110002</v>
          </cell>
          <cell r="E63" t="str">
            <v>(Variable1/Variable2)*100</v>
          </cell>
          <cell r="F63">
            <v>90</v>
          </cell>
          <cell r="G63" t="str">
            <v>Mes</v>
          </cell>
          <cell r="H63" t="str">
            <v>Porcentaje</v>
          </cell>
          <cell r="I63">
            <v>80</v>
          </cell>
          <cell r="J63">
            <v>2</v>
          </cell>
          <cell r="K63" t="str">
            <v>Proceso: Asistencia al cliente</v>
          </cell>
          <cell r="L63">
            <v>2</v>
          </cell>
          <cell r="M63" t="str">
            <v>Subproceso: Asistencia al cliente. No Aplica Subproceso.</v>
          </cell>
          <cell r="N63">
            <v>2015</v>
          </cell>
          <cell r="O63" t="str">
            <v>Procedimiento: Atención en Canales</v>
          </cell>
          <cell r="P63">
            <v>6110</v>
          </cell>
          <cell r="Q63">
            <v>6111</v>
          </cell>
          <cell r="R63">
            <v>0</v>
          </cell>
          <cell r="S63">
            <v>0</v>
          </cell>
          <cell r="T63" t="str">
            <v>Constante</v>
          </cell>
          <cell r="U63">
            <v>1</v>
          </cell>
          <cell r="V63" t="str">
            <v>Procedimiento</v>
          </cell>
          <cell r="W63">
            <v>22501</v>
          </cell>
          <cell r="X63" t="str">
            <v>Asistencia al Cliente</v>
          </cell>
          <cell r="Y63" t="str">
            <v>No</v>
          </cell>
        </row>
        <row r="64">
          <cell r="A64">
            <v>440</v>
          </cell>
          <cell r="B64" t="str">
            <v>Número de ciudadanos impactados con las estrategias de cultura de la contribución</v>
          </cell>
          <cell r="C64" t="str">
            <v>(6112/6113)*100</v>
          </cell>
          <cell r="D64">
            <v>97110002</v>
          </cell>
          <cell r="E64" t="str">
            <v>(Variable1/Variable2)*100</v>
          </cell>
          <cell r="F64">
            <v>100</v>
          </cell>
          <cell r="G64" t="str">
            <v>Cuatrimestre</v>
          </cell>
          <cell r="H64" t="str">
            <v>Porcentaje</v>
          </cell>
          <cell r="I64">
            <v>100</v>
          </cell>
          <cell r="J64">
            <v>2</v>
          </cell>
          <cell r="K64" t="str">
            <v>Proceso: Asistencia al cliente</v>
          </cell>
          <cell r="L64">
            <v>2</v>
          </cell>
          <cell r="M64" t="str">
            <v>Subproceso: Asistencia al cliente. No Aplica Subproceso.</v>
          </cell>
          <cell r="N64">
            <v>3167</v>
          </cell>
          <cell r="O64" t="str">
            <v>Procedimiento: Planeación y seguimiento del modelo de cultura de la contribución</v>
          </cell>
          <cell r="P64">
            <v>6112</v>
          </cell>
          <cell r="Q64">
            <v>6113</v>
          </cell>
          <cell r="R64">
            <v>0</v>
          </cell>
          <cell r="S64">
            <v>0</v>
          </cell>
          <cell r="T64" t="str">
            <v>Constante</v>
          </cell>
          <cell r="U64">
            <v>1</v>
          </cell>
          <cell r="V64" t="str">
            <v>Procedimiento</v>
          </cell>
          <cell r="W64">
            <v>22501</v>
          </cell>
          <cell r="X64" t="str">
            <v>Asistencia al Cliente</v>
          </cell>
          <cell r="Y64" t="str">
            <v>No</v>
          </cell>
        </row>
        <row r="65">
          <cell r="A65">
            <v>441</v>
          </cell>
          <cell r="B65" t="str">
            <v>Gestión de títulos de depósito judicial</v>
          </cell>
          <cell r="C65" t="str">
            <v>(6114/6115)*100</v>
          </cell>
          <cell r="D65">
            <v>97110002</v>
          </cell>
          <cell r="E65" t="str">
            <v>(Variable1/Variable2)*100</v>
          </cell>
          <cell r="F65">
            <v>100</v>
          </cell>
          <cell r="G65" t="str">
            <v>Mes</v>
          </cell>
          <cell r="H65" t="str">
            <v>Porcentaje</v>
          </cell>
          <cell r="I65">
            <v>0</v>
          </cell>
          <cell r="J65">
            <v>1</v>
          </cell>
          <cell r="K65" t="str">
            <v>Proceso: Administración de Cartera</v>
          </cell>
          <cell r="L65">
            <v>278</v>
          </cell>
          <cell r="M65" t="str">
            <v>Subproceso: Cobro en Sede Administrativa</v>
          </cell>
          <cell r="N65">
            <v>3089</v>
          </cell>
          <cell r="O65" t="str">
            <v>Procedimiento: Gestión y  Administración de Depósitos Judiciales</v>
          </cell>
          <cell r="P65">
            <v>6114</v>
          </cell>
          <cell r="Q65">
            <v>6115</v>
          </cell>
          <cell r="R65">
            <v>0</v>
          </cell>
          <cell r="S65">
            <v>0</v>
          </cell>
          <cell r="T65" t="str">
            <v>Constante</v>
          </cell>
          <cell r="U65">
            <v>1</v>
          </cell>
          <cell r="V65" t="str">
            <v>Procedimiento</v>
          </cell>
          <cell r="W65">
            <v>22402</v>
          </cell>
          <cell r="X65" t="str">
            <v>Cobranzas</v>
          </cell>
          <cell r="Y65" t="str">
            <v>Si</v>
          </cell>
        </row>
        <row r="66">
          <cell r="A66">
            <v>442</v>
          </cell>
          <cell r="B66" t="str">
            <v>Documentos corregidos</v>
          </cell>
          <cell r="C66" t="str">
            <v>(6116/6117)*100</v>
          </cell>
          <cell r="D66">
            <v>97110002</v>
          </cell>
          <cell r="E66" t="str">
            <v>(Variable1/Variable2)*100</v>
          </cell>
          <cell r="F66">
            <v>100</v>
          </cell>
          <cell r="G66" t="str">
            <v>Mes</v>
          </cell>
          <cell r="H66" t="str">
            <v>Porcentaje</v>
          </cell>
          <cell r="I66">
            <v>0</v>
          </cell>
          <cell r="J66">
            <v>12</v>
          </cell>
          <cell r="K66" t="str">
            <v>Proceso: Recaudación</v>
          </cell>
          <cell r="L66">
            <v>259</v>
          </cell>
          <cell r="M66" t="str">
            <v xml:space="preserve">	Subproceso: Información de Recaudo</v>
          </cell>
          <cell r="N66">
            <v>2042</v>
          </cell>
          <cell r="O66" t="str">
            <v>Procedimiento: Corrección de inconsistencias  de Declaraciones y-o Recibos de Pago</v>
          </cell>
          <cell r="P66">
            <v>6116</v>
          </cell>
          <cell r="Q66">
            <v>6117</v>
          </cell>
          <cell r="R66">
            <v>0</v>
          </cell>
          <cell r="S66">
            <v>0</v>
          </cell>
          <cell r="T66" t="str">
            <v>Constante</v>
          </cell>
          <cell r="U66">
            <v>1</v>
          </cell>
          <cell r="V66" t="str">
            <v>Procedimiento</v>
          </cell>
          <cell r="W66">
            <v>22401</v>
          </cell>
          <cell r="X66" t="str">
            <v>Recaudo</v>
          </cell>
          <cell r="Y66" t="str">
            <v>No</v>
          </cell>
        </row>
        <row r="67">
          <cell r="A67">
            <v>443</v>
          </cell>
          <cell r="B67" t="str">
            <v>Gestión de bienes Inmuebles Embargados</v>
          </cell>
          <cell r="C67" t="str">
            <v>(6118/6119)*100</v>
          </cell>
          <cell r="D67">
            <v>97110002</v>
          </cell>
          <cell r="E67" t="str">
            <v>(Variable1/Variable2)*100</v>
          </cell>
          <cell r="F67">
            <v>100</v>
          </cell>
          <cell r="G67" t="str">
            <v>Bimestre</v>
          </cell>
          <cell r="H67" t="str">
            <v>Porcentaje</v>
          </cell>
          <cell r="I67">
            <v>0</v>
          </cell>
          <cell r="J67">
            <v>1</v>
          </cell>
          <cell r="K67" t="str">
            <v>Proceso: Administración de Cartera</v>
          </cell>
          <cell r="L67">
            <v>278</v>
          </cell>
          <cell r="M67" t="str">
            <v>Subproceso: Cobro en Sede Administrativa</v>
          </cell>
          <cell r="N67">
            <v>2001</v>
          </cell>
          <cell r="O67" t="str">
            <v>Procedimiento: Cobro Coactivo -  Ejecución de Bienes del deudor</v>
          </cell>
          <cell r="P67">
            <v>6118</v>
          </cell>
          <cell r="Q67">
            <v>6119</v>
          </cell>
          <cell r="R67">
            <v>0</v>
          </cell>
          <cell r="S67">
            <v>0</v>
          </cell>
          <cell r="T67" t="str">
            <v>Constante</v>
          </cell>
          <cell r="U67">
            <v>1</v>
          </cell>
          <cell r="V67" t="str">
            <v>Procedimiento</v>
          </cell>
          <cell r="W67">
            <v>22402</v>
          </cell>
          <cell r="X67" t="str">
            <v>Cobranzas</v>
          </cell>
          <cell r="Y67" t="str">
            <v>No</v>
          </cell>
        </row>
        <row r="68">
          <cell r="A68">
            <v>444</v>
          </cell>
          <cell r="B68" t="str">
            <v>Informe contable mensual remitido con calidad</v>
          </cell>
          <cell r="C68" t="str">
            <v>((6120+6121+6122)/6123)*100</v>
          </cell>
          <cell r="D68">
            <v>97110002</v>
          </cell>
          <cell r="E68" t="str">
            <v>((Variable1+Variable2+Variable3)/Variable4)*100</v>
          </cell>
          <cell r="F68">
            <v>100</v>
          </cell>
          <cell r="G68" t="str">
            <v>Mes</v>
          </cell>
          <cell r="H68" t="str">
            <v>Porcentaje</v>
          </cell>
          <cell r="I68">
            <v>85</v>
          </cell>
          <cell r="J68">
            <v>12</v>
          </cell>
          <cell r="K68" t="str">
            <v>Proceso: Recaudación</v>
          </cell>
          <cell r="L68">
            <v>259</v>
          </cell>
          <cell r="M68" t="str">
            <v xml:space="preserve">	Subproceso: Información de Recaudo</v>
          </cell>
          <cell r="N68">
            <v>2052</v>
          </cell>
          <cell r="O68" t="str">
            <v>Procedimiento: Informe contable que deben rendir las direcciones seccionales</v>
          </cell>
          <cell r="P68">
            <v>6120</v>
          </cell>
          <cell r="Q68">
            <v>6121</v>
          </cell>
          <cell r="R68">
            <v>6122</v>
          </cell>
          <cell r="S68">
            <v>6123</v>
          </cell>
          <cell r="T68" t="str">
            <v>Constante</v>
          </cell>
          <cell r="U68">
            <v>1</v>
          </cell>
          <cell r="V68" t="str">
            <v>Procedimiento</v>
          </cell>
          <cell r="W68">
            <v>22401</v>
          </cell>
          <cell r="X68" t="str">
            <v>Recaudo</v>
          </cell>
          <cell r="Y68" t="str">
            <v>Si</v>
          </cell>
        </row>
        <row r="69">
          <cell r="A69">
            <v>445</v>
          </cell>
          <cell r="B69" t="str">
            <v>Obligaciones Normalizadas</v>
          </cell>
          <cell r="C69" t="str">
            <v>((6124+6125)/6126)*100</v>
          </cell>
          <cell r="D69">
            <v>97110002</v>
          </cell>
          <cell r="E69" t="str">
            <v>((Variable1+Variable2)/Variable3)*100</v>
          </cell>
          <cell r="F69">
            <v>100</v>
          </cell>
          <cell r="G69" t="str">
            <v>Mes</v>
          </cell>
          <cell r="H69" t="str">
            <v>Porcentaje</v>
          </cell>
          <cell r="I69">
            <v>0</v>
          </cell>
          <cell r="J69">
            <v>1</v>
          </cell>
          <cell r="K69" t="str">
            <v>Proceso: Administración de Cartera</v>
          </cell>
          <cell r="L69">
            <v>278</v>
          </cell>
          <cell r="M69" t="str">
            <v>Subproceso: Cobro en Sede Administrativa</v>
          </cell>
          <cell r="N69">
            <v>2347</v>
          </cell>
          <cell r="O69" t="str">
            <v>Procedimiento: Normalización de Saldos para la Obligación Financiera</v>
          </cell>
          <cell r="P69">
            <v>6124</v>
          </cell>
          <cell r="Q69">
            <v>6125</v>
          </cell>
          <cell r="R69">
            <v>6126</v>
          </cell>
          <cell r="S69">
            <v>0</v>
          </cell>
          <cell r="T69" t="str">
            <v>Constante</v>
          </cell>
          <cell r="U69">
            <v>1</v>
          </cell>
          <cell r="V69" t="str">
            <v>Procedimiento</v>
          </cell>
          <cell r="W69">
            <v>22402</v>
          </cell>
          <cell r="X69" t="str">
            <v>Cobranzas</v>
          </cell>
          <cell r="Y69" t="str">
            <v>No</v>
          </cell>
        </row>
        <row r="70">
          <cell r="A70">
            <v>446</v>
          </cell>
          <cell r="B70" t="str">
            <v xml:space="preserve">Oportunidad en el trámite de solicitudes de autoretenedores </v>
          </cell>
          <cell r="C70" t="str">
            <v>6127/6128</v>
          </cell>
          <cell r="D70">
            <v>97110003</v>
          </cell>
          <cell r="E70" t="str">
            <v>Variable1/Variable2</v>
          </cell>
          <cell r="F70">
            <v>50</v>
          </cell>
          <cell r="G70" t="str">
            <v>Mes</v>
          </cell>
          <cell r="H70" t="str">
            <v>Días</v>
          </cell>
          <cell r="I70">
            <v>46</v>
          </cell>
          <cell r="J70">
            <v>8</v>
          </cell>
          <cell r="K70" t="str">
            <v>Proceso: Gestión Masiva</v>
          </cell>
          <cell r="L70">
            <v>289</v>
          </cell>
          <cell r="M70" t="str">
            <v>Subproceso: Registro, Habilitación, Autorización Usuarios TAC</v>
          </cell>
          <cell r="N70">
            <v>2033</v>
          </cell>
          <cell r="O70" t="str">
            <v>Procedimiento: Autorización de la Calidad de autorretenedores y/o Agentes de Retención del IVA</v>
          </cell>
          <cell r="P70">
            <v>6127</v>
          </cell>
          <cell r="Q70">
            <v>6128</v>
          </cell>
          <cell r="R70">
            <v>0</v>
          </cell>
          <cell r="S70">
            <v>0</v>
          </cell>
          <cell r="T70" t="str">
            <v>Descendente</v>
          </cell>
          <cell r="U70">
            <v>1</v>
          </cell>
          <cell r="V70" t="str">
            <v>Procedimiento</v>
          </cell>
          <cell r="W70">
            <v>22401</v>
          </cell>
          <cell r="X70" t="str">
            <v>Recaudo</v>
          </cell>
          <cell r="Y70" t="str">
            <v>Si</v>
          </cell>
        </row>
        <row r="71">
          <cell r="A71">
            <v>447</v>
          </cell>
          <cell r="B71" t="str">
            <v>Porcentaje de saldos contables depurados</v>
          </cell>
          <cell r="C71" t="str">
            <v>((6129+6130)/6131)*100</v>
          </cell>
          <cell r="D71">
            <v>97110002</v>
          </cell>
          <cell r="E71" t="str">
            <v>((Variable1+Variable2)/Variable3)*100</v>
          </cell>
          <cell r="F71">
            <v>90</v>
          </cell>
          <cell r="G71" t="str">
            <v>Mes</v>
          </cell>
          <cell r="H71" t="str">
            <v>Porcentaje</v>
          </cell>
          <cell r="I71">
            <v>80</v>
          </cell>
          <cell r="J71">
            <v>12</v>
          </cell>
          <cell r="K71" t="str">
            <v>Proceso: Recaudación</v>
          </cell>
          <cell r="L71">
            <v>259</v>
          </cell>
          <cell r="M71" t="str">
            <v xml:space="preserve">	Subproceso: Información de Recaudo</v>
          </cell>
          <cell r="N71">
            <v>2046</v>
          </cell>
          <cell r="O71" t="str">
            <v>Procedimiento: Registro contable de Rentas por Cobrar, Acreedores, Anticipos y Deudores.</v>
          </cell>
          <cell r="P71">
            <v>6129</v>
          </cell>
          <cell r="Q71">
            <v>6130</v>
          </cell>
          <cell r="R71">
            <v>6131</v>
          </cell>
          <cell r="S71">
            <v>0</v>
          </cell>
          <cell r="T71" t="str">
            <v>Constante</v>
          </cell>
          <cell r="U71">
            <v>1</v>
          </cell>
          <cell r="V71" t="str">
            <v>Procedimiento</v>
          </cell>
          <cell r="W71">
            <v>22401</v>
          </cell>
          <cell r="X71" t="str">
            <v>Recaudo</v>
          </cell>
          <cell r="Y71" t="str">
            <v>No</v>
          </cell>
        </row>
        <row r="72">
          <cell r="A72">
            <v>448</v>
          </cell>
          <cell r="B72" t="str">
            <v>Porcentaje del número de registros contables de operaciones manuales y de actos administrativos tributarios en firme proferidos por el área de Liquidación contabilizados</v>
          </cell>
          <cell r="C72" t="str">
            <v>(6132/(6133+6134))*100</v>
          </cell>
          <cell r="D72">
            <v>97110002</v>
          </cell>
          <cell r="E72" t="str">
            <v>(Variable1/(Variable2+Variable3))*100</v>
          </cell>
          <cell r="F72">
            <v>100</v>
          </cell>
          <cell r="G72" t="str">
            <v>Mes</v>
          </cell>
          <cell r="H72" t="str">
            <v>Porcentaje</v>
          </cell>
          <cell r="I72">
            <v>85</v>
          </cell>
          <cell r="J72">
            <v>12</v>
          </cell>
          <cell r="K72" t="str">
            <v>Proceso: Recaudación</v>
          </cell>
          <cell r="L72">
            <v>259</v>
          </cell>
          <cell r="M72" t="str">
            <v xml:space="preserve">	Subproceso: Información de Recaudo</v>
          </cell>
          <cell r="N72">
            <v>2052</v>
          </cell>
          <cell r="O72" t="str">
            <v>Procedimiento: Informe contable que deben rendir las direcciones seccionales</v>
          </cell>
          <cell r="P72">
            <v>6132</v>
          </cell>
          <cell r="Q72">
            <v>6133</v>
          </cell>
          <cell r="R72">
            <v>6134</v>
          </cell>
          <cell r="S72">
            <v>0</v>
          </cell>
          <cell r="T72" t="str">
            <v>Constante</v>
          </cell>
          <cell r="U72">
            <v>1</v>
          </cell>
          <cell r="V72" t="str">
            <v>Procedimiento</v>
          </cell>
          <cell r="W72">
            <v>22401</v>
          </cell>
          <cell r="X72" t="str">
            <v>Recaudo</v>
          </cell>
          <cell r="Y72" t="str">
            <v>Si</v>
          </cell>
        </row>
        <row r="73">
          <cell r="A73">
            <v>449</v>
          </cell>
          <cell r="B73" t="str">
            <v>Cantidad de consultas y respuestas a los requerimientos de comunicaciones oficiales de entidades externas y dependencias de la Entidad.</v>
          </cell>
          <cell r="C73" t="str">
            <v>(6135/6136)*100</v>
          </cell>
          <cell r="D73">
            <v>97110002</v>
          </cell>
          <cell r="E73" t="str">
            <v>(Variable1/Variable2)*100</v>
          </cell>
          <cell r="F73">
            <v>100</v>
          </cell>
          <cell r="G73" t="str">
            <v>Trimestre</v>
          </cell>
          <cell r="H73" t="str">
            <v>Porcentaje</v>
          </cell>
          <cell r="I73">
            <v>0</v>
          </cell>
          <cell r="J73">
            <v>14</v>
          </cell>
          <cell r="K73" t="str">
            <v>Proceso: Recursos Físicos</v>
          </cell>
          <cell r="L73">
            <v>53</v>
          </cell>
          <cell r="M73" t="str">
            <v>Subproceso: Gestión Documental</v>
          </cell>
          <cell r="N73">
            <v>2209</v>
          </cell>
          <cell r="O73" t="str">
            <v>Procedimiento: Administración del Archivo Central</v>
          </cell>
          <cell r="P73">
            <v>6135</v>
          </cell>
          <cell r="Q73">
            <v>6136</v>
          </cell>
          <cell r="R73">
            <v>0</v>
          </cell>
          <cell r="S73">
            <v>0</v>
          </cell>
          <cell r="T73" t="str">
            <v>Constante</v>
          </cell>
          <cell r="U73">
            <v>1</v>
          </cell>
          <cell r="V73" t="str">
            <v>Procedimiento</v>
          </cell>
          <cell r="W73">
            <v>21501</v>
          </cell>
          <cell r="X73" t="str">
            <v>Recursos Físicos</v>
          </cell>
          <cell r="Y73" t="str">
            <v>No</v>
          </cell>
        </row>
        <row r="74">
          <cell r="A74">
            <v>451</v>
          </cell>
          <cell r="B74" t="str">
            <v>Oportunidad en la entrega de las comunicaciones oficiales de salida</v>
          </cell>
          <cell r="C74" t="str">
            <v>(6139/6140)*100</v>
          </cell>
          <cell r="D74">
            <v>97110001</v>
          </cell>
          <cell r="E74" t="str">
            <v>(Variable1/Variable2)*100</v>
          </cell>
          <cell r="F74">
            <v>100</v>
          </cell>
          <cell r="G74" t="str">
            <v>Trimestre</v>
          </cell>
          <cell r="H74" t="str">
            <v>Porcentaje</v>
          </cell>
          <cell r="I74">
            <v>0</v>
          </cell>
          <cell r="J74">
            <v>14</v>
          </cell>
          <cell r="K74" t="str">
            <v>Proceso: Recursos Físicos</v>
          </cell>
          <cell r="L74">
            <v>53</v>
          </cell>
          <cell r="M74" t="str">
            <v>Subproceso: Gestión Documental</v>
          </cell>
          <cell r="N74">
            <v>2198</v>
          </cell>
          <cell r="O74" t="str">
            <v>Procedimiento: Comunicaciones Oficiales de Salida</v>
          </cell>
          <cell r="P74">
            <v>6139</v>
          </cell>
          <cell r="Q74">
            <v>6140</v>
          </cell>
          <cell r="R74">
            <v>0</v>
          </cell>
          <cell r="S74">
            <v>0</v>
          </cell>
          <cell r="T74" t="str">
            <v>Ascendente</v>
          </cell>
          <cell r="U74">
            <v>1</v>
          </cell>
          <cell r="V74" t="str">
            <v>Procedimiento</v>
          </cell>
          <cell r="W74">
            <v>21501</v>
          </cell>
          <cell r="X74" t="str">
            <v>Recursos Físicos</v>
          </cell>
          <cell r="Y74" t="str">
            <v>No</v>
          </cell>
        </row>
        <row r="75">
          <cell r="A75">
            <v>452</v>
          </cell>
          <cell r="B75" t="str">
            <v>Transferencias Documentales de archivos de Gestión al Archivo Central que cumplen con los procedimiento, instructivo y formatos establecidos.</v>
          </cell>
          <cell r="C75" t="str">
            <v>(6141/6142)*100</v>
          </cell>
          <cell r="D75">
            <v>97110002</v>
          </cell>
          <cell r="E75" t="str">
            <v>(Variable1/Variable2)*100</v>
          </cell>
          <cell r="F75">
            <v>100</v>
          </cell>
          <cell r="G75" t="str">
            <v>Trimestre</v>
          </cell>
          <cell r="H75" t="str">
            <v>Cantidad</v>
          </cell>
          <cell r="I75">
            <v>0</v>
          </cell>
          <cell r="J75">
            <v>14</v>
          </cell>
          <cell r="K75" t="str">
            <v>Proceso: Recursos Físicos</v>
          </cell>
          <cell r="L75">
            <v>53</v>
          </cell>
          <cell r="M75" t="str">
            <v>Subproceso: Gestión Documental</v>
          </cell>
          <cell r="N75">
            <v>2209</v>
          </cell>
          <cell r="O75" t="str">
            <v>Procedimiento: Administración del Archivo Central</v>
          </cell>
          <cell r="P75">
            <v>6141</v>
          </cell>
          <cell r="Q75">
            <v>6142</v>
          </cell>
          <cell r="R75">
            <v>0</v>
          </cell>
          <cell r="S75">
            <v>0</v>
          </cell>
          <cell r="T75" t="str">
            <v>Constante</v>
          </cell>
          <cell r="U75">
            <v>1</v>
          </cell>
          <cell r="V75" t="str">
            <v>Procedimiento</v>
          </cell>
          <cell r="W75">
            <v>21501</v>
          </cell>
          <cell r="X75" t="str">
            <v>Recursos Físicos</v>
          </cell>
          <cell r="Y75" t="str">
            <v>No</v>
          </cell>
        </row>
        <row r="76">
          <cell r="A76">
            <v>5001</v>
          </cell>
          <cell r="B76" t="str">
            <v>Resultado de las Investigaciones en Fiscalización Tributaria e Internacional</v>
          </cell>
          <cell r="C76" t="str">
            <v>(5785/5832)* 100</v>
          </cell>
          <cell r="D76">
            <v>97110002</v>
          </cell>
          <cell r="E76" t="str">
            <v>(Variable 1/ Variable 2)* 100</v>
          </cell>
          <cell r="F76">
            <v>60</v>
          </cell>
          <cell r="G76" t="str">
            <v>Trimestre</v>
          </cell>
          <cell r="H76" t="str">
            <v>Porcentaje</v>
          </cell>
          <cell r="I76">
            <v>0</v>
          </cell>
          <cell r="J76">
            <v>5</v>
          </cell>
          <cell r="K76" t="str">
            <v>Proceso: Fiscalización y Liquidación</v>
          </cell>
          <cell r="L76">
            <v>200</v>
          </cell>
          <cell r="M76" t="str">
            <v>Subproceso: Control Tributario</v>
          </cell>
          <cell r="N76">
            <v>3007</v>
          </cell>
          <cell r="O76" t="str">
            <v>Subproceso: Control Tributario</v>
          </cell>
          <cell r="P76">
            <v>5785</v>
          </cell>
          <cell r="Q76">
            <v>5832</v>
          </cell>
          <cell r="R76">
            <v>0</v>
          </cell>
          <cell r="S76">
            <v>0</v>
          </cell>
          <cell r="T76" t="str">
            <v>Constante</v>
          </cell>
          <cell r="U76">
            <v>3</v>
          </cell>
          <cell r="V76" t="str">
            <v>Proceso</v>
          </cell>
          <cell r="W76">
            <v>22904</v>
          </cell>
          <cell r="X76" t="str">
            <v>Indicadores de Subproceso - Fiscalización Tributaria</v>
          </cell>
          <cell r="Y76" t="str">
            <v>No</v>
          </cell>
        </row>
        <row r="77">
          <cell r="A77">
            <v>5002</v>
          </cell>
          <cell r="B77" t="str">
            <v>Resultado de las Investigaciones en Liquidación Tributaria e Internacional</v>
          </cell>
          <cell r="C77" t="str">
            <v>(5786/5833)* 100</v>
          </cell>
          <cell r="D77">
            <v>97110002</v>
          </cell>
          <cell r="E77" t="str">
            <v>(Variable 1/ Variable 2)* 100</v>
          </cell>
          <cell r="F77">
            <v>80</v>
          </cell>
          <cell r="G77" t="str">
            <v>Trimestre</v>
          </cell>
          <cell r="H77" t="str">
            <v>Porcentaje</v>
          </cell>
          <cell r="I77">
            <v>0</v>
          </cell>
          <cell r="J77">
            <v>5</v>
          </cell>
          <cell r="K77" t="str">
            <v>Proceso: Fiscalización y Liquidación</v>
          </cell>
          <cell r="L77">
            <v>200</v>
          </cell>
          <cell r="M77" t="str">
            <v>Subproceso: Control Tributario</v>
          </cell>
          <cell r="N77">
            <v>3007</v>
          </cell>
          <cell r="O77" t="str">
            <v>Subproceso: Control Tributario</v>
          </cell>
          <cell r="P77">
            <v>5786</v>
          </cell>
          <cell r="Q77">
            <v>5833</v>
          </cell>
          <cell r="R77">
            <v>0</v>
          </cell>
          <cell r="S77">
            <v>0</v>
          </cell>
          <cell r="T77" t="str">
            <v>Constante</v>
          </cell>
          <cell r="U77">
            <v>3</v>
          </cell>
          <cell r="V77" t="str">
            <v>Proceso</v>
          </cell>
          <cell r="W77">
            <v>22905</v>
          </cell>
          <cell r="X77" t="str">
            <v>Indicadores de Subproceso - Liquidación Tributaria</v>
          </cell>
          <cell r="Y77" t="str">
            <v>No</v>
          </cell>
        </row>
        <row r="78">
          <cell r="A78">
            <v>5003</v>
          </cell>
          <cell r="B78" t="str">
            <v>Gestión de las investigaciones en Fiscalización Tributaria e Internacional</v>
          </cell>
          <cell r="C78" t="str">
            <v>(5787/(5834+5875))*100</v>
          </cell>
          <cell r="D78">
            <v>97110002</v>
          </cell>
          <cell r="E78" t="str">
            <v>(Variable 1/ (Variable 2 + Variable 3))*100</v>
          </cell>
          <cell r="F78">
            <v>40</v>
          </cell>
          <cell r="G78" t="str">
            <v>Trimestre</v>
          </cell>
          <cell r="H78" t="str">
            <v>Porcentaje</v>
          </cell>
          <cell r="I78">
            <v>0</v>
          </cell>
          <cell r="J78">
            <v>5</v>
          </cell>
          <cell r="K78" t="str">
            <v>Proceso: Fiscalización y Liquidación</v>
          </cell>
          <cell r="L78">
            <v>200</v>
          </cell>
          <cell r="M78" t="str">
            <v>Subproceso: Control Tributario</v>
          </cell>
          <cell r="N78">
            <v>3007</v>
          </cell>
          <cell r="O78" t="str">
            <v>Subproceso: Control Tributario</v>
          </cell>
          <cell r="P78">
            <v>5787</v>
          </cell>
          <cell r="Q78">
            <v>5834</v>
          </cell>
          <cell r="R78">
            <v>5875</v>
          </cell>
          <cell r="S78">
            <v>0</v>
          </cell>
          <cell r="T78" t="str">
            <v>Constante</v>
          </cell>
          <cell r="U78">
            <v>3</v>
          </cell>
          <cell r="V78" t="str">
            <v>Proceso</v>
          </cell>
          <cell r="W78">
            <v>22904</v>
          </cell>
          <cell r="X78" t="str">
            <v>Indicadores de Subproceso - Fiscalización Tributaria</v>
          </cell>
          <cell r="Y78" t="str">
            <v>No</v>
          </cell>
        </row>
        <row r="79">
          <cell r="A79">
            <v>5004</v>
          </cell>
          <cell r="B79" t="str">
            <v>Gestión de las investigaciones en Liquidación Tributaria e Internacional</v>
          </cell>
          <cell r="C79" t="str">
            <v>(5788/(5835+5876))*100</v>
          </cell>
          <cell r="D79">
            <v>97110002</v>
          </cell>
          <cell r="E79" t="str">
            <v>(Variable 1/ (Variable 2 + Variable 3))*100</v>
          </cell>
          <cell r="F79">
            <v>45</v>
          </cell>
          <cell r="G79" t="str">
            <v>Trimestre</v>
          </cell>
          <cell r="H79" t="str">
            <v>Porcentaje</v>
          </cell>
          <cell r="I79">
            <v>0</v>
          </cell>
          <cell r="J79">
            <v>5</v>
          </cell>
          <cell r="K79" t="str">
            <v>Proceso: Fiscalización y Liquidación</v>
          </cell>
          <cell r="L79">
            <v>200</v>
          </cell>
          <cell r="M79" t="str">
            <v>Subproceso: Control Tributario</v>
          </cell>
          <cell r="N79">
            <v>3007</v>
          </cell>
          <cell r="O79" t="str">
            <v>Subproceso: Control Tributario</v>
          </cell>
          <cell r="P79">
            <v>5788</v>
          </cell>
          <cell r="Q79">
            <v>5835</v>
          </cell>
          <cell r="R79">
            <v>5876</v>
          </cell>
          <cell r="S79">
            <v>0</v>
          </cell>
          <cell r="T79" t="str">
            <v>Constante</v>
          </cell>
          <cell r="U79">
            <v>3</v>
          </cell>
          <cell r="V79" t="str">
            <v>Proceso</v>
          </cell>
          <cell r="W79">
            <v>22905</v>
          </cell>
          <cell r="X79" t="str">
            <v>Indicadores de Subproceso - Liquidación Tributaria</v>
          </cell>
          <cell r="Y79" t="str">
            <v>No</v>
          </cell>
        </row>
        <row r="80">
          <cell r="A80">
            <v>5005</v>
          </cell>
          <cell r="B80" t="str">
            <v>Resultado de las Investigaciones en Fiscalización Cambiaria</v>
          </cell>
          <cell r="C80" t="str">
            <v>(5789/5836)*100</v>
          </cell>
          <cell r="D80">
            <v>97110001</v>
          </cell>
          <cell r="E80" t="str">
            <v>(Variable 1/ Variable 2)* 100</v>
          </cell>
          <cell r="F80">
            <v>80</v>
          </cell>
          <cell r="G80" t="str">
            <v>Trimestre</v>
          </cell>
          <cell r="H80" t="str">
            <v>Porcentaje</v>
          </cell>
          <cell r="I80">
            <v>0</v>
          </cell>
          <cell r="J80">
            <v>5</v>
          </cell>
          <cell r="K80" t="str">
            <v>Proceso: Fiscalización y Liquidación</v>
          </cell>
          <cell r="L80">
            <v>202</v>
          </cell>
          <cell r="M80" t="str">
            <v>Subproceso: Control Cambiario</v>
          </cell>
          <cell r="N80">
            <v>3005</v>
          </cell>
          <cell r="O80" t="str">
            <v>Subproceso: Control Cambiario</v>
          </cell>
          <cell r="P80">
            <v>5789</v>
          </cell>
          <cell r="Q80">
            <v>5836</v>
          </cell>
          <cell r="R80">
            <v>0</v>
          </cell>
          <cell r="S80">
            <v>0</v>
          </cell>
          <cell r="T80" t="str">
            <v>Ascendente</v>
          </cell>
          <cell r="U80">
            <v>3</v>
          </cell>
          <cell r="V80" t="str">
            <v>Proceso</v>
          </cell>
          <cell r="W80">
            <v>23204</v>
          </cell>
          <cell r="X80" t="str">
            <v>Indicadores de Subproceso - Fiscalización Cambiaria</v>
          </cell>
          <cell r="Y80" t="str">
            <v>No</v>
          </cell>
        </row>
        <row r="81">
          <cell r="A81">
            <v>5006</v>
          </cell>
          <cell r="B81" t="str">
            <v>Resultado de las investigaciones en Liquidación Cambiaria.</v>
          </cell>
          <cell r="C81" t="str">
            <v>(5790/5837)*100</v>
          </cell>
          <cell r="D81">
            <v>97110001</v>
          </cell>
          <cell r="E81" t="str">
            <v>(Variable 1/ Variable 2)* 100</v>
          </cell>
          <cell r="F81">
            <v>100</v>
          </cell>
          <cell r="G81" t="str">
            <v>Trimestre</v>
          </cell>
          <cell r="H81" t="str">
            <v>Porcentaje</v>
          </cell>
          <cell r="I81">
            <v>0</v>
          </cell>
          <cell r="J81">
            <v>5</v>
          </cell>
          <cell r="K81" t="str">
            <v>Proceso: Fiscalización y Liquidación</v>
          </cell>
          <cell r="L81">
            <v>202</v>
          </cell>
          <cell r="M81" t="str">
            <v>Subproceso: Control Cambiario</v>
          </cell>
          <cell r="N81">
            <v>3005</v>
          </cell>
          <cell r="O81" t="str">
            <v>Subproceso: Control Cambiario</v>
          </cell>
          <cell r="P81">
            <v>5790</v>
          </cell>
          <cell r="Q81">
            <v>5837</v>
          </cell>
          <cell r="R81">
            <v>0</v>
          </cell>
          <cell r="S81">
            <v>0</v>
          </cell>
          <cell r="T81" t="str">
            <v>Ascendente</v>
          </cell>
          <cell r="U81">
            <v>3</v>
          </cell>
          <cell r="V81" t="str">
            <v>Proceso</v>
          </cell>
          <cell r="W81">
            <v>23205</v>
          </cell>
          <cell r="X81" t="str">
            <v>Indicadores de Subproceso - Liquidación Cambiaria</v>
          </cell>
          <cell r="Y81" t="str">
            <v>No</v>
          </cell>
        </row>
        <row r="82">
          <cell r="A82">
            <v>5007</v>
          </cell>
          <cell r="B82" t="str">
            <v>Gestión de las investigaciones en Fiscalización Cambiaria</v>
          </cell>
          <cell r="C82" t="str">
            <v>(5791/(5838+5877))*100</v>
          </cell>
          <cell r="D82">
            <v>97110001</v>
          </cell>
          <cell r="E82" t="str">
            <v>(Variable 1/ (Variable 2 + Variable 3))*100</v>
          </cell>
          <cell r="F82">
            <v>70</v>
          </cell>
          <cell r="G82" t="str">
            <v>Trimestre</v>
          </cell>
          <cell r="H82" t="str">
            <v>Porcentaje</v>
          </cell>
          <cell r="I82">
            <v>0</v>
          </cell>
          <cell r="J82">
            <v>5</v>
          </cell>
          <cell r="K82" t="str">
            <v>Proceso: Fiscalización y Liquidación</v>
          </cell>
          <cell r="L82">
            <v>202</v>
          </cell>
          <cell r="M82" t="str">
            <v>Subproceso: Control Cambiario</v>
          </cell>
          <cell r="N82">
            <v>3005</v>
          </cell>
          <cell r="O82" t="str">
            <v>Subproceso: Control Cambiario</v>
          </cell>
          <cell r="P82">
            <v>5791</v>
          </cell>
          <cell r="Q82">
            <v>5838</v>
          </cell>
          <cell r="R82">
            <v>5877</v>
          </cell>
          <cell r="S82">
            <v>0</v>
          </cell>
          <cell r="T82" t="str">
            <v>Ascendente</v>
          </cell>
          <cell r="U82">
            <v>3</v>
          </cell>
          <cell r="V82" t="str">
            <v>Proceso</v>
          </cell>
          <cell r="W82">
            <v>23204</v>
          </cell>
          <cell r="X82" t="str">
            <v>Indicadores de Subproceso - Fiscalización Cambiaria</v>
          </cell>
          <cell r="Y82" t="str">
            <v>No</v>
          </cell>
        </row>
        <row r="83">
          <cell r="A83">
            <v>5008</v>
          </cell>
          <cell r="B83" t="str">
            <v>Gestión de las investigaciones en Liquidación Cambiaria</v>
          </cell>
          <cell r="C83" t="str">
            <v>(5792/(5839+5878))*100</v>
          </cell>
          <cell r="D83">
            <v>97110001</v>
          </cell>
          <cell r="E83" t="str">
            <v>(Variable 1/ (Variable 2 + Variable 3))*100</v>
          </cell>
          <cell r="F83">
            <v>70</v>
          </cell>
          <cell r="G83" t="str">
            <v>Trimestre</v>
          </cell>
          <cell r="H83" t="str">
            <v>Porcentaje</v>
          </cell>
          <cell r="I83">
            <v>0</v>
          </cell>
          <cell r="J83">
            <v>5</v>
          </cell>
          <cell r="K83" t="str">
            <v>Proceso: Fiscalización y Liquidación</v>
          </cell>
          <cell r="L83">
            <v>202</v>
          </cell>
          <cell r="M83" t="str">
            <v>Subproceso: Control Cambiario</v>
          </cell>
          <cell r="N83">
            <v>3005</v>
          </cell>
          <cell r="O83" t="str">
            <v>Subproceso: Control Cambiario</v>
          </cell>
          <cell r="P83">
            <v>5792</v>
          </cell>
          <cell r="Q83">
            <v>5839</v>
          </cell>
          <cell r="R83">
            <v>5878</v>
          </cell>
          <cell r="S83">
            <v>0</v>
          </cell>
          <cell r="T83" t="str">
            <v>Ascendente</v>
          </cell>
          <cell r="U83">
            <v>3</v>
          </cell>
          <cell r="V83" t="str">
            <v>Proceso</v>
          </cell>
          <cell r="W83">
            <v>23205</v>
          </cell>
          <cell r="X83" t="str">
            <v>Indicadores de Subproceso - Liquidación Cambiaria</v>
          </cell>
          <cell r="Y83" t="str">
            <v>No</v>
          </cell>
        </row>
        <row r="84">
          <cell r="A84">
            <v>5019</v>
          </cell>
          <cell r="B84" t="str">
            <v>Gestión de los reportes en control y prevención de lavado de activos</v>
          </cell>
          <cell r="C84" t="str">
            <v>(5803/(5850+5887))*100</v>
          </cell>
          <cell r="D84">
            <v>97110001</v>
          </cell>
          <cell r="E84" t="str">
            <v>(Variable 1/ (Variable 2 + Variable 3))*100</v>
          </cell>
          <cell r="F84">
            <v>35</v>
          </cell>
          <cell r="G84" t="str">
            <v>Trimestre</v>
          </cell>
          <cell r="H84" t="str">
            <v>Porcentaje</v>
          </cell>
          <cell r="I84">
            <v>0</v>
          </cell>
          <cell r="J84">
            <v>5</v>
          </cell>
          <cell r="K84" t="str">
            <v>Proceso: Fiscalización y Liquidación</v>
          </cell>
          <cell r="L84">
            <v>273</v>
          </cell>
          <cell r="M84" t="str">
            <v>Proceso: Fiscalización y Liquidación No Aplica Subproceso.</v>
          </cell>
          <cell r="N84">
            <v>3023</v>
          </cell>
          <cell r="O84" t="str">
            <v>Proceso: Fiscalización y Liquidación</v>
          </cell>
          <cell r="P84">
            <v>5803</v>
          </cell>
          <cell r="Q84">
            <v>5850</v>
          </cell>
          <cell r="R84">
            <v>5887</v>
          </cell>
          <cell r="S84">
            <v>0</v>
          </cell>
          <cell r="T84" t="str">
            <v>Ascendente</v>
          </cell>
          <cell r="U84">
            <v>3</v>
          </cell>
          <cell r="V84" t="str">
            <v>Proceso</v>
          </cell>
          <cell r="W84">
            <v>21103</v>
          </cell>
          <cell r="X84" t="str">
            <v>Indicadores de Proceso - Gestión de Fiscalización</v>
          </cell>
          <cell r="Y84" t="str">
            <v>No</v>
          </cell>
        </row>
        <row r="85">
          <cell r="A85">
            <v>5021</v>
          </cell>
          <cell r="B85" t="str">
            <v>Oportunidad en los actos administrativos proferidos en Sede Administrativa en materia Tributaria.</v>
          </cell>
          <cell r="C85" t="str">
            <v>(5805/5852)*100</v>
          </cell>
          <cell r="D85">
            <v>97110002</v>
          </cell>
          <cell r="E85" t="str">
            <v>(Variable 1/ Variable 2)* 100</v>
          </cell>
          <cell r="F85">
            <v>100</v>
          </cell>
          <cell r="G85" t="str">
            <v>Mes</v>
          </cell>
          <cell r="H85" t="str">
            <v>Porcentaje</v>
          </cell>
          <cell r="I85">
            <v>99.11</v>
          </cell>
          <cell r="J85">
            <v>7</v>
          </cell>
          <cell r="K85" t="str">
            <v>Proceso: Gestión Jurídica</v>
          </cell>
          <cell r="L85">
            <v>7</v>
          </cell>
          <cell r="M85" t="str">
            <v>Proceso: Gestión Jurídica No Aplica</v>
          </cell>
          <cell r="N85">
            <v>3003</v>
          </cell>
          <cell r="O85" t="str">
            <v>Proceso: Gestión Jurídica No Aplica</v>
          </cell>
          <cell r="P85">
            <v>5805</v>
          </cell>
          <cell r="Q85">
            <v>5852</v>
          </cell>
          <cell r="R85">
            <v>0</v>
          </cell>
          <cell r="S85">
            <v>0</v>
          </cell>
          <cell r="T85" t="str">
            <v>Constante</v>
          </cell>
          <cell r="U85">
            <v>3</v>
          </cell>
          <cell r="V85" t="str">
            <v>Proceso</v>
          </cell>
          <cell r="W85">
            <v>20803</v>
          </cell>
          <cell r="X85" t="str">
            <v>Indicadores de Proceso - Gestión Jurídica</v>
          </cell>
          <cell r="Y85" t="str">
            <v>No</v>
          </cell>
        </row>
        <row r="86">
          <cell r="A86">
            <v>5024</v>
          </cell>
          <cell r="B86" t="str">
            <v>Atención de Alegatos de Conclusión</v>
          </cell>
          <cell r="C86" t="str">
            <v>(5808/5854)* 100</v>
          </cell>
          <cell r="D86">
            <v>97110002</v>
          </cell>
          <cell r="E86" t="str">
            <v>(Variable 1/ Variable 2)* 100</v>
          </cell>
          <cell r="F86">
            <v>100</v>
          </cell>
          <cell r="G86" t="str">
            <v>Mes</v>
          </cell>
          <cell r="H86" t="str">
            <v>Porcentaje</v>
          </cell>
          <cell r="I86">
            <v>0</v>
          </cell>
          <cell r="J86">
            <v>7</v>
          </cell>
          <cell r="K86" t="str">
            <v>Proceso: Gestión Jurídica</v>
          </cell>
          <cell r="L86">
            <v>7</v>
          </cell>
          <cell r="M86" t="str">
            <v>Proceso: Gestión Jurídica No Aplica</v>
          </cell>
          <cell r="N86">
            <v>3003</v>
          </cell>
          <cell r="O86" t="str">
            <v>Proceso: Gestión Jurídica No Aplica</v>
          </cell>
          <cell r="P86">
            <v>5808</v>
          </cell>
          <cell r="Q86">
            <v>5854</v>
          </cell>
          <cell r="R86">
            <v>0</v>
          </cell>
          <cell r="S86">
            <v>0</v>
          </cell>
          <cell r="T86" t="str">
            <v>Constante</v>
          </cell>
          <cell r="U86">
            <v>3</v>
          </cell>
          <cell r="V86" t="str">
            <v>Proceso</v>
          </cell>
          <cell r="W86">
            <v>20803</v>
          </cell>
          <cell r="X86" t="str">
            <v>Indicadores de Proceso - Gestión Jurídica</v>
          </cell>
          <cell r="Y86" t="str">
            <v>No</v>
          </cell>
        </row>
        <row r="87">
          <cell r="A87">
            <v>5025</v>
          </cell>
          <cell r="B87" t="str">
            <v>Atención de recursos de apelación contra sentencias de primera instancia desfavorables a la DIAN</v>
          </cell>
          <cell r="C87" t="str">
            <v>(5809/5855)* 100</v>
          </cell>
          <cell r="D87">
            <v>97110002</v>
          </cell>
          <cell r="E87" t="str">
            <v>(Variable 1/ Variable 2)* 100</v>
          </cell>
          <cell r="F87">
            <v>100</v>
          </cell>
          <cell r="G87" t="str">
            <v>Mes</v>
          </cell>
          <cell r="H87" t="str">
            <v>Porcentaje</v>
          </cell>
          <cell r="I87">
            <v>0</v>
          </cell>
          <cell r="J87">
            <v>7</v>
          </cell>
          <cell r="K87" t="str">
            <v>Proceso: Gestión Jurídica</v>
          </cell>
          <cell r="L87">
            <v>7</v>
          </cell>
          <cell r="M87" t="str">
            <v>Proceso: Gestión Jurídica No Aplica</v>
          </cell>
          <cell r="N87">
            <v>3003</v>
          </cell>
          <cell r="O87" t="str">
            <v>Proceso: Gestión Jurídica No Aplica</v>
          </cell>
          <cell r="P87">
            <v>5809</v>
          </cell>
          <cell r="Q87">
            <v>5855</v>
          </cell>
          <cell r="R87">
            <v>0</v>
          </cell>
          <cell r="S87">
            <v>0</v>
          </cell>
          <cell r="T87" t="str">
            <v>Constante</v>
          </cell>
          <cell r="U87">
            <v>3</v>
          </cell>
          <cell r="V87" t="str">
            <v>Proceso</v>
          </cell>
          <cell r="W87">
            <v>20803</v>
          </cell>
          <cell r="X87" t="str">
            <v>Indicadores de Proceso - Gestión Jurídica</v>
          </cell>
          <cell r="Y87" t="str">
            <v>No</v>
          </cell>
        </row>
        <row r="88">
          <cell r="A88">
            <v>5028</v>
          </cell>
          <cell r="B88" t="str">
            <v>Decisiones del Comité de Conciliación y Defensa Judicial relacionadas con los estudios de acciones de repetición.</v>
          </cell>
          <cell r="C88" t="str">
            <v>(5812/5858)* 100</v>
          </cell>
          <cell r="D88">
            <v>97110002</v>
          </cell>
          <cell r="E88" t="str">
            <v>(Variable 1/ Variable 2)* 100</v>
          </cell>
          <cell r="F88">
            <v>100</v>
          </cell>
          <cell r="G88" t="str">
            <v>Mes</v>
          </cell>
          <cell r="H88" t="str">
            <v>Porcentaje</v>
          </cell>
          <cell r="I88">
            <v>0</v>
          </cell>
          <cell r="J88">
            <v>7</v>
          </cell>
          <cell r="K88" t="str">
            <v>Proceso: Gestión Jurídica</v>
          </cell>
          <cell r="L88">
            <v>7</v>
          </cell>
          <cell r="M88" t="str">
            <v>Proceso: Gestión Jurídica No Aplica</v>
          </cell>
          <cell r="N88">
            <v>3003</v>
          </cell>
          <cell r="O88" t="str">
            <v>Proceso: Gestión Jurídica No Aplica</v>
          </cell>
          <cell r="P88">
            <v>5812</v>
          </cell>
          <cell r="Q88">
            <v>5858</v>
          </cell>
          <cell r="R88">
            <v>0</v>
          </cell>
          <cell r="S88">
            <v>0</v>
          </cell>
          <cell r="T88" t="str">
            <v>Constante</v>
          </cell>
          <cell r="U88">
            <v>3</v>
          </cell>
          <cell r="V88" t="str">
            <v>Proceso</v>
          </cell>
          <cell r="W88">
            <v>20803</v>
          </cell>
          <cell r="X88" t="str">
            <v>Indicadores de Proceso - Gestión Jurídica</v>
          </cell>
          <cell r="Y88" t="str">
            <v>No</v>
          </cell>
        </row>
        <row r="89">
          <cell r="A89">
            <v>5029</v>
          </cell>
          <cell r="B89" t="str">
            <v>Atención de Tutelas</v>
          </cell>
          <cell r="C89" t="str">
            <v>(5813/5859)* 100</v>
          </cell>
          <cell r="D89">
            <v>97110002</v>
          </cell>
          <cell r="E89" t="str">
            <v>(Variable 1/ Variable 2)* 100</v>
          </cell>
          <cell r="F89">
            <v>100</v>
          </cell>
          <cell r="G89" t="str">
            <v>Mes</v>
          </cell>
          <cell r="H89" t="str">
            <v>Porcentaje</v>
          </cell>
          <cell r="I89">
            <v>0</v>
          </cell>
          <cell r="J89">
            <v>7</v>
          </cell>
          <cell r="K89" t="str">
            <v>Proceso: Gestión Jurídica</v>
          </cell>
          <cell r="L89">
            <v>7</v>
          </cell>
          <cell r="M89" t="str">
            <v>Proceso: Gestión Jurídica No Aplica</v>
          </cell>
          <cell r="N89">
            <v>3003</v>
          </cell>
          <cell r="O89" t="str">
            <v>Proceso: Gestión Jurídica No Aplica</v>
          </cell>
          <cell r="P89">
            <v>5813</v>
          </cell>
          <cell r="Q89">
            <v>5859</v>
          </cell>
          <cell r="R89">
            <v>0</v>
          </cell>
          <cell r="S89">
            <v>0</v>
          </cell>
          <cell r="T89" t="str">
            <v>Constante</v>
          </cell>
          <cell r="U89">
            <v>3</v>
          </cell>
          <cell r="V89" t="str">
            <v>Proceso</v>
          </cell>
          <cell r="W89">
            <v>20803</v>
          </cell>
          <cell r="X89" t="str">
            <v>Indicadores de Proceso - Gestión Jurídica</v>
          </cell>
          <cell r="Y89" t="str">
            <v>No</v>
          </cell>
        </row>
        <row r="90">
          <cell r="A90">
            <v>5030</v>
          </cell>
          <cell r="B90" t="str">
            <v>Fallos de tutela a favor de la DIAN</v>
          </cell>
          <cell r="C90" t="str">
            <v>(5814/5860)* 100</v>
          </cell>
          <cell r="D90">
            <v>97110002</v>
          </cell>
          <cell r="E90" t="str">
            <v>(Variable 1/ Variable 2)* 100</v>
          </cell>
          <cell r="F90">
            <v>90</v>
          </cell>
          <cell r="G90" t="str">
            <v>Trimestre</v>
          </cell>
          <cell r="H90" t="str">
            <v>Porcentaje</v>
          </cell>
          <cell r="I90">
            <v>0</v>
          </cell>
          <cell r="J90">
            <v>7</v>
          </cell>
          <cell r="K90" t="str">
            <v>Proceso: Gestión Jurídica</v>
          </cell>
          <cell r="L90">
            <v>7</v>
          </cell>
          <cell r="M90" t="str">
            <v>Proceso: Gestión Jurídica No Aplica</v>
          </cell>
          <cell r="N90">
            <v>3003</v>
          </cell>
          <cell r="O90" t="str">
            <v>Proceso: Gestión Jurídica No Aplica</v>
          </cell>
          <cell r="P90">
            <v>5814</v>
          </cell>
          <cell r="Q90">
            <v>5860</v>
          </cell>
          <cell r="R90">
            <v>0</v>
          </cell>
          <cell r="S90">
            <v>0</v>
          </cell>
          <cell r="T90" t="str">
            <v>Constante</v>
          </cell>
          <cell r="U90">
            <v>3</v>
          </cell>
          <cell r="V90" t="str">
            <v>Proceso</v>
          </cell>
          <cell r="W90">
            <v>20803</v>
          </cell>
          <cell r="X90" t="str">
            <v>Indicadores de Proceso - Gestión Jurídica</v>
          </cell>
          <cell r="Y90" t="str">
            <v>No</v>
          </cell>
        </row>
        <row r="91">
          <cell r="A91">
            <v>5032</v>
          </cell>
          <cell r="B91" t="str">
            <v>Conceptos efectivamente reconsiderados por la Dian.</v>
          </cell>
          <cell r="C91" t="str">
            <v>1-(5816/5862)*100</v>
          </cell>
          <cell r="D91">
            <v>97110002</v>
          </cell>
          <cell r="E91" t="str">
            <v>(1-(Variable 1 / Variable 2))*100</v>
          </cell>
          <cell r="F91">
            <v>100</v>
          </cell>
          <cell r="G91" t="str">
            <v>Trimestre</v>
          </cell>
          <cell r="H91" t="str">
            <v>Porcentaje</v>
          </cell>
          <cell r="I91">
            <v>0</v>
          </cell>
          <cell r="J91">
            <v>7</v>
          </cell>
          <cell r="K91" t="str">
            <v>Proceso: Gestión Jurídica</v>
          </cell>
          <cell r="L91">
            <v>7</v>
          </cell>
          <cell r="M91" t="str">
            <v>Proceso: Gestión Jurídica No Aplica</v>
          </cell>
          <cell r="N91">
            <v>3003</v>
          </cell>
          <cell r="O91" t="str">
            <v>Proceso: Gestión Jurídica No Aplica</v>
          </cell>
          <cell r="P91">
            <v>5816</v>
          </cell>
          <cell r="Q91">
            <v>5862</v>
          </cell>
          <cell r="R91">
            <v>0</v>
          </cell>
          <cell r="S91">
            <v>0</v>
          </cell>
          <cell r="T91" t="str">
            <v>Constante</v>
          </cell>
          <cell r="U91">
            <v>3</v>
          </cell>
          <cell r="V91" t="str">
            <v>Proceso</v>
          </cell>
          <cell r="W91">
            <v>20803</v>
          </cell>
          <cell r="X91" t="str">
            <v>Indicadores de Proceso - Gestión Jurídica</v>
          </cell>
          <cell r="Y91" t="str">
            <v>No</v>
          </cell>
        </row>
        <row r="92">
          <cell r="A92">
            <v>5033</v>
          </cell>
          <cell r="B92" t="str">
            <v>Oportunidad en la respuesta de los Conceptos</v>
          </cell>
          <cell r="C92" t="str">
            <v>5817/5863)* 100</v>
          </cell>
          <cell r="D92">
            <v>97110001</v>
          </cell>
          <cell r="E92" t="str">
            <v>(Variable 1/ Variable 2)* 100</v>
          </cell>
          <cell r="F92">
            <v>100</v>
          </cell>
          <cell r="G92" t="str">
            <v>Mes</v>
          </cell>
          <cell r="H92" t="str">
            <v>Porcentaje</v>
          </cell>
          <cell r="I92">
            <v>0</v>
          </cell>
          <cell r="J92">
            <v>7</v>
          </cell>
          <cell r="K92" t="str">
            <v>Proceso: Gestión Jurídica</v>
          </cell>
          <cell r="L92">
            <v>7</v>
          </cell>
          <cell r="M92" t="str">
            <v>Proceso: Gestión Jurídica No Aplica</v>
          </cell>
          <cell r="N92">
            <v>3003</v>
          </cell>
          <cell r="O92" t="str">
            <v>Proceso: Gestión Jurídica No Aplica</v>
          </cell>
          <cell r="P92">
            <v>5817</v>
          </cell>
          <cell r="Q92">
            <v>5863</v>
          </cell>
          <cell r="R92">
            <v>0</v>
          </cell>
          <cell r="S92">
            <v>0</v>
          </cell>
          <cell r="T92" t="str">
            <v>Ascendente</v>
          </cell>
          <cell r="U92">
            <v>3</v>
          </cell>
          <cell r="V92" t="str">
            <v>Proceso</v>
          </cell>
          <cell r="W92">
            <v>20803</v>
          </cell>
          <cell r="X92" t="str">
            <v>Indicadores de Proceso - Gestión Jurídica</v>
          </cell>
          <cell r="Y92" t="str">
            <v>No</v>
          </cell>
        </row>
        <row r="93">
          <cell r="A93">
            <v>5034</v>
          </cell>
          <cell r="B93" t="str">
            <v>Eficiencia en la expedición de providencias</v>
          </cell>
          <cell r="C93" t="str">
            <v>.992155525238744884038199181446111869031</v>
          </cell>
          <cell r="D93">
            <v>97110002</v>
          </cell>
          <cell r="E93" t="str">
            <v>Variable 1/ Variable 2</v>
          </cell>
          <cell r="F93">
            <v>1</v>
          </cell>
          <cell r="G93" t="str">
            <v>Trimestre</v>
          </cell>
          <cell r="H93" t="str">
            <v>Días</v>
          </cell>
          <cell r="I93">
            <v>0</v>
          </cell>
          <cell r="J93">
            <v>10</v>
          </cell>
          <cell r="K93" t="str">
            <v>Proceso: Investigación disciplinaria</v>
          </cell>
          <cell r="L93">
            <v>268</v>
          </cell>
          <cell r="M93" t="str">
            <v>Proceso: Investigación disciplinaria</v>
          </cell>
          <cell r="N93">
            <v>3000</v>
          </cell>
          <cell r="O93" t="str">
            <v>Proceso: Investigación Disciplinaria</v>
          </cell>
          <cell r="P93">
            <v>5818</v>
          </cell>
          <cell r="Q93">
            <v>5864</v>
          </cell>
          <cell r="R93">
            <v>0</v>
          </cell>
          <cell r="S93">
            <v>0</v>
          </cell>
          <cell r="T93" t="str">
            <v>Constante</v>
          </cell>
          <cell r="U93">
            <v>3</v>
          </cell>
          <cell r="V93" t="str">
            <v>Proceso</v>
          </cell>
          <cell r="W93">
            <v>21303</v>
          </cell>
          <cell r="X93" t="str">
            <v>Indicadores de Proceso - Control Disciplinario Interno</v>
          </cell>
          <cell r="Y93" t="str">
            <v>No</v>
          </cell>
        </row>
        <row r="94">
          <cell r="A94">
            <v>5036</v>
          </cell>
          <cell r="B94" t="str">
            <v>Porcentaje de fallos proferidos sin nulidad por segunda instancia</v>
          </cell>
          <cell r="C94" t="str">
            <v>99.215819979543129901125127855438117968</v>
          </cell>
          <cell r="D94">
            <v>97110002</v>
          </cell>
          <cell r="E94" t="str">
            <v>(Variable 1/ Variable 2)* 100</v>
          </cell>
          <cell r="F94">
            <v>100</v>
          </cell>
          <cell r="G94" t="str">
            <v>Semestre</v>
          </cell>
          <cell r="H94" t="str">
            <v>Porcentaje</v>
          </cell>
          <cell r="I94">
            <v>0</v>
          </cell>
          <cell r="J94">
            <v>10</v>
          </cell>
          <cell r="K94" t="str">
            <v>Proceso: Investigación disciplinaria</v>
          </cell>
          <cell r="L94">
            <v>268</v>
          </cell>
          <cell r="M94" t="str">
            <v>Proceso: Investigación disciplinaria</v>
          </cell>
          <cell r="N94">
            <v>3000</v>
          </cell>
          <cell r="O94" t="str">
            <v>Proceso: Investigación Disciplinaria</v>
          </cell>
          <cell r="P94">
            <v>5820</v>
          </cell>
          <cell r="Q94">
            <v>5866</v>
          </cell>
          <cell r="R94">
            <v>0</v>
          </cell>
          <cell r="S94">
            <v>0</v>
          </cell>
          <cell r="T94" t="str">
            <v>Constante</v>
          </cell>
          <cell r="U94">
            <v>3</v>
          </cell>
          <cell r="V94" t="str">
            <v>Proceso</v>
          </cell>
          <cell r="W94">
            <v>21303</v>
          </cell>
          <cell r="X94" t="str">
            <v>Indicadores de Proceso - Control Disciplinario Interno</v>
          </cell>
          <cell r="Y94" t="str">
            <v>No</v>
          </cell>
        </row>
        <row r="95">
          <cell r="A95">
            <v>5045</v>
          </cell>
          <cell r="B95" t="str">
            <v>Solicitudes  de Devolución y/o Compensación gestionadas, hasta proferir el acto administrativo terminal dentro del término legal.</v>
          </cell>
          <cell r="C95" t="str">
            <v>(5829/5873)*100</v>
          </cell>
          <cell r="D95">
            <v>97110002</v>
          </cell>
          <cell r="E95" t="str">
            <v>(Variable 1/ Variable 2)* 100</v>
          </cell>
          <cell r="F95">
            <v>100</v>
          </cell>
          <cell r="G95" t="str">
            <v>Mes</v>
          </cell>
          <cell r="H95" t="str">
            <v>Porcentaje</v>
          </cell>
          <cell r="I95">
            <v>0</v>
          </cell>
          <cell r="J95">
            <v>12</v>
          </cell>
          <cell r="K95" t="str">
            <v>Proceso: Recaudación</v>
          </cell>
          <cell r="L95">
            <v>45</v>
          </cell>
          <cell r="M95" t="str">
            <v>Subproceso: Devolución y/o Compensación</v>
          </cell>
          <cell r="N95">
            <v>3044</v>
          </cell>
          <cell r="O95" t="str">
            <v>Subproceso: Devolución y/o compensación</v>
          </cell>
          <cell r="P95">
            <v>5829</v>
          </cell>
          <cell r="Q95">
            <v>5873</v>
          </cell>
          <cell r="R95">
            <v>0</v>
          </cell>
          <cell r="S95">
            <v>0</v>
          </cell>
          <cell r="T95" t="str">
            <v>Constante</v>
          </cell>
          <cell r="U95">
            <v>3</v>
          </cell>
          <cell r="V95" t="str">
            <v>Proceso</v>
          </cell>
          <cell r="W95">
            <v>22403</v>
          </cell>
          <cell r="X95" t="str">
            <v>Indicadores de Subproceso - Recaudo</v>
          </cell>
          <cell r="Y95" t="str">
            <v>No</v>
          </cell>
        </row>
        <row r="96">
          <cell r="A96">
            <v>5047</v>
          </cell>
          <cell r="B96" t="str">
            <v>Promedio de días utilizados en resolver las solicitudes de devolución y/o compensación</v>
          </cell>
          <cell r="C96" t="str">
            <v>5831</v>
          </cell>
          <cell r="D96">
            <v>97110003</v>
          </cell>
          <cell r="E96" t="str">
            <v>Variable 1</v>
          </cell>
          <cell r="F96">
            <v>37</v>
          </cell>
          <cell r="G96" t="str">
            <v>Mes</v>
          </cell>
          <cell r="H96" t="str">
            <v>Días</v>
          </cell>
          <cell r="I96">
            <v>40.49</v>
          </cell>
          <cell r="J96">
            <v>12</v>
          </cell>
          <cell r="K96" t="str">
            <v>Proceso: Recaudación</v>
          </cell>
          <cell r="L96">
            <v>45</v>
          </cell>
          <cell r="M96" t="str">
            <v>Subproceso: Devolución y/o Compensación</v>
          </cell>
          <cell r="N96">
            <v>3044</v>
          </cell>
          <cell r="O96" t="str">
            <v>Subproceso: Devolución y/o compensación</v>
          </cell>
          <cell r="P96">
            <v>5831</v>
          </cell>
          <cell r="Q96">
            <v>0</v>
          </cell>
          <cell r="R96">
            <v>0</v>
          </cell>
          <cell r="S96">
            <v>0</v>
          </cell>
          <cell r="T96" t="str">
            <v>Descendente</v>
          </cell>
          <cell r="U96">
            <v>3</v>
          </cell>
          <cell r="V96" t="str">
            <v>Proceso</v>
          </cell>
          <cell r="W96">
            <v>22403</v>
          </cell>
          <cell r="X96" t="str">
            <v>Indicadores de Subproceso - Recaudo</v>
          </cell>
          <cell r="Y96" t="str">
            <v>No</v>
          </cell>
        </row>
        <row r="97">
          <cell r="A97">
            <v>5048</v>
          </cell>
          <cell r="B97" t="str">
            <v>Cumplimiento del Plan Anual de Auditoría</v>
          </cell>
          <cell r="C97" t="str">
            <v>(5926/5933)*100</v>
          </cell>
          <cell r="D97">
            <v>97110002</v>
          </cell>
          <cell r="E97" t="str">
            <v>(Variable 1/ Variable 2)* 100</v>
          </cell>
          <cell r="F97">
            <v>100</v>
          </cell>
          <cell r="G97" t="str">
            <v>Semestre</v>
          </cell>
          <cell r="H97" t="str">
            <v>Porcentaje</v>
          </cell>
          <cell r="I97">
            <v>0</v>
          </cell>
          <cell r="J97">
            <v>4</v>
          </cell>
          <cell r="K97" t="str">
            <v>Proceso: Control Interno</v>
          </cell>
          <cell r="L97">
            <v>4</v>
          </cell>
          <cell r="M97" t="str">
            <v>Proceso: Control Interno. No Aplica Subproceso.</v>
          </cell>
          <cell r="N97">
            <v>3010</v>
          </cell>
          <cell r="O97" t="str">
            <v>Proceso: Control Interno.</v>
          </cell>
          <cell r="P97">
            <v>5926</v>
          </cell>
          <cell r="Q97">
            <v>5933</v>
          </cell>
          <cell r="R97">
            <v>0</v>
          </cell>
          <cell r="S97">
            <v>0</v>
          </cell>
          <cell r="T97" t="str">
            <v>Constante</v>
          </cell>
          <cell r="U97">
            <v>3</v>
          </cell>
          <cell r="V97" t="str">
            <v>Proceso</v>
          </cell>
          <cell r="W97">
            <v>20403</v>
          </cell>
          <cell r="X97" t="str">
            <v>Indicadores de Proceso - Control Interno</v>
          </cell>
          <cell r="Y97" t="str">
            <v>No</v>
          </cell>
        </row>
        <row r="98">
          <cell r="A98">
            <v>5049</v>
          </cell>
          <cell r="B98" t="str">
            <v>Tiempo promedio de duración de las auditorías</v>
          </cell>
          <cell r="C98" t="str">
            <v>5927/5934</v>
          </cell>
          <cell r="D98">
            <v>97110003</v>
          </cell>
          <cell r="E98" t="str">
            <v>Variable 1/ Variable 2</v>
          </cell>
          <cell r="F98">
            <v>120</v>
          </cell>
          <cell r="G98" t="str">
            <v>Año</v>
          </cell>
          <cell r="H98" t="str">
            <v>Días</v>
          </cell>
          <cell r="I98">
            <v>0</v>
          </cell>
          <cell r="J98">
            <v>4</v>
          </cell>
          <cell r="K98" t="str">
            <v>Proceso: Control Interno</v>
          </cell>
          <cell r="L98">
            <v>4</v>
          </cell>
          <cell r="M98" t="str">
            <v>Proceso: Control Interno. No Aplica Subproceso.</v>
          </cell>
          <cell r="N98">
            <v>3010</v>
          </cell>
          <cell r="O98" t="str">
            <v>Proceso: Control Interno.</v>
          </cell>
          <cell r="P98">
            <v>5927</v>
          </cell>
          <cell r="Q98">
            <v>5934</v>
          </cell>
          <cell r="R98">
            <v>0</v>
          </cell>
          <cell r="S98">
            <v>0</v>
          </cell>
          <cell r="T98" t="str">
            <v>Descendente</v>
          </cell>
          <cell r="U98">
            <v>3</v>
          </cell>
          <cell r="V98" t="str">
            <v>Proceso</v>
          </cell>
          <cell r="W98">
            <v>20403</v>
          </cell>
          <cell r="X98" t="str">
            <v>Indicadores de Proceso - Control Interno</v>
          </cell>
          <cell r="Y98" t="str">
            <v>No</v>
          </cell>
        </row>
        <row r="99">
          <cell r="A99">
            <v>5050</v>
          </cell>
          <cell r="B99" t="str">
            <v>Administración del presupuesto de TIC</v>
          </cell>
          <cell r="C99" t="str">
            <v>(5928/5935)*100</v>
          </cell>
          <cell r="D99">
            <v>97110002</v>
          </cell>
          <cell r="E99" t="str">
            <v>(Variable 1/ Variable 2)* 100</v>
          </cell>
          <cell r="F99">
            <v>100</v>
          </cell>
          <cell r="G99" t="str">
            <v>Trimestre</v>
          </cell>
          <cell r="H99" t="str">
            <v>Porcentaje</v>
          </cell>
          <cell r="I99">
            <v>0</v>
          </cell>
          <cell r="J99">
            <v>15</v>
          </cell>
          <cell r="K99" t="str">
            <v>Proceso: Servicios informáticos</v>
          </cell>
          <cell r="L99">
            <v>263</v>
          </cell>
          <cell r="M99" t="str">
            <v>Proceso: Servicios informáticos</v>
          </cell>
          <cell r="N99">
            <v>3011</v>
          </cell>
          <cell r="O99" t="str">
            <v>Proceso: Servicios Informáticos</v>
          </cell>
          <cell r="P99">
            <v>5928</v>
          </cell>
          <cell r="Q99">
            <v>5935</v>
          </cell>
          <cell r="R99">
            <v>0</v>
          </cell>
          <cell r="S99">
            <v>0</v>
          </cell>
          <cell r="T99" t="str">
            <v>Constante</v>
          </cell>
          <cell r="U99">
            <v>3</v>
          </cell>
          <cell r="V99" t="str">
            <v>Proceso</v>
          </cell>
          <cell r="W99">
            <v>22003</v>
          </cell>
          <cell r="X99" t="str">
            <v>Indicadores de Proceso - Tecnología de Información y Telecomunicaciones</v>
          </cell>
          <cell r="Y99" t="str">
            <v>No</v>
          </cell>
        </row>
        <row r="100">
          <cell r="A100">
            <v>5051</v>
          </cell>
          <cell r="B100" t="str">
            <v>Nivel cumplimiento del cronograma de software</v>
          </cell>
          <cell r="C100" t="str">
            <v>(5929/5936)*100</v>
          </cell>
          <cell r="D100">
            <v>97110003</v>
          </cell>
          <cell r="E100" t="str">
            <v>(Variable 1/ Variable 2)* 100</v>
          </cell>
          <cell r="F100">
            <v>100</v>
          </cell>
          <cell r="G100" t="str">
            <v>Mes</v>
          </cell>
          <cell r="H100" t="str">
            <v>Porcentaje</v>
          </cell>
          <cell r="I100">
            <v>0</v>
          </cell>
          <cell r="J100">
            <v>15</v>
          </cell>
          <cell r="K100" t="str">
            <v>Proceso: Servicios informáticos</v>
          </cell>
          <cell r="L100">
            <v>245</v>
          </cell>
          <cell r="M100" t="str">
            <v>Subproceso: Construcción de Sistemas de Información</v>
          </cell>
          <cell r="N100">
            <v>3077</v>
          </cell>
          <cell r="O100" t="str">
            <v>Subproceso: Construcción de Sistemas de Información</v>
          </cell>
          <cell r="P100">
            <v>5929</v>
          </cell>
          <cell r="Q100">
            <v>5936</v>
          </cell>
          <cell r="R100">
            <v>0</v>
          </cell>
          <cell r="S100">
            <v>0</v>
          </cell>
          <cell r="T100" t="str">
            <v>Descendente</v>
          </cell>
          <cell r="U100">
            <v>3</v>
          </cell>
          <cell r="V100" t="str">
            <v>Proceso</v>
          </cell>
          <cell r="W100">
            <v>22002</v>
          </cell>
          <cell r="X100" t="str">
            <v>Indicadores de Subproceso - Tecnología de Información y Telecomunicaciones</v>
          </cell>
          <cell r="Y100" t="str">
            <v>No</v>
          </cell>
        </row>
        <row r="101">
          <cell r="A101">
            <v>5052</v>
          </cell>
          <cell r="B101" t="str">
            <v>Nivel de servicio Infraestructura Tecnologica</v>
          </cell>
          <cell r="C101" t="str">
            <v>((5930-5937)/5930)*100</v>
          </cell>
          <cell r="D101">
            <v>97110002</v>
          </cell>
          <cell r="E101" t="str">
            <v>((Variable 1 - Variable 2) / Variable 1)*100</v>
          </cell>
          <cell r="F101">
            <v>99.7</v>
          </cell>
          <cell r="G101" t="str">
            <v>Mes</v>
          </cell>
          <cell r="H101" t="str">
            <v>Porcentaje</v>
          </cell>
          <cell r="I101">
            <v>0</v>
          </cell>
          <cell r="J101">
            <v>15</v>
          </cell>
          <cell r="K101" t="str">
            <v>Proceso: Servicios informáticos</v>
          </cell>
          <cell r="L101">
            <v>242</v>
          </cell>
          <cell r="M101" t="str">
            <v>Subproceso: Gestión de la Infraestructura Tecnológica</v>
          </cell>
          <cell r="N101">
            <v>3013</v>
          </cell>
          <cell r="O101" t="str">
            <v>Subproceso: Gestión de la Infraestructura Tecnológica</v>
          </cell>
          <cell r="P101">
            <v>5930</v>
          </cell>
          <cell r="Q101">
            <v>5937</v>
          </cell>
          <cell r="R101">
            <v>0</v>
          </cell>
          <cell r="S101">
            <v>0</v>
          </cell>
          <cell r="T101" t="str">
            <v>Constante</v>
          </cell>
          <cell r="U101">
            <v>3</v>
          </cell>
          <cell r="V101" t="str">
            <v>Proceso</v>
          </cell>
          <cell r="W101">
            <v>22002</v>
          </cell>
          <cell r="X101" t="str">
            <v>Indicadores de Subproceso - Tecnología de Información y Telecomunicaciones</v>
          </cell>
          <cell r="Y101" t="str">
            <v>No</v>
          </cell>
        </row>
        <row r="102">
          <cell r="A102">
            <v>5053</v>
          </cell>
          <cell r="B102" t="str">
            <v>Cumplimiento en la atención a solicitudes</v>
          </cell>
          <cell r="C102" t="str">
            <v>(5931/5938)*100</v>
          </cell>
          <cell r="D102">
            <v>97110002</v>
          </cell>
          <cell r="E102" t="str">
            <v>(Variable 1/ Variable 2)* 100</v>
          </cell>
          <cell r="F102">
            <v>100</v>
          </cell>
          <cell r="G102" t="str">
            <v>Mes</v>
          </cell>
          <cell r="H102" t="str">
            <v>Porcentaje</v>
          </cell>
          <cell r="I102">
            <v>0</v>
          </cell>
          <cell r="J102">
            <v>15</v>
          </cell>
          <cell r="K102" t="str">
            <v>Proceso: Servicios informáticos</v>
          </cell>
          <cell r="L102">
            <v>243</v>
          </cell>
          <cell r="M102" t="str">
            <v>Subproceso: Soporte Tecnológico</v>
          </cell>
          <cell r="N102">
            <v>3014</v>
          </cell>
          <cell r="O102" t="str">
            <v>Subproceso: Soporte Tecnológico</v>
          </cell>
          <cell r="P102">
            <v>5931</v>
          </cell>
          <cell r="Q102">
            <v>5938</v>
          </cell>
          <cell r="R102">
            <v>0</v>
          </cell>
          <cell r="S102">
            <v>0</v>
          </cell>
          <cell r="T102" t="str">
            <v>Constante</v>
          </cell>
          <cell r="U102">
            <v>3</v>
          </cell>
          <cell r="V102" t="str">
            <v>Proceso</v>
          </cell>
          <cell r="W102">
            <v>22002</v>
          </cell>
          <cell r="X102" t="str">
            <v>Indicadores de Subproceso - Tecnología de Información y Telecomunicaciones</v>
          </cell>
          <cell r="Y102" t="str">
            <v>No</v>
          </cell>
        </row>
        <row r="103">
          <cell r="A103">
            <v>5055</v>
          </cell>
          <cell r="B103" t="str">
            <v>Anticipación en la toma de decisiones en los procesos disciplinarios</v>
          </cell>
          <cell r="C103" t="str">
            <v>(5955/5956)*100</v>
          </cell>
          <cell r="D103">
            <v>97110002</v>
          </cell>
          <cell r="E103" t="str">
            <v>(Variable 1/ Variable 2)* 100</v>
          </cell>
          <cell r="F103">
            <v>10</v>
          </cell>
          <cell r="G103" t="str">
            <v>Semestre</v>
          </cell>
          <cell r="H103" t="str">
            <v>Porcentaje</v>
          </cell>
          <cell r="I103">
            <v>0</v>
          </cell>
          <cell r="J103">
            <v>10</v>
          </cell>
          <cell r="K103" t="str">
            <v>Proceso: Investigación disciplinaria</v>
          </cell>
          <cell r="L103">
            <v>268</v>
          </cell>
          <cell r="M103" t="str">
            <v>Proceso: Investigación disciplinaria</v>
          </cell>
          <cell r="N103">
            <v>3000</v>
          </cell>
          <cell r="O103" t="str">
            <v>Proceso: Investigación Disciplinaria</v>
          </cell>
          <cell r="P103">
            <v>5955</v>
          </cell>
          <cell r="Q103">
            <v>5956</v>
          </cell>
          <cell r="R103">
            <v>0</v>
          </cell>
          <cell r="S103">
            <v>0</v>
          </cell>
          <cell r="T103" t="str">
            <v>Constante</v>
          </cell>
          <cell r="U103">
            <v>3</v>
          </cell>
          <cell r="V103" t="str">
            <v>Proceso</v>
          </cell>
          <cell r="W103">
            <v>21303</v>
          </cell>
          <cell r="X103" t="str">
            <v>Indicadores de Proceso - Control Disciplinario Interno</v>
          </cell>
          <cell r="Y103" t="str">
            <v>No</v>
          </cell>
        </row>
        <row r="104">
          <cell r="A104">
            <v>5056</v>
          </cell>
          <cell r="B104" t="str">
            <v>Eficacia de las notificaciones y/o comunicaciones en las decisiones disciplinarias</v>
          </cell>
          <cell r="C104" t="str">
            <v>(5957/5958)*100</v>
          </cell>
          <cell r="D104">
            <v>97110002</v>
          </cell>
          <cell r="E104" t="str">
            <v>(Variable 1/ Variable 2)* 100</v>
          </cell>
          <cell r="F104">
            <v>90</v>
          </cell>
          <cell r="G104" t="str">
            <v>Mes</v>
          </cell>
          <cell r="H104" t="str">
            <v>Porcentaje</v>
          </cell>
          <cell r="I104">
            <v>0</v>
          </cell>
          <cell r="J104">
            <v>10</v>
          </cell>
          <cell r="K104" t="str">
            <v>Proceso: Investigación disciplinaria</v>
          </cell>
          <cell r="L104">
            <v>268</v>
          </cell>
          <cell r="M104" t="str">
            <v>Proceso: Investigación disciplinaria</v>
          </cell>
          <cell r="N104">
            <v>3000</v>
          </cell>
          <cell r="O104" t="str">
            <v>Proceso: Investigación Disciplinaria</v>
          </cell>
          <cell r="P104">
            <v>5957</v>
          </cell>
          <cell r="Q104">
            <v>5958</v>
          </cell>
          <cell r="R104">
            <v>0</v>
          </cell>
          <cell r="S104">
            <v>0</v>
          </cell>
          <cell r="T104" t="str">
            <v>Constante</v>
          </cell>
          <cell r="U104">
            <v>3</v>
          </cell>
          <cell r="V104" t="str">
            <v>Proceso</v>
          </cell>
          <cell r="W104">
            <v>21303</v>
          </cell>
          <cell r="X104" t="str">
            <v>Indicadores de Proceso - Control Disciplinario Interno</v>
          </cell>
          <cell r="Y104" t="str">
            <v>No</v>
          </cell>
        </row>
        <row r="105">
          <cell r="A105">
            <v>5057</v>
          </cell>
          <cell r="B105" t="str">
            <v>Procesos terminados con fallo a favor de la DIAN</v>
          </cell>
          <cell r="C105" t="str">
            <v>(5961/5962)*100</v>
          </cell>
          <cell r="D105">
            <v>97110002</v>
          </cell>
          <cell r="E105" t="str">
            <v>(Variable 1/ Variable 2)* 100</v>
          </cell>
          <cell r="F105">
            <v>80</v>
          </cell>
          <cell r="G105" t="str">
            <v>Cuatrimestre</v>
          </cell>
          <cell r="H105" t="str">
            <v>Porcentaje</v>
          </cell>
          <cell r="I105">
            <v>0</v>
          </cell>
          <cell r="J105">
            <v>7</v>
          </cell>
          <cell r="K105" t="str">
            <v>Proceso: Gestión Jurídica</v>
          </cell>
          <cell r="L105">
            <v>7</v>
          </cell>
          <cell r="M105" t="str">
            <v>Proceso: Gestión Jurídica No Aplica</v>
          </cell>
          <cell r="N105">
            <v>3003</v>
          </cell>
          <cell r="O105" t="str">
            <v>Proceso: Gestión Jurídica No Aplica</v>
          </cell>
          <cell r="P105">
            <v>5961</v>
          </cell>
          <cell r="Q105">
            <v>5962</v>
          </cell>
          <cell r="R105">
            <v>0</v>
          </cell>
          <cell r="S105">
            <v>0</v>
          </cell>
          <cell r="T105" t="str">
            <v>Constante</v>
          </cell>
          <cell r="U105">
            <v>3</v>
          </cell>
          <cell r="V105" t="str">
            <v>Proceso</v>
          </cell>
          <cell r="W105">
            <v>20803</v>
          </cell>
          <cell r="X105" t="str">
            <v>Indicadores de Proceso - Gestión Jurídica</v>
          </cell>
          <cell r="Y105" t="str">
            <v>No</v>
          </cell>
        </row>
        <row r="106">
          <cell r="A106">
            <v>5058</v>
          </cell>
          <cell r="B106" t="str">
            <v>Cantidad de hallazgos de responsabilidad de la Subdirección Financiera.</v>
          </cell>
          <cell r="C106" t="str">
            <v>((5969-5970)/5970)*100</v>
          </cell>
          <cell r="D106">
            <v>97110001</v>
          </cell>
          <cell r="E106" t="str">
            <v>((Variable 1 - Variable 2)/ Variable 2)*100</v>
          </cell>
          <cell r="F106">
            <v>80</v>
          </cell>
          <cell r="G106" t="str">
            <v>Año</v>
          </cell>
          <cell r="H106" t="str">
            <v>Porcentaje</v>
          </cell>
          <cell r="I106">
            <v>0</v>
          </cell>
          <cell r="J106">
            <v>13</v>
          </cell>
          <cell r="K106" t="str">
            <v>Proceso: Recursos Financieros</v>
          </cell>
          <cell r="L106">
            <v>265</v>
          </cell>
          <cell r="M106" t="str">
            <v>Proceso: Recursos Financieros</v>
          </cell>
          <cell r="N106">
            <v>3064</v>
          </cell>
          <cell r="O106" t="str">
            <v>Proceso: Recursos Financieros</v>
          </cell>
          <cell r="P106">
            <v>5969</v>
          </cell>
          <cell r="Q106">
            <v>5970</v>
          </cell>
          <cell r="R106">
            <v>0</v>
          </cell>
          <cell r="S106">
            <v>0</v>
          </cell>
          <cell r="T106" t="str">
            <v>Ascendente</v>
          </cell>
          <cell r="U106">
            <v>3</v>
          </cell>
          <cell r="V106" t="str">
            <v>Proceso</v>
          </cell>
          <cell r="W106">
            <v>21603</v>
          </cell>
          <cell r="X106" t="str">
            <v>Indicadores de Proceso - Recursos Financieros</v>
          </cell>
          <cell r="Y106" t="str">
            <v>No</v>
          </cell>
        </row>
        <row r="107">
          <cell r="A107">
            <v>5059</v>
          </cell>
          <cell r="B107" t="str">
            <v>Nivel de ejecución presupuestal de la entidad</v>
          </cell>
          <cell r="C107" t="str">
            <v>(5971/5972)*100</v>
          </cell>
          <cell r="D107">
            <v>97110001</v>
          </cell>
          <cell r="E107" t="str">
            <v>(Variable 1/ Variable 2)* 100</v>
          </cell>
          <cell r="F107">
            <v>95</v>
          </cell>
          <cell r="G107" t="str">
            <v>Trimestre</v>
          </cell>
          <cell r="H107" t="str">
            <v>Porcentaje</v>
          </cell>
          <cell r="I107">
            <v>0</v>
          </cell>
          <cell r="J107">
            <v>13</v>
          </cell>
          <cell r="K107" t="str">
            <v>Proceso: Recursos Financieros</v>
          </cell>
          <cell r="L107">
            <v>265</v>
          </cell>
          <cell r="M107" t="str">
            <v>Proceso: Recursos Financieros</v>
          </cell>
          <cell r="N107">
            <v>3064</v>
          </cell>
          <cell r="O107" t="str">
            <v>Proceso: Recursos Financieros</v>
          </cell>
          <cell r="P107">
            <v>5971</v>
          </cell>
          <cell r="Q107">
            <v>5972</v>
          </cell>
          <cell r="R107">
            <v>0</v>
          </cell>
          <cell r="S107">
            <v>0</v>
          </cell>
          <cell r="T107" t="str">
            <v>Ascendente</v>
          </cell>
          <cell r="U107">
            <v>3</v>
          </cell>
          <cell r="V107" t="str">
            <v>Proceso</v>
          </cell>
          <cell r="W107">
            <v>21603</v>
          </cell>
          <cell r="X107" t="str">
            <v>Indicadores de Proceso - Recursos Financieros</v>
          </cell>
          <cell r="Y107" t="str">
            <v>No</v>
          </cell>
        </row>
        <row r="108">
          <cell r="A108">
            <v>5060</v>
          </cell>
          <cell r="B108" t="str">
            <v>Eficiencia en la realización de pagos</v>
          </cell>
          <cell r="C108" t="str">
            <v>(5973/5974)*100</v>
          </cell>
          <cell r="D108">
            <v>97110001</v>
          </cell>
          <cell r="E108" t="str">
            <v>(Variable 1/ Variable 2)* 100</v>
          </cell>
          <cell r="F108">
            <v>90</v>
          </cell>
          <cell r="G108" t="str">
            <v>Trimestre</v>
          </cell>
          <cell r="H108" t="str">
            <v>Porcentaje</v>
          </cell>
          <cell r="I108">
            <v>0</v>
          </cell>
          <cell r="J108">
            <v>13</v>
          </cell>
          <cell r="K108" t="str">
            <v>Proceso: Recursos Financieros</v>
          </cell>
          <cell r="L108">
            <v>265</v>
          </cell>
          <cell r="M108" t="str">
            <v>Proceso: Recursos Financieros</v>
          </cell>
          <cell r="N108">
            <v>3064</v>
          </cell>
          <cell r="O108" t="str">
            <v>Proceso: Recursos Financieros</v>
          </cell>
          <cell r="P108">
            <v>5973</v>
          </cell>
          <cell r="Q108">
            <v>5974</v>
          </cell>
          <cell r="R108">
            <v>0</v>
          </cell>
          <cell r="S108">
            <v>0</v>
          </cell>
          <cell r="T108" t="str">
            <v>Ascendente</v>
          </cell>
          <cell r="U108">
            <v>3</v>
          </cell>
          <cell r="V108" t="str">
            <v>Proceso</v>
          </cell>
          <cell r="W108">
            <v>21603</v>
          </cell>
          <cell r="X108" t="str">
            <v>Indicadores de Proceso - Recursos Financieros</v>
          </cell>
          <cell r="Y108" t="str">
            <v>No</v>
          </cell>
        </row>
        <row r="109">
          <cell r="A109">
            <v>5063</v>
          </cell>
          <cell r="B109" t="str">
            <v>Comportamiento del gasto de los recursos disponibles para la operación logística</v>
          </cell>
          <cell r="C109" t="str">
            <v>(5979/5980)*100</v>
          </cell>
          <cell r="D109">
            <v>97110002</v>
          </cell>
          <cell r="E109" t="str">
            <v>(Variable 1/ Variable 2)* 100</v>
          </cell>
          <cell r="F109">
            <v>100</v>
          </cell>
          <cell r="G109" t="str">
            <v>Mes</v>
          </cell>
          <cell r="H109" t="str">
            <v>Porcentaje</v>
          </cell>
          <cell r="I109">
            <v>0</v>
          </cell>
          <cell r="J109">
            <v>3</v>
          </cell>
          <cell r="K109" t="str">
            <v>Proceso: Comercialización</v>
          </cell>
          <cell r="L109">
            <v>275</v>
          </cell>
          <cell r="M109" t="str">
            <v>Proceso: Comercialización. No aplica Subproceso</v>
          </cell>
          <cell r="N109">
            <v>3018</v>
          </cell>
          <cell r="O109" t="str">
            <v>Proceso: Comercialización</v>
          </cell>
          <cell r="P109">
            <v>5979</v>
          </cell>
          <cell r="Q109">
            <v>5980</v>
          </cell>
          <cell r="R109">
            <v>0</v>
          </cell>
          <cell r="S109">
            <v>0</v>
          </cell>
          <cell r="T109" t="str">
            <v>Constante</v>
          </cell>
          <cell r="U109">
            <v>3</v>
          </cell>
          <cell r="V109" t="str">
            <v>Proceso</v>
          </cell>
          <cell r="W109">
            <v>21703</v>
          </cell>
          <cell r="X109" t="str">
            <v>Indicadores de Proceso - Comercial</v>
          </cell>
          <cell r="Y109" t="str">
            <v>No</v>
          </cell>
        </row>
        <row r="110">
          <cell r="A110">
            <v>5064</v>
          </cell>
          <cell r="B110" t="str">
            <v>Valor del ahorro en inversión para campañas informativas o de divulgación a través de acciones de free press</v>
          </cell>
          <cell r="C110" t="str">
            <v>5997</v>
          </cell>
          <cell r="D110">
            <v>97110002</v>
          </cell>
          <cell r="E110" t="str">
            <v>Variable 1</v>
          </cell>
          <cell r="F110">
            <v>30000</v>
          </cell>
          <cell r="G110" t="str">
            <v>Trimestre</v>
          </cell>
          <cell r="H110" t="str">
            <v>Millones de Pesos</v>
          </cell>
          <cell r="I110">
            <v>0</v>
          </cell>
          <cell r="J110">
            <v>9</v>
          </cell>
          <cell r="K110" t="str">
            <v>Proceso: Inteligencia Corporativa</v>
          </cell>
          <cell r="L110">
            <v>253</v>
          </cell>
          <cell r="M110" t="str">
            <v>Subproceso: Comunicaciones</v>
          </cell>
          <cell r="N110">
            <v>3004</v>
          </cell>
          <cell r="O110" t="str">
            <v>Subproceso: Comunicaciones</v>
          </cell>
          <cell r="P110">
            <v>5997</v>
          </cell>
          <cell r="Q110">
            <v>0</v>
          </cell>
          <cell r="R110">
            <v>0</v>
          </cell>
          <cell r="S110">
            <v>0</v>
          </cell>
          <cell r="T110" t="str">
            <v>Constante</v>
          </cell>
          <cell r="U110">
            <v>3</v>
          </cell>
          <cell r="V110" t="str">
            <v>Proceso</v>
          </cell>
          <cell r="W110">
            <v>20502</v>
          </cell>
          <cell r="X110" t="str">
            <v>Indicadores de Subproceso - Comunicaciones</v>
          </cell>
          <cell r="Y110" t="str">
            <v>No</v>
          </cell>
        </row>
        <row r="111">
          <cell r="A111">
            <v>5068</v>
          </cell>
          <cell r="B111" t="str">
            <v>Efectividad en la Gestión Documental</v>
          </cell>
          <cell r="C111" t="str">
            <v>(((5983/5984)*0.6)+((5985/5986)*0.4))*100</v>
          </cell>
          <cell r="D111">
            <v>97110002</v>
          </cell>
          <cell r="E111" t="str">
            <v>(((Variable 1 / Variable 2) * 0.6) + ((Variable 3 / Variable 4) * 0.4)) * 100</v>
          </cell>
          <cell r="F111">
            <v>100</v>
          </cell>
          <cell r="G111" t="str">
            <v>Mes</v>
          </cell>
          <cell r="H111" t="str">
            <v>Porcentaje</v>
          </cell>
          <cell r="I111">
            <v>0</v>
          </cell>
          <cell r="J111">
            <v>14</v>
          </cell>
          <cell r="K111" t="str">
            <v>Proceso: Recursos Físicos</v>
          </cell>
          <cell r="L111">
            <v>264</v>
          </cell>
          <cell r="M111" t="str">
            <v>Proceso: Recursos Físicos</v>
          </cell>
          <cell r="N111">
            <v>3075</v>
          </cell>
          <cell r="O111" t="str">
            <v>Proceso: Recursos Físicos</v>
          </cell>
          <cell r="P111">
            <v>5983</v>
          </cell>
          <cell r="Q111">
            <v>5984</v>
          </cell>
          <cell r="R111">
            <v>5985</v>
          </cell>
          <cell r="S111">
            <v>5986</v>
          </cell>
          <cell r="T111" t="str">
            <v>Constante</v>
          </cell>
          <cell r="U111">
            <v>3</v>
          </cell>
          <cell r="V111" t="str">
            <v>Proceso</v>
          </cell>
          <cell r="W111">
            <v>21503</v>
          </cell>
          <cell r="X111" t="str">
            <v>Indicadores de Proceso - Recursos Físicos</v>
          </cell>
          <cell r="Y111" t="str">
            <v>No</v>
          </cell>
        </row>
        <row r="112">
          <cell r="A112">
            <v>5069</v>
          </cell>
          <cell r="B112" t="str">
            <v>Administración de Bienes</v>
          </cell>
          <cell r="C112" t="str">
            <v>((5987*0.25)+(5988*0.30)+(5989*0.15)+(5990*0.30))</v>
          </cell>
          <cell r="D112">
            <v>97110002</v>
          </cell>
          <cell r="E112" t="str">
            <v>(Variable 1 * 0.25) + (Variable 2 * 0.30) + (Variable 3 * 0.15) + (Variable 4 * 0.30)</v>
          </cell>
          <cell r="F112">
            <v>100</v>
          </cell>
          <cell r="G112" t="str">
            <v>Trimestre</v>
          </cell>
          <cell r="H112" t="str">
            <v>Porcentaje</v>
          </cell>
          <cell r="I112">
            <v>0</v>
          </cell>
          <cell r="J112">
            <v>14</v>
          </cell>
          <cell r="K112" t="str">
            <v>Proceso: Recursos Físicos</v>
          </cell>
          <cell r="L112">
            <v>264</v>
          </cell>
          <cell r="M112" t="str">
            <v>Proceso: Recursos Físicos</v>
          </cell>
          <cell r="N112">
            <v>3075</v>
          </cell>
          <cell r="O112" t="str">
            <v>Proceso: Recursos Físicos</v>
          </cell>
          <cell r="P112">
            <v>5987</v>
          </cell>
          <cell r="Q112">
            <v>5988</v>
          </cell>
          <cell r="R112">
            <v>5989</v>
          </cell>
          <cell r="S112">
            <v>5990</v>
          </cell>
          <cell r="T112" t="str">
            <v>Constante</v>
          </cell>
          <cell r="U112">
            <v>3</v>
          </cell>
          <cell r="V112" t="str">
            <v>Proceso</v>
          </cell>
          <cell r="W112">
            <v>21503</v>
          </cell>
          <cell r="X112" t="str">
            <v>Indicadores de Proceso - Recursos Físicos</v>
          </cell>
          <cell r="Y112" t="str">
            <v>No</v>
          </cell>
        </row>
        <row r="113">
          <cell r="A113">
            <v>5070</v>
          </cell>
          <cell r="B113" t="str">
            <v>Calidad en la liquidación de la nómina</v>
          </cell>
          <cell r="C113" t="str">
            <v>(6001/6002)*100</v>
          </cell>
          <cell r="D113">
            <v>97110001</v>
          </cell>
          <cell r="E113" t="str">
            <v>(Variable 1/ Variable 2)* 100</v>
          </cell>
          <cell r="F113">
            <v>100</v>
          </cell>
          <cell r="G113" t="str">
            <v>Trimestre</v>
          </cell>
          <cell r="H113" t="str">
            <v>Porcentaje</v>
          </cell>
          <cell r="I113">
            <v>0</v>
          </cell>
          <cell r="J113">
            <v>6</v>
          </cell>
          <cell r="K113" t="str">
            <v>Proceso: Gestión Humana</v>
          </cell>
          <cell r="L113">
            <v>272</v>
          </cell>
          <cell r="M113" t="str">
            <v>Proceso: Gestión Humana No Aplica Subproceso.</v>
          </cell>
          <cell r="N113">
            <v>3030</v>
          </cell>
          <cell r="O113" t="str">
            <v>Proceso: Gestión Humana</v>
          </cell>
          <cell r="P113">
            <v>6001</v>
          </cell>
          <cell r="Q113">
            <v>6002</v>
          </cell>
          <cell r="R113">
            <v>0</v>
          </cell>
          <cell r="S113">
            <v>0</v>
          </cell>
          <cell r="T113" t="str">
            <v>Ascendente</v>
          </cell>
          <cell r="U113">
            <v>3</v>
          </cell>
          <cell r="V113" t="str">
            <v>Proceso</v>
          </cell>
          <cell r="W113">
            <v>21403</v>
          </cell>
          <cell r="X113" t="str">
            <v>Indicadores de Proceso - Personal</v>
          </cell>
          <cell r="Y113" t="str">
            <v>No</v>
          </cell>
        </row>
        <row r="114">
          <cell r="A114">
            <v>5071</v>
          </cell>
          <cell r="B114" t="str">
            <v>Ejecución del plan de bienestar</v>
          </cell>
          <cell r="C114" t="str">
            <v>(6003/6018)*100</v>
          </cell>
          <cell r="D114">
            <v>97110001</v>
          </cell>
          <cell r="E114" t="str">
            <v>(Variable 1/ Variable 2)* 100</v>
          </cell>
          <cell r="F114">
            <v>100</v>
          </cell>
          <cell r="G114" t="str">
            <v>Trimestre</v>
          </cell>
          <cell r="H114" t="str">
            <v>Porcentaje</v>
          </cell>
          <cell r="I114">
            <v>0</v>
          </cell>
          <cell r="J114">
            <v>6</v>
          </cell>
          <cell r="K114" t="str">
            <v>Proceso: Gestión Humana</v>
          </cell>
          <cell r="L114">
            <v>272</v>
          </cell>
          <cell r="M114" t="str">
            <v>Proceso: Gestión Humana No Aplica Subproceso.</v>
          </cell>
          <cell r="N114">
            <v>3030</v>
          </cell>
          <cell r="O114" t="str">
            <v>Proceso: Gestión Humana</v>
          </cell>
          <cell r="P114">
            <v>6003</v>
          </cell>
          <cell r="Q114">
            <v>6018</v>
          </cell>
          <cell r="R114">
            <v>0</v>
          </cell>
          <cell r="S114">
            <v>0</v>
          </cell>
          <cell r="T114" t="str">
            <v>Ascendente</v>
          </cell>
          <cell r="U114">
            <v>3</v>
          </cell>
          <cell r="V114" t="str">
            <v>Proceso</v>
          </cell>
          <cell r="W114">
            <v>21403</v>
          </cell>
          <cell r="X114" t="str">
            <v>Indicadores de Proceso - Personal</v>
          </cell>
          <cell r="Y114" t="str">
            <v>No</v>
          </cell>
        </row>
        <row r="115">
          <cell r="A115">
            <v>5072</v>
          </cell>
          <cell r="B115" t="str">
            <v>Gestión de incapacidades</v>
          </cell>
          <cell r="C115" t="str">
            <v>(6004/6005)*100</v>
          </cell>
          <cell r="D115">
            <v>97110001</v>
          </cell>
          <cell r="E115" t="str">
            <v>(Variable 1/ Variable 2)* 100</v>
          </cell>
          <cell r="F115">
            <v>100</v>
          </cell>
          <cell r="G115" t="str">
            <v>Bimestre</v>
          </cell>
          <cell r="H115" t="str">
            <v>Porcentaje</v>
          </cell>
          <cell r="I115">
            <v>92</v>
          </cell>
          <cell r="J115">
            <v>6</v>
          </cell>
          <cell r="K115" t="str">
            <v>Proceso: Gestión Humana</v>
          </cell>
          <cell r="L115">
            <v>272</v>
          </cell>
          <cell r="M115" t="str">
            <v>Proceso: Gestión Humana No Aplica Subproceso.</v>
          </cell>
          <cell r="N115">
            <v>3030</v>
          </cell>
          <cell r="O115" t="str">
            <v>Proceso: Gestión Humana</v>
          </cell>
          <cell r="P115">
            <v>6004</v>
          </cell>
          <cell r="Q115">
            <v>6005</v>
          </cell>
          <cell r="R115">
            <v>0</v>
          </cell>
          <cell r="S115">
            <v>0</v>
          </cell>
          <cell r="T115" t="str">
            <v>Ascendente</v>
          </cell>
          <cell r="U115">
            <v>3</v>
          </cell>
          <cell r="V115" t="str">
            <v>Proceso</v>
          </cell>
          <cell r="W115">
            <v>21403</v>
          </cell>
          <cell r="X115" t="str">
            <v>Indicadores de Proceso - Personal</v>
          </cell>
          <cell r="Y115" t="str">
            <v>No</v>
          </cell>
        </row>
        <row r="116">
          <cell r="A116">
            <v>5073</v>
          </cell>
          <cell r="B116" t="str">
            <v>Gestión de novedades que afectan la nómina</v>
          </cell>
          <cell r="C116" t="str">
            <v>(6006/6007)*100</v>
          </cell>
          <cell r="D116">
            <v>97110001</v>
          </cell>
          <cell r="E116" t="str">
            <v>(Variable 1/ Variable 2)* 100</v>
          </cell>
          <cell r="F116">
            <v>100</v>
          </cell>
          <cell r="G116" t="str">
            <v>Trimestre</v>
          </cell>
          <cell r="H116" t="str">
            <v>Porcentaje</v>
          </cell>
          <cell r="I116">
            <v>0</v>
          </cell>
          <cell r="J116">
            <v>6</v>
          </cell>
          <cell r="K116" t="str">
            <v>Proceso: Gestión Humana</v>
          </cell>
          <cell r="L116">
            <v>272</v>
          </cell>
          <cell r="M116" t="str">
            <v>Proceso: Gestión Humana No Aplica Subproceso.</v>
          </cell>
          <cell r="N116">
            <v>3030</v>
          </cell>
          <cell r="O116" t="str">
            <v>Proceso: Gestión Humana</v>
          </cell>
          <cell r="P116">
            <v>6006</v>
          </cell>
          <cell r="Q116">
            <v>6007</v>
          </cell>
          <cell r="R116">
            <v>0</v>
          </cell>
          <cell r="S116">
            <v>0</v>
          </cell>
          <cell r="T116" t="str">
            <v>Ascendente</v>
          </cell>
          <cell r="U116">
            <v>3</v>
          </cell>
          <cell r="V116" t="str">
            <v>Proceso</v>
          </cell>
          <cell r="W116">
            <v>21403</v>
          </cell>
          <cell r="X116" t="str">
            <v>Indicadores de Proceso - Personal</v>
          </cell>
          <cell r="Y116" t="str">
            <v>No</v>
          </cell>
        </row>
        <row r="117">
          <cell r="A117">
            <v>5074</v>
          </cell>
          <cell r="B117" t="str">
            <v>Gestión del clima laboral</v>
          </cell>
          <cell r="C117" t="str">
            <v>(6008/6009)*100</v>
          </cell>
          <cell r="D117">
            <v>97110001</v>
          </cell>
          <cell r="E117" t="str">
            <v>(Variable 1/ Variable 2)* 100</v>
          </cell>
          <cell r="F117">
            <v>100</v>
          </cell>
          <cell r="G117" t="str">
            <v>Semestre</v>
          </cell>
          <cell r="H117" t="str">
            <v>Porcentaje</v>
          </cell>
          <cell r="I117">
            <v>0</v>
          </cell>
          <cell r="J117">
            <v>6</v>
          </cell>
          <cell r="K117" t="str">
            <v>Proceso: Gestión Humana</v>
          </cell>
          <cell r="L117">
            <v>272</v>
          </cell>
          <cell r="M117" t="str">
            <v>Proceso: Gestión Humana No Aplica Subproceso.</v>
          </cell>
          <cell r="N117">
            <v>3030</v>
          </cell>
          <cell r="O117" t="str">
            <v>Proceso: Gestión Humana</v>
          </cell>
          <cell r="P117">
            <v>6008</v>
          </cell>
          <cell r="Q117">
            <v>6009</v>
          </cell>
          <cell r="R117">
            <v>0</v>
          </cell>
          <cell r="S117">
            <v>0</v>
          </cell>
          <cell r="T117" t="str">
            <v>Ascendente</v>
          </cell>
          <cell r="U117">
            <v>3</v>
          </cell>
          <cell r="V117" t="str">
            <v>Proceso</v>
          </cell>
          <cell r="W117">
            <v>21403</v>
          </cell>
          <cell r="X117" t="str">
            <v>Indicadores de Proceso - Personal</v>
          </cell>
          <cell r="Y117" t="str">
            <v>No</v>
          </cell>
        </row>
        <row r="118">
          <cell r="A118">
            <v>5075</v>
          </cell>
          <cell r="B118" t="str">
            <v>Gestión del desarrollo</v>
          </cell>
          <cell r="C118" t="str">
            <v>(6010/6011)*100</v>
          </cell>
          <cell r="D118">
            <v>97110001</v>
          </cell>
          <cell r="E118" t="str">
            <v>(Variable 1/ Variable 2)* 100</v>
          </cell>
          <cell r="F118">
            <v>100</v>
          </cell>
          <cell r="G118" t="str">
            <v>Trimestre</v>
          </cell>
          <cell r="H118" t="str">
            <v>Porcentaje</v>
          </cell>
          <cell r="I118">
            <v>0</v>
          </cell>
          <cell r="J118">
            <v>6</v>
          </cell>
          <cell r="K118" t="str">
            <v>Proceso: Gestión Humana</v>
          </cell>
          <cell r="L118">
            <v>272</v>
          </cell>
          <cell r="M118" t="str">
            <v>Proceso: Gestión Humana No Aplica Subproceso.</v>
          </cell>
          <cell r="N118">
            <v>3030</v>
          </cell>
          <cell r="O118" t="str">
            <v>Proceso: Gestión Humana</v>
          </cell>
          <cell r="P118">
            <v>6010</v>
          </cell>
          <cell r="Q118">
            <v>6011</v>
          </cell>
          <cell r="R118">
            <v>0</v>
          </cell>
          <cell r="S118">
            <v>0</v>
          </cell>
          <cell r="T118" t="str">
            <v>Ascendente</v>
          </cell>
          <cell r="U118">
            <v>3</v>
          </cell>
          <cell r="V118" t="str">
            <v>Proceso</v>
          </cell>
          <cell r="W118">
            <v>21403</v>
          </cell>
          <cell r="X118" t="str">
            <v>Indicadores de Proceso - Personal</v>
          </cell>
          <cell r="Y118" t="str">
            <v>No</v>
          </cell>
        </row>
        <row r="119">
          <cell r="A119">
            <v>5076</v>
          </cell>
          <cell r="B119" t="str">
            <v>Gestión del rendimiento</v>
          </cell>
          <cell r="C119" t="str">
            <v>(6012/6013)*100</v>
          </cell>
          <cell r="D119">
            <v>97110001</v>
          </cell>
          <cell r="E119" t="str">
            <v>(Variable 1/ Variable 2)* 100</v>
          </cell>
          <cell r="F119">
            <v>100</v>
          </cell>
          <cell r="G119" t="str">
            <v>Año</v>
          </cell>
          <cell r="H119" t="str">
            <v>Porcentaje</v>
          </cell>
          <cell r="I119">
            <v>0</v>
          </cell>
          <cell r="J119">
            <v>6</v>
          </cell>
          <cell r="K119" t="str">
            <v>Proceso: Gestión Humana</v>
          </cell>
          <cell r="L119">
            <v>272</v>
          </cell>
          <cell r="M119" t="str">
            <v>Proceso: Gestión Humana No Aplica Subproceso.</v>
          </cell>
          <cell r="N119">
            <v>3030</v>
          </cell>
          <cell r="O119" t="str">
            <v>Proceso: Gestión Humana</v>
          </cell>
          <cell r="P119">
            <v>6012</v>
          </cell>
          <cell r="Q119">
            <v>6013</v>
          </cell>
          <cell r="R119">
            <v>0</v>
          </cell>
          <cell r="S119">
            <v>0</v>
          </cell>
          <cell r="T119" t="str">
            <v>Ascendente</v>
          </cell>
          <cell r="U119">
            <v>3</v>
          </cell>
          <cell r="V119" t="str">
            <v>Proceso</v>
          </cell>
          <cell r="W119">
            <v>21403</v>
          </cell>
          <cell r="X119" t="str">
            <v>Indicadores de Proceso - Personal</v>
          </cell>
          <cell r="Y119" t="str">
            <v>No</v>
          </cell>
        </row>
        <row r="120">
          <cell r="A120">
            <v>5077</v>
          </cell>
          <cell r="B120" t="str">
            <v>Gestión Historia Laboral</v>
          </cell>
          <cell r="C120" t="str">
            <v>(6014/6015)*100</v>
          </cell>
          <cell r="D120">
            <v>97110001</v>
          </cell>
          <cell r="E120" t="str">
            <v>(Variable 1/ Variable 2)* 100</v>
          </cell>
          <cell r="F120">
            <v>100</v>
          </cell>
          <cell r="G120" t="str">
            <v>Trimestre</v>
          </cell>
          <cell r="H120" t="str">
            <v>Porcentaje</v>
          </cell>
          <cell r="I120">
            <v>0</v>
          </cell>
          <cell r="J120">
            <v>6</v>
          </cell>
          <cell r="K120" t="str">
            <v>Proceso: Gestión Humana</v>
          </cell>
          <cell r="L120">
            <v>272</v>
          </cell>
          <cell r="M120" t="str">
            <v>Proceso: Gestión Humana No Aplica Subproceso.</v>
          </cell>
          <cell r="N120">
            <v>3030</v>
          </cell>
          <cell r="O120" t="str">
            <v>Proceso: Gestión Humana</v>
          </cell>
          <cell r="P120">
            <v>6014</v>
          </cell>
          <cell r="Q120">
            <v>6015</v>
          </cell>
          <cell r="R120">
            <v>0</v>
          </cell>
          <cell r="S120">
            <v>0</v>
          </cell>
          <cell r="T120" t="str">
            <v>Ascendente</v>
          </cell>
          <cell r="U120">
            <v>3</v>
          </cell>
          <cell r="V120" t="str">
            <v>Proceso</v>
          </cell>
          <cell r="W120">
            <v>21403</v>
          </cell>
          <cell r="X120" t="str">
            <v>Indicadores de Proceso - Personal</v>
          </cell>
          <cell r="Y120" t="str">
            <v>No</v>
          </cell>
        </row>
        <row r="121">
          <cell r="A121">
            <v>5078</v>
          </cell>
          <cell r="B121" t="str">
            <v>Gestión solicitudes de información historia laboral</v>
          </cell>
          <cell r="C121" t="str">
            <v>(6016/6017)*100</v>
          </cell>
          <cell r="D121">
            <v>97110001</v>
          </cell>
          <cell r="E121" t="str">
            <v>(Variable 1/ Variable 2)* 100</v>
          </cell>
          <cell r="F121">
            <v>100</v>
          </cell>
          <cell r="G121" t="str">
            <v>Trimestre</v>
          </cell>
          <cell r="H121" t="str">
            <v>Porcentaje</v>
          </cell>
          <cell r="I121">
            <v>0</v>
          </cell>
          <cell r="J121">
            <v>6</v>
          </cell>
          <cell r="K121" t="str">
            <v>Proceso: Gestión Humana</v>
          </cell>
          <cell r="L121">
            <v>272</v>
          </cell>
          <cell r="M121" t="str">
            <v>Proceso: Gestión Humana No Aplica Subproceso.</v>
          </cell>
          <cell r="N121">
            <v>3030</v>
          </cell>
          <cell r="O121" t="str">
            <v>Proceso: Gestión Humana</v>
          </cell>
          <cell r="P121">
            <v>6016</v>
          </cell>
          <cell r="Q121">
            <v>6017</v>
          </cell>
          <cell r="R121">
            <v>0</v>
          </cell>
          <cell r="S121">
            <v>0</v>
          </cell>
          <cell r="T121" t="str">
            <v>Ascendente</v>
          </cell>
          <cell r="U121">
            <v>3</v>
          </cell>
          <cell r="V121" t="str">
            <v>Proceso</v>
          </cell>
          <cell r="W121">
            <v>21403</v>
          </cell>
          <cell r="X121" t="str">
            <v>Indicadores de Proceso - Personal</v>
          </cell>
          <cell r="Y121" t="str">
            <v>No</v>
          </cell>
        </row>
        <row r="122">
          <cell r="A122">
            <v>5079</v>
          </cell>
          <cell r="B122" t="str">
            <v>Comentarios a proyectos de normativa</v>
          </cell>
          <cell r="C122" t="str">
            <v>(6023/6024)*100</v>
          </cell>
          <cell r="D122">
            <v>97110002</v>
          </cell>
          <cell r="E122" t="str">
            <v>(Variable 1/ Variable 2)* 100</v>
          </cell>
          <cell r="F122">
            <v>100</v>
          </cell>
          <cell r="G122" t="str">
            <v>Mes</v>
          </cell>
          <cell r="H122" t="str">
            <v>Porcentaje</v>
          </cell>
          <cell r="I122">
            <v>0</v>
          </cell>
          <cell r="J122">
            <v>7</v>
          </cell>
          <cell r="K122" t="str">
            <v>Proceso: Gestión Jurídica</v>
          </cell>
          <cell r="L122">
            <v>7</v>
          </cell>
          <cell r="M122" t="str">
            <v>Proceso: Gestión Jurídica No Aplica</v>
          </cell>
          <cell r="N122">
            <v>3003</v>
          </cell>
          <cell r="O122" t="str">
            <v>Proceso: Gestión Jurídica No Aplica</v>
          </cell>
          <cell r="P122">
            <v>6023</v>
          </cell>
          <cell r="Q122">
            <v>6024</v>
          </cell>
          <cell r="R122">
            <v>0</v>
          </cell>
          <cell r="S122">
            <v>0</v>
          </cell>
          <cell r="T122" t="str">
            <v>Constante</v>
          </cell>
          <cell r="U122">
            <v>3</v>
          </cell>
          <cell r="V122" t="str">
            <v>Proceso</v>
          </cell>
          <cell r="W122">
            <v>20803</v>
          </cell>
          <cell r="X122" t="str">
            <v>Indicadores de Proceso - Gestión Jurídica</v>
          </cell>
          <cell r="Y122" t="str">
            <v>No</v>
          </cell>
        </row>
        <row r="123">
          <cell r="A123">
            <v>5080</v>
          </cell>
          <cell r="B123" t="str">
            <v>Oportunidad en las decisiones adoptadas por el Comité de Conciliación y Defensa Judicial</v>
          </cell>
          <cell r="C123" t="str">
            <v>(6025/6026)*100</v>
          </cell>
          <cell r="D123">
            <v>97110002</v>
          </cell>
          <cell r="E123" t="str">
            <v>(Variable 1/ Variable 2)* 100</v>
          </cell>
          <cell r="F123">
            <v>90</v>
          </cell>
          <cell r="G123" t="str">
            <v>Mes</v>
          </cell>
          <cell r="H123" t="str">
            <v>Porcentaje</v>
          </cell>
          <cell r="I123">
            <v>0</v>
          </cell>
          <cell r="J123">
            <v>7</v>
          </cell>
          <cell r="K123" t="str">
            <v>Proceso: Gestión Jurídica</v>
          </cell>
          <cell r="L123">
            <v>7</v>
          </cell>
          <cell r="M123" t="str">
            <v>Proceso: Gestión Jurídica No Aplica</v>
          </cell>
          <cell r="N123">
            <v>3003</v>
          </cell>
          <cell r="O123" t="str">
            <v>Proceso: Gestión Jurídica No Aplica</v>
          </cell>
          <cell r="P123">
            <v>6025</v>
          </cell>
          <cell r="Q123">
            <v>6026</v>
          </cell>
          <cell r="R123">
            <v>0</v>
          </cell>
          <cell r="S123">
            <v>0</v>
          </cell>
          <cell r="T123" t="str">
            <v>Constante</v>
          </cell>
          <cell r="U123">
            <v>3</v>
          </cell>
          <cell r="V123" t="str">
            <v>Proceso</v>
          </cell>
          <cell r="W123">
            <v>20803</v>
          </cell>
          <cell r="X123" t="str">
            <v>Indicadores de Proceso - Gestión Jurídica</v>
          </cell>
          <cell r="Y123" t="str">
            <v>No</v>
          </cell>
        </row>
        <row r="124">
          <cell r="A124">
            <v>5081</v>
          </cell>
          <cell r="B124" t="str">
            <v>Estudios sobre la procedencia de denuncia</v>
          </cell>
          <cell r="C124" t="str">
            <v>(6027/6028)*100</v>
          </cell>
          <cell r="D124">
            <v>97110002</v>
          </cell>
          <cell r="E124" t="str">
            <v>(Variable 1/ Variable 2)* 100</v>
          </cell>
          <cell r="F124">
            <v>100</v>
          </cell>
          <cell r="G124" t="str">
            <v>Mes</v>
          </cell>
          <cell r="H124" t="str">
            <v>Porcentaje</v>
          </cell>
          <cell r="I124">
            <v>84.54</v>
          </cell>
          <cell r="J124">
            <v>7</v>
          </cell>
          <cell r="K124" t="str">
            <v>Proceso: Gestión Jurídica</v>
          </cell>
          <cell r="L124">
            <v>7</v>
          </cell>
          <cell r="M124" t="str">
            <v>Proceso: Gestión Jurídica No Aplica</v>
          </cell>
          <cell r="N124">
            <v>3003</v>
          </cell>
          <cell r="O124" t="str">
            <v>Proceso: Gestión Jurídica No Aplica</v>
          </cell>
          <cell r="P124">
            <v>6027</v>
          </cell>
          <cell r="Q124">
            <v>6028</v>
          </cell>
          <cell r="R124">
            <v>0</v>
          </cell>
          <cell r="S124">
            <v>0</v>
          </cell>
          <cell r="T124" t="str">
            <v>Constante</v>
          </cell>
          <cell r="U124">
            <v>3</v>
          </cell>
          <cell r="V124" t="str">
            <v>Proceso</v>
          </cell>
          <cell r="W124">
            <v>20803</v>
          </cell>
          <cell r="X124" t="str">
            <v>Indicadores de Proceso - Gestión Jurídica</v>
          </cell>
          <cell r="Y124" t="str">
            <v>No</v>
          </cell>
        </row>
        <row r="125">
          <cell r="A125">
            <v>5082</v>
          </cell>
          <cell r="B125" t="str">
            <v>Fallos en sede Administrativa a favor de la DIAN.</v>
          </cell>
          <cell r="C125" t="str">
            <v>(6029/6030)*100</v>
          </cell>
          <cell r="D125">
            <v>97110002</v>
          </cell>
          <cell r="E125" t="str">
            <v>(Variable 1/ Variable 2)* 100</v>
          </cell>
          <cell r="F125">
            <v>100</v>
          </cell>
          <cell r="G125" t="str">
            <v>Trimestre</v>
          </cell>
          <cell r="H125" t="str">
            <v>Porcentaje</v>
          </cell>
          <cell r="I125">
            <v>62.95</v>
          </cell>
          <cell r="J125">
            <v>7</v>
          </cell>
          <cell r="K125" t="str">
            <v>Proceso: Gestión Jurídica</v>
          </cell>
          <cell r="L125">
            <v>7</v>
          </cell>
          <cell r="M125" t="str">
            <v>Proceso: Gestión Jurídica No Aplica</v>
          </cell>
          <cell r="N125">
            <v>3003</v>
          </cell>
          <cell r="O125" t="str">
            <v>Proceso: Gestión Jurídica No Aplica</v>
          </cell>
          <cell r="P125">
            <v>6029</v>
          </cell>
          <cell r="Q125">
            <v>6030</v>
          </cell>
          <cell r="R125">
            <v>0</v>
          </cell>
          <cell r="S125">
            <v>0</v>
          </cell>
          <cell r="T125" t="str">
            <v>Constante</v>
          </cell>
          <cell r="U125">
            <v>3</v>
          </cell>
          <cell r="V125" t="str">
            <v>Proceso</v>
          </cell>
          <cell r="W125">
            <v>20803</v>
          </cell>
          <cell r="X125" t="str">
            <v>Indicadores de Proceso - Gestión Jurídica</v>
          </cell>
          <cell r="Y125" t="str">
            <v>No</v>
          </cell>
        </row>
        <row r="126">
          <cell r="A126">
            <v>5083</v>
          </cell>
          <cell r="B126" t="str">
            <v>Incidentes de Reparación Integral Presentados</v>
          </cell>
          <cell r="C126" t="str">
            <v>(6031/6032)*100</v>
          </cell>
          <cell r="D126">
            <v>97110002</v>
          </cell>
          <cell r="E126" t="str">
            <v>(Variable 1/ Variable 2)* 100</v>
          </cell>
          <cell r="F126">
            <v>90</v>
          </cell>
          <cell r="G126" t="str">
            <v>Mes</v>
          </cell>
          <cell r="H126" t="str">
            <v>Porcentaje</v>
          </cell>
          <cell r="I126">
            <v>47.5</v>
          </cell>
          <cell r="J126">
            <v>7</v>
          </cell>
          <cell r="K126" t="str">
            <v>Proceso: Gestión Jurídica</v>
          </cell>
          <cell r="L126">
            <v>7</v>
          </cell>
          <cell r="M126" t="str">
            <v>Proceso: Gestión Jurídica No Aplica</v>
          </cell>
          <cell r="N126">
            <v>3003</v>
          </cell>
          <cell r="O126" t="str">
            <v>Proceso: Gestión Jurídica No Aplica</v>
          </cell>
          <cell r="P126">
            <v>6031</v>
          </cell>
          <cell r="Q126">
            <v>6032</v>
          </cell>
          <cell r="R126">
            <v>0</v>
          </cell>
          <cell r="S126">
            <v>0</v>
          </cell>
          <cell r="T126" t="str">
            <v>Constante</v>
          </cell>
          <cell r="U126">
            <v>3</v>
          </cell>
          <cell r="V126" t="str">
            <v>Proceso</v>
          </cell>
          <cell r="W126">
            <v>20803</v>
          </cell>
          <cell r="X126" t="str">
            <v>Indicadores de Proceso - Gestión Jurídica</v>
          </cell>
          <cell r="Y126" t="str">
            <v>No</v>
          </cell>
        </row>
        <row r="127">
          <cell r="A127">
            <v>5084</v>
          </cell>
          <cell r="B127" t="str">
            <v>Oportunidad en los actos administrativos proferidos en Sede Administrativa en materia Aduanero y Cambiario.</v>
          </cell>
          <cell r="C127" t="str">
            <v>(6033/6034)*100</v>
          </cell>
          <cell r="D127">
            <v>97110002</v>
          </cell>
          <cell r="E127" t="str">
            <v>(Variable 1/ Variable 2)* 100</v>
          </cell>
          <cell r="F127">
            <v>100</v>
          </cell>
          <cell r="G127" t="str">
            <v>Mes</v>
          </cell>
          <cell r="H127" t="str">
            <v>Porcentaje</v>
          </cell>
          <cell r="I127">
            <v>62.5</v>
          </cell>
          <cell r="J127">
            <v>7</v>
          </cell>
          <cell r="K127" t="str">
            <v>Proceso: Gestión Jurídica</v>
          </cell>
          <cell r="L127">
            <v>7</v>
          </cell>
          <cell r="M127" t="str">
            <v>Proceso: Gestión Jurídica No Aplica</v>
          </cell>
          <cell r="N127">
            <v>3003</v>
          </cell>
          <cell r="O127" t="str">
            <v>Proceso: Gestión Jurídica No Aplica</v>
          </cell>
          <cell r="P127">
            <v>6033</v>
          </cell>
          <cell r="Q127">
            <v>6034</v>
          </cell>
          <cell r="R127">
            <v>0</v>
          </cell>
          <cell r="S127">
            <v>0</v>
          </cell>
          <cell r="T127" t="str">
            <v>Constante</v>
          </cell>
          <cell r="U127">
            <v>3</v>
          </cell>
          <cell r="V127" t="str">
            <v>Proceso</v>
          </cell>
          <cell r="W127">
            <v>20803</v>
          </cell>
          <cell r="X127" t="str">
            <v>Indicadores de Proceso - Gestión Jurídica</v>
          </cell>
          <cell r="Y127" t="str">
            <v>No</v>
          </cell>
        </row>
        <row r="128">
          <cell r="A128">
            <v>5085</v>
          </cell>
          <cell r="B128" t="str">
            <v>Efiencia en la inspección aduanera en importaciones</v>
          </cell>
          <cell r="C128" t="str">
            <v>(6037+6038/6039+6040)*100</v>
          </cell>
          <cell r="D128">
            <v>97110002</v>
          </cell>
          <cell r="E128" t="str">
            <v>((Variable 1+ Variable 2) / (Variable 3 + Variable 4))*100</v>
          </cell>
          <cell r="F128">
            <v>10</v>
          </cell>
          <cell r="G128" t="str">
            <v>Mes</v>
          </cell>
          <cell r="H128" t="str">
            <v>Porcentaje</v>
          </cell>
          <cell r="I128">
            <v>0</v>
          </cell>
          <cell r="J128">
            <v>11</v>
          </cell>
          <cell r="K128" t="str">
            <v>Proceso: Operación Aduanera</v>
          </cell>
          <cell r="L128">
            <v>267</v>
          </cell>
          <cell r="M128" t="str">
            <v>Proceso: Operación Aduanera</v>
          </cell>
          <cell r="N128">
            <v>3001</v>
          </cell>
          <cell r="O128" t="str">
            <v>Proceso: Operación Aduanera</v>
          </cell>
          <cell r="P128">
            <v>6037</v>
          </cell>
          <cell r="Q128">
            <v>6038</v>
          </cell>
          <cell r="R128">
            <v>6039</v>
          </cell>
          <cell r="S128">
            <v>6040</v>
          </cell>
          <cell r="T128" t="str">
            <v>Constante</v>
          </cell>
          <cell r="U128">
            <v>3</v>
          </cell>
          <cell r="V128" t="str">
            <v>Proceso</v>
          </cell>
          <cell r="W128">
            <v>21003</v>
          </cell>
          <cell r="X128" t="str">
            <v>Indicadores de Proceso - Gestión de Aduanas</v>
          </cell>
          <cell r="Y128" t="str">
            <v>No</v>
          </cell>
        </row>
        <row r="129">
          <cell r="A129">
            <v>5086</v>
          </cell>
          <cell r="B129" t="str">
            <v>Actos finales de Devoluciones y/o compensación debidamente proferidos</v>
          </cell>
          <cell r="C129" t="str">
            <v>(1-(6035/6036))*100</v>
          </cell>
          <cell r="D129">
            <v>97110002</v>
          </cell>
          <cell r="E129" t="str">
            <v>(1-(Variable 1 / Variable 2))*100</v>
          </cell>
          <cell r="F129">
            <v>100</v>
          </cell>
          <cell r="G129" t="str">
            <v>Semestre</v>
          </cell>
          <cell r="H129" t="str">
            <v>Porcentaje</v>
          </cell>
          <cell r="I129">
            <v>0</v>
          </cell>
          <cell r="J129">
            <v>12</v>
          </cell>
          <cell r="K129" t="str">
            <v>Proceso: Recaudación</v>
          </cell>
          <cell r="L129">
            <v>45</v>
          </cell>
          <cell r="M129" t="str">
            <v>Subproceso: Devolución y/o Compensación</v>
          </cell>
          <cell r="N129">
            <v>3044</v>
          </cell>
          <cell r="O129" t="str">
            <v>Subproceso: Devolución y/o compensación</v>
          </cell>
          <cell r="P129">
            <v>6035</v>
          </cell>
          <cell r="Q129">
            <v>6036</v>
          </cell>
          <cell r="R129">
            <v>0</v>
          </cell>
          <cell r="S129">
            <v>0</v>
          </cell>
          <cell r="T129" t="str">
            <v>Constante</v>
          </cell>
          <cell r="U129">
            <v>3</v>
          </cell>
          <cell r="V129" t="str">
            <v>Proceso</v>
          </cell>
          <cell r="W129">
            <v>22403</v>
          </cell>
          <cell r="X129" t="str">
            <v>Indicadores de Subproceso - Recaudo</v>
          </cell>
          <cell r="Y129" t="str">
            <v>No</v>
          </cell>
        </row>
        <row r="130">
          <cell r="A130">
            <v>5087</v>
          </cell>
          <cell r="B130" t="str">
            <v>Disposición de las mercancias ADA, bajo las diferentes modalidades de disposición excepto traslado,existentes en inventarios a Diciembre 31 de la vigencia anterior.</v>
          </cell>
          <cell r="C130" t="str">
            <v>(6019/6020)*100</v>
          </cell>
          <cell r="D130">
            <v>97110001</v>
          </cell>
          <cell r="E130" t="str">
            <v>(Variable 1/ Variable 2)* 100</v>
          </cell>
          <cell r="F130">
            <v>78</v>
          </cell>
          <cell r="G130" t="str">
            <v>Trimestre</v>
          </cell>
          <cell r="H130" t="str">
            <v>Porcentaje</v>
          </cell>
          <cell r="I130">
            <v>0</v>
          </cell>
          <cell r="J130">
            <v>3</v>
          </cell>
          <cell r="K130" t="str">
            <v>Proceso: Comercialización</v>
          </cell>
          <cell r="L130">
            <v>275</v>
          </cell>
          <cell r="M130" t="str">
            <v>Proceso: Comercialización. No aplica Subproceso</v>
          </cell>
          <cell r="N130">
            <v>3018</v>
          </cell>
          <cell r="O130" t="str">
            <v>Proceso: Comercialización</v>
          </cell>
          <cell r="P130">
            <v>6019</v>
          </cell>
          <cell r="Q130">
            <v>6020</v>
          </cell>
          <cell r="R130">
            <v>0</v>
          </cell>
          <cell r="S130">
            <v>0</v>
          </cell>
          <cell r="T130" t="str">
            <v>Ascendente</v>
          </cell>
          <cell r="U130">
            <v>3</v>
          </cell>
          <cell r="V130" t="str">
            <v>Proceso</v>
          </cell>
          <cell r="W130">
            <v>21703</v>
          </cell>
          <cell r="X130" t="str">
            <v>Indicadores de Proceso - Comercial</v>
          </cell>
          <cell r="Y130" t="str">
            <v>No</v>
          </cell>
        </row>
        <row r="131">
          <cell r="A131">
            <v>5088</v>
          </cell>
          <cell r="B131" t="str">
            <v>Control de proyectos de donación de mercancías</v>
          </cell>
          <cell r="C131" t="str">
            <v>(6021/6022)*100</v>
          </cell>
          <cell r="D131">
            <v>97110002</v>
          </cell>
          <cell r="E131" t="str">
            <v>(Variable 1/ Variable 2)* 100</v>
          </cell>
          <cell r="F131">
            <v>100</v>
          </cell>
          <cell r="G131" t="str">
            <v>Trimestre</v>
          </cell>
          <cell r="H131" t="str">
            <v>Porcentaje</v>
          </cell>
          <cell r="I131">
            <v>0</v>
          </cell>
          <cell r="J131">
            <v>3</v>
          </cell>
          <cell r="K131" t="str">
            <v>Proceso: Comercialización</v>
          </cell>
          <cell r="L131">
            <v>275</v>
          </cell>
          <cell r="M131" t="str">
            <v>Proceso: Comercialización. No aplica Subproceso</v>
          </cell>
          <cell r="N131">
            <v>3018</v>
          </cell>
          <cell r="O131" t="str">
            <v>Proceso: Comercialización</v>
          </cell>
          <cell r="P131">
            <v>6021</v>
          </cell>
          <cell r="Q131">
            <v>6022</v>
          </cell>
          <cell r="R131">
            <v>0</v>
          </cell>
          <cell r="S131">
            <v>0</v>
          </cell>
          <cell r="T131" t="str">
            <v>Constante</v>
          </cell>
          <cell r="U131">
            <v>3</v>
          </cell>
          <cell r="V131" t="str">
            <v>Proceso</v>
          </cell>
          <cell r="W131">
            <v>21703</v>
          </cell>
          <cell r="X131" t="str">
            <v>Indicadores de Proceso - Comercial</v>
          </cell>
          <cell r="Y131" t="str">
            <v>No</v>
          </cell>
        </row>
        <row r="132">
          <cell r="A132">
            <v>5089</v>
          </cell>
          <cell r="B132" t="str">
            <v>Trámite, Perfeccionamiento y legalización de procesos contractuales</v>
          </cell>
          <cell r="C132" t="str">
            <v>(6052/6053)*100</v>
          </cell>
          <cell r="D132">
            <v>97110002</v>
          </cell>
          <cell r="E132" t="str">
            <v>(Variable 1/ Variable 2)* 100</v>
          </cell>
          <cell r="F132">
            <v>90</v>
          </cell>
          <cell r="G132" t="str">
            <v>Trimestre</v>
          </cell>
          <cell r="H132" t="str">
            <v>Porcentaje</v>
          </cell>
          <cell r="I132">
            <v>0</v>
          </cell>
          <cell r="J132">
            <v>14</v>
          </cell>
          <cell r="K132" t="str">
            <v>Proceso: Recursos Físicos</v>
          </cell>
          <cell r="L132">
            <v>264</v>
          </cell>
          <cell r="M132" t="str">
            <v>Proceso: Recursos Físicos</v>
          </cell>
          <cell r="N132">
            <v>3075</v>
          </cell>
          <cell r="O132" t="str">
            <v>Proceso: Recursos Físicos</v>
          </cell>
          <cell r="P132">
            <v>6052</v>
          </cell>
          <cell r="Q132">
            <v>6053</v>
          </cell>
          <cell r="R132">
            <v>0</v>
          </cell>
          <cell r="S132">
            <v>0</v>
          </cell>
          <cell r="T132" t="str">
            <v>Constante</v>
          </cell>
          <cell r="U132">
            <v>3</v>
          </cell>
          <cell r="V132" t="str">
            <v>Proceso</v>
          </cell>
          <cell r="W132">
            <v>21503</v>
          </cell>
          <cell r="X132" t="str">
            <v>Indicadores de Proceso - Recursos Físicos</v>
          </cell>
          <cell r="Y132" t="str">
            <v>No</v>
          </cell>
        </row>
        <row r="133">
          <cell r="A133">
            <v>5092</v>
          </cell>
          <cell r="B133" t="str">
            <v>Percepción general de la calidad del servicio DIAN</v>
          </cell>
          <cell r="C133" t="str">
            <v>([6058]/[6059])* 100</v>
          </cell>
          <cell r="D133">
            <v>97110002</v>
          </cell>
          <cell r="E133" t="str">
            <v>(Variable 1/ Variable 2)* 100</v>
          </cell>
          <cell r="F133">
            <v>95</v>
          </cell>
          <cell r="G133" t="str">
            <v>Año</v>
          </cell>
          <cell r="H133" t="str">
            <v>Porcentaje</v>
          </cell>
          <cell r="I133">
            <v>0</v>
          </cell>
          <cell r="J133">
            <v>2</v>
          </cell>
          <cell r="K133" t="str">
            <v>Proceso: Asistencia al cliente</v>
          </cell>
          <cell r="L133">
            <v>276</v>
          </cell>
          <cell r="M133" t="str">
            <v>Proceso: Asistencia al cliente</v>
          </cell>
          <cell r="N133">
            <v>3015</v>
          </cell>
          <cell r="O133" t="str">
            <v>Proceso: Asistencia al Cliente</v>
          </cell>
          <cell r="P133">
            <v>6058</v>
          </cell>
          <cell r="Q133">
            <v>6059</v>
          </cell>
          <cell r="R133">
            <v>0</v>
          </cell>
          <cell r="S133">
            <v>0</v>
          </cell>
          <cell r="T133" t="str">
            <v>Constante</v>
          </cell>
          <cell r="U133">
            <v>3</v>
          </cell>
          <cell r="V133" t="str">
            <v>Proceso</v>
          </cell>
          <cell r="W133">
            <v>22503</v>
          </cell>
          <cell r="X133" t="str">
            <v>Indicadores de Proceso - Asistencia al Cliente</v>
          </cell>
          <cell r="Y133" t="str">
            <v>No</v>
          </cell>
        </row>
        <row r="134">
          <cell r="A134">
            <v>5093</v>
          </cell>
          <cell r="B134" t="str">
            <v>Mantener actualizado el RUPGJ</v>
          </cell>
          <cell r="C134" t="str">
            <v>(6143/6144)* 100</v>
          </cell>
          <cell r="D134">
            <v>97110002</v>
          </cell>
          <cell r="E134" t="str">
            <v>(Variable1/Variable2)*100</v>
          </cell>
          <cell r="F134">
            <v>100</v>
          </cell>
          <cell r="G134" t="str">
            <v>Mes</v>
          </cell>
          <cell r="H134" t="str">
            <v>Porcentaje</v>
          </cell>
          <cell r="I134">
            <v>99.11</v>
          </cell>
          <cell r="J134">
            <v>7</v>
          </cell>
          <cell r="K134" t="str">
            <v>Proceso: Gestión Jurídica</v>
          </cell>
          <cell r="L134">
            <v>7</v>
          </cell>
          <cell r="M134" t="str">
            <v>Proceso: Gestión Jurídica No Aplica</v>
          </cell>
          <cell r="N134">
            <v>3003</v>
          </cell>
          <cell r="O134" t="str">
            <v>Proceso: Gestión Jurídica No Aplica</v>
          </cell>
          <cell r="P134">
            <v>6143</v>
          </cell>
          <cell r="Q134">
            <v>6144</v>
          </cell>
          <cell r="R134">
            <v>0</v>
          </cell>
          <cell r="S134">
            <v>0</v>
          </cell>
          <cell r="T134" t="str">
            <v>Constante</v>
          </cell>
          <cell r="U134">
            <v>3</v>
          </cell>
          <cell r="V134" t="str">
            <v>Proceso</v>
          </cell>
          <cell r="W134">
            <v>20803</v>
          </cell>
          <cell r="X134" t="str">
            <v>Indicadores de Proceso - Gestión Jurídica</v>
          </cell>
          <cell r="Y134" t="str">
            <v>No</v>
          </cell>
        </row>
        <row r="135">
          <cell r="A135">
            <v>5094</v>
          </cell>
          <cell r="B135" t="str">
            <v>Resolver las solicitudes de Reducción Sanción en materia TAC en sede administrativa.</v>
          </cell>
          <cell r="C135" t="str">
            <v>(6145/6146)* 100</v>
          </cell>
          <cell r="D135">
            <v>97110002</v>
          </cell>
          <cell r="E135" t="str">
            <v>(Variable 1/ Variable 2)* 100</v>
          </cell>
          <cell r="F135">
            <v>100</v>
          </cell>
          <cell r="G135" t="str">
            <v>Mes</v>
          </cell>
          <cell r="H135" t="str">
            <v>Porcentaje</v>
          </cell>
          <cell r="I135">
            <v>99.11</v>
          </cell>
          <cell r="J135">
            <v>7</v>
          </cell>
          <cell r="K135" t="str">
            <v>Proceso: Gestión Jurídica</v>
          </cell>
          <cell r="L135">
            <v>7</v>
          </cell>
          <cell r="M135" t="str">
            <v>Proceso: Gestión Jurídica No Aplica</v>
          </cell>
          <cell r="N135">
            <v>3003</v>
          </cell>
          <cell r="O135" t="str">
            <v>Proceso: Gestión Jurídica No Aplica</v>
          </cell>
          <cell r="P135">
            <v>6145</v>
          </cell>
          <cell r="Q135">
            <v>6146</v>
          </cell>
          <cell r="R135">
            <v>0</v>
          </cell>
          <cell r="S135">
            <v>0</v>
          </cell>
          <cell r="T135" t="str">
            <v>Constante</v>
          </cell>
          <cell r="U135">
            <v>3</v>
          </cell>
          <cell r="V135" t="str">
            <v>Proceso</v>
          </cell>
          <cell r="W135">
            <v>20803</v>
          </cell>
          <cell r="X135" t="str">
            <v>Indicadores de Proceso - Gestión Jurídica</v>
          </cell>
          <cell r="Y135" t="str">
            <v>No</v>
          </cell>
        </row>
        <row r="136">
          <cell r="A136">
            <v>5095</v>
          </cell>
          <cell r="B136" t="str">
            <v>Resolver las solicitudes de Reducción Anticipo en materia TAC en sede administrativa.</v>
          </cell>
          <cell r="C136" t="str">
            <v>(6147/6148)* 100</v>
          </cell>
          <cell r="D136">
            <v>97110002</v>
          </cell>
          <cell r="E136" t="str">
            <v>(Variable 1/ Variable 2)* 100</v>
          </cell>
          <cell r="F136">
            <v>100</v>
          </cell>
          <cell r="G136" t="str">
            <v>Mes</v>
          </cell>
          <cell r="H136" t="str">
            <v>Porcentaje</v>
          </cell>
          <cell r="I136">
            <v>99.11</v>
          </cell>
          <cell r="J136">
            <v>7</v>
          </cell>
          <cell r="K136" t="str">
            <v>Proceso: Gestión Jurídica</v>
          </cell>
          <cell r="L136">
            <v>7</v>
          </cell>
          <cell r="M136" t="str">
            <v>Proceso: Gestión Jurídica No Aplica</v>
          </cell>
          <cell r="N136">
            <v>3003</v>
          </cell>
          <cell r="O136" t="str">
            <v>Proceso: Gestión Jurídica No Aplica</v>
          </cell>
          <cell r="P136">
            <v>6147</v>
          </cell>
          <cell r="Q136">
            <v>6148</v>
          </cell>
          <cell r="R136">
            <v>0</v>
          </cell>
          <cell r="S136">
            <v>0</v>
          </cell>
          <cell r="T136" t="str">
            <v>Constante</v>
          </cell>
          <cell r="U136">
            <v>3</v>
          </cell>
          <cell r="V136" t="str">
            <v>Proceso</v>
          </cell>
          <cell r="W136">
            <v>20803</v>
          </cell>
          <cell r="X136" t="str">
            <v>Indicadores de Proceso - Gestión Jurídica</v>
          </cell>
          <cell r="Y136" t="str">
            <v>No</v>
          </cell>
        </row>
        <row r="137">
          <cell r="A137">
            <v>5096</v>
          </cell>
          <cell r="B137" t="str">
            <v>Eficacia en la atención oportuna de consultas realizadas por usuarios internos y externos (SISCOS)</v>
          </cell>
          <cell r="C137" t="str">
            <v>(6149/ (6150 + 6151))*100</v>
          </cell>
          <cell r="D137">
            <v>97110001</v>
          </cell>
          <cell r="E137" t="str">
            <v>(Variable 1/ (Variable 2 + Variable 3))*100</v>
          </cell>
          <cell r="F137">
            <v>60</v>
          </cell>
          <cell r="G137" t="str">
            <v>Mes</v>
          </cell>
          <cell r="H137" t="str">
            <v>Porcentaje</v>
          </cell>
          <cell r="I137">
            <v>0</v>
          </cell>
          <cell r="J137">
            <v>11</v>
          </cell>
          <cell r="K137" t="str">
            <v>Proceso: Operación Aduanera</v>
          </cell>
          <cell r="L137">
            <v>216</v>
          </cell>
          <cell r="M137" t="str">
            <v>Subproceso: Apoyo  a la Operación Aduanera</v>
          </cell>
          <cell r="N137">
            <v>3051</v>
          </cell>
          <cell r="O137" t="str">
            <v>Subproceso: Apoyo  a la Operación Aduanera</v>
          </cell>
          <cell r="P137">
            <v>6149</v>
          </cell>
          <cell r="Q137">
            <v>6150</v>
          </cell>
          <cell r="R137">
            <v>6151</v>
          </cell>
          <cell r="S137">
            <v>0</v>
          </cell>
          <cell r="T137" t="str">
            <v>Ascendente</v>
          </cell>
          <cell r="U137">
            <v>2</v>
          </cell>
          <cell r="V137" t="str">
            <v>Subproceso</v>
          </cell>
          <cell r="W137">
            <v>22602</v>
          </cell>
          <cell r="X137" t="str">
            <v>Indicadores de Subproceso - Comercio Exterior</v>
          </cell>
          <cell r="Y137" t="str">
            <v>No</v>
          </cell>
        </row>
        <row r="138">
          <cell r="A138">
            <v>5097</v>
          </cell>
          <cell r="B138" t="str">
            <v>Impacto de la gestión de la DIAN en los medios de comunicación</v>
          </cell>
          <cell r="C138" t="str">
            <v>6152</v>
          </cell>
          <cell r="D138">
            <v>97110001</v>
          </cell>
          <cell r="E138" t="str">
            <v>Variable 1</v>
          </cell>
          <cell r="F138">
            <v>8000</v>
          </cell>
          <cell r="G138" t="str">
            <v>Semestre</v>
          </cell>
          <cell r="H138" t="str">
            <v>Cantidad</v>
          </cell>
          <cell r="I138">
            <v>8000</v>
          </cell>
          <cell r="J138">
            <v>9</v>
          </cell>
          <cell r="K138" t="str">
            <v>Proceso: Inteligencia Corporativa</v>
          </cell>
          <cell r="L138">
            <v>253</v>
          </cell>
          <cell r="M138" t="str">
            <v>Subproceso: Comunicaciones</v>
          </cell>
          <cell r="N138">
            <v>3004</v>
          </cell>
          <cell r="O138" t="str">
            <v>Subproceso: Comunicaciones</v>
          </cell>
          <cell r="P138">
            <v>6152</v>
          </cell>
          <cell r="Q138">
            <v>0</v>
          </cell>
          <cell r="R138">
            <v>0</v>
          </cell>
          <cell r="S138">
            <v>0</v>
          </cell>
          <cell r="T138" t="str">
            <v>Ascendente</v>
          </cell>
          <cell r="U138">
            <v>2</v>
          </cell>
          <cell r="V138" t="str">
            <v>Subproceso</v>
          </cell>
          <cell r="W138">
            <v>20502</v>
          </cell>
          <cell r="X138" t="str">
            <v>Indicadores de Subproceso - Comunicaciones</v>
          </cell>
          <cell r="Y138" t="str">
            <v>No</v>
          </cell>
        </row>
        <row r="139">
          <cell r="A139">
            <v>5098</v>
          </cell>
          <cell r="B139" t="str">
            <v xml:space="preserve">Percepción de los canales internos de comunicación </v>
          </cell>
          <cell r="C139" t="str">
            <v>6153</v>
          </cell>
          <cell r="D139">
            <v>97110001</v>
          </cell>
          <cell r="E139" t="str">
            <v>Variable 1</v>
          </cell>
          <cell r="F139">
            <v>60</v>
          </cell>
          <cell r="G139" t="str">
            <v>Año</v>
          </cell>
          <cell r="H139" t="str">
            <v>Porcentaje</v>
          </cell>
          <cell r="I139">
            <v>0</v>
          </cell>
          <cell r="J139">
            <v>9</v>
          </cell>
          <cell r="K139" t="str">
            <v>Proceso: Inteligencia Corporativa</v>
          </cell>
          <cell r="L139">
            <v>253</v>
          </cell>
          <cell r="M139" t="str">
            <v>Subproceso: Comunicaciones</v>
          </cell>
          <cell r="N139">
            <v>3004</v>
          </cell>
          <cell r="O139" t="str">
            <v>Subproceso: Comunicaciones</v>
          </cell>
          <cell r="P139">
            <v>6153</v>
          </cell>
          <cell r="Q139">
            <v>0</v>
          </cell>
          <cell r="R139">
            <v>0</v>
          </cell>
          <cell r="S139">
            <v>0</v>
          </cell>
          <cell r="T139" t="str">
            <v>Ascendente</v>
          </cell>
          <cell r="U139">
            <v>2</v>
          </cell>
          <cell r="V139" t="str">
            <v>Subproceso</v>
          </cell>
          <cell r="W139">
            <v>20502</v>
          </cell>
          <cell r="X139" t="str">
            <v>Indicadores de Subproceso - Comunicaciones</v>
          </cell>
          <cell r="Y139" t="str">
            <v>No</v>
          </cell>
        </row>
        <row r="140">
          <cell r="A140">
            <v>5099</v>
          </cell>
          <cell r="B140" t="str">
            <v>Capacitación en gestión del Riesgo del Subproceso de devoluciones y/o Compensaciones.</v>
          </cell>
          <cell r="C140" t="str">
            <v>(6154/6155)* 100</v>
          </cell>
          <cell r="D140">
            <v>97110002</v>
          </cell>
          <cell r="E140" t="str">
            <v>(Variable 1/ Variable 2)* 100</v>
          </cell>
          <cell r="F140">
            <v>100</v>
          </cell>
          <cell r="G140" t="str">
            <v>Semestre</v>
          </cell>
          <cell r="H140" t="str">
            <v>Porcentaje</v>
          </cell>
          <cell r="I140">
            <v>0</v>
          </cell>
          <cell r="J140">
            <v>12</v>
          </cell>
          <cell r="K140" t="str">
            <v>Proceso: Recaudación</v>
          </cell>
          <cell r="L140">
            <v>45</v>
          </cell>
          <cell r="M140" t="str">
            <v>Subproceso: Devolución y/o Compensación</v>
          </cell>
          <cell r="N140">
            <v>3044</v>
          </cell>
          <cell r="O140" t="str">
            <v>Subproceso: Devolución y/o compensación</v>
          </cell>
          <cell r="P140">
            <v>6154</v>
          </cell>
          <cell r="Q140">
            <v>6155</v>
          </cell>
          <cell r="R140">
            <v>0</v>
          </cell>
          <cell r="S140">
            <v>0</v>
          </cell>
          <cell r="T140" t="str">
            <v>Constante</v>
          </cell>
          <cell r="U140">
            <v>2</v>
          </cell>
          <cell r="V140" t="str">
            <v>Subproceso</v>
          </cell>
          <cell r="W140">
            <v>22403</v>
          </cell>
          <cell r="X140" t="str">
            <v>Indicadores de Subproceso - Recaudo</v>
          </cell>
          <cell r="Y140" t="str">
            <v>No</v>
          </cell>
        </row>
        <row r="141">
          <cell r="A141">
            <v>5100</v>
          </cell>
          <cell r="B141" t="str">
            <v>Gestión del SIE de Devoluciones optimizada</v>
          </cell>
          <cell r="C141" t="str">
            <v>(9488/9489)* 100</v>
          </cell>
          <cell r="D141">
            <v>97110001</v>
          </cell>
          <cell r="E141" t="str">
            <v>(Variable 1/ Variable 2)* 100</v>
          </cell>
          <cell r="F141">
            <v>85</v>
          </cell>
          <cell r="G141" t="str">
            <v>Mes</v>
          </cell>
          <cell r="H141" t="str">
            <v>Porcentaje</v>
          </cell>
          <cell r="I141">
            <v>0</v>
          </cell>
          <cell r="J141">
            <v>12</v>
          </cell>
          <cell r="K141" t="str">
            <v>Proceso: Recaudación</v>
          </cell>
          <cell r="L141">
            <v>45</v>
          </cell>
          <cell r="M141" t="str">
            <v>Subproceso: Devolución y/o Compensación</v>
          </cell>
          <cell r="N141">
            <v>3044</v>
          </cell>
          <cell r="O141" t="str">
            <v>Subproceso: Devolución y/o compensación</v>
          </cell>
          <cell r="P141">
            <v>6156</v>
          </cell>
          <cell r="Q141">
            <v>6157</v>
          </cell>
          <cell r="R141">
            <v>0</v>
          </cell>
          <cell r="S141">
            <v>0</v>
          </cell>
          <cell r="T141" t="str">
            <v>Ascendente</v>
          </cell>
          <cell r="U141">
            <v>2</v>
          </cell>
          <cell r="V141" t="str">
            <v>Subproceso</v>
          </cell>
          <cell r="W141">
            <v>22403</v>
          </cell>
          <cell r="X141" t="str">
            <v>Indicadores de Subproceso - Recaudo</v>
          </cell>
          <cell r="Y141" t="str">
            <v>No</v>
          </cell>
        </row>
        <row r="142">
          <cell r="A142">
            <v>5101</v>
          </cell>
          <cell r="B142" t="str">
            <v>Efectividad en la aprehensión de mercancías</v>
          </cell>
          <cell r="C142" t="str">
            <v>((6158+ 6159)- 6160)/6161</v>
          </cell>
          <cell r="D142">
            <v>97110001</v>
          </cell>
          <cell r="E142" t="str">
            <v>((Variable 1 + Variable 2 )- Variable 3 )/ Variable 4</v>
          </cell>
          <cell r="F142">
            <v>80</v>
          </cell>
          <cell r="G142" t="str">
            <v>Trimestre</v>
          </cell>
          <cell r="H142" t="str">
            <v>Porcentaje</v>
          </cell>
          <cell r="I142">
            <v>80</v>
          </cell>
          <cell r="J142">
            <v>5</v>
          </cell>
          <cell r="K142" t="str">
            <v>Proceso: Fiscalización y Liquidación</v>
          </cell>
          <cell r="L142">
            <v>201</v>
          </cell>
          <cell r="M142" t="str">
            <v>Subproceso: Control Aduanero</v>
          </cell>
          <cell r="N142">
            <v>3006</v>
          </cell>
          <cell r="O142" t="str">
            <v>Subproceso: Control Aduanero</v>
          </cell>
          <cell r="P142">
            <v>6158</v>
          </cell>
          <cell r="Q142">
            <v>6159</v>
          </cell>
          <cell r="R142">
            <v>6160</v>
          </cell>
          <cell r="S142">
            <v>6161</v>
          </cell>
          <cell r="T142" t="str">
            <v>Ascendente</v>
          </cell>
          <cell r="U142">
            <v>2</v>
          </cell>
          <cell r="V142" t="str">
            <v>Subproceso</v>
          </cell>
          <cell r="W142">
            <v>23104</v>
          </cell>
          <cell r="X142" t="str">
            <v>Indicadores de Subproceso - Fiscalización Aduanera</v>
          </cell>
          <cell r="Y142" t="str">
            <v>No</v>
          </cell>
        </row>
        <row r="143">
          <cell r="A143">
            <v>5102</v>
          </cell>
          <cell r="B143" t="str">
            <v>Porcentaje de devolución de mercancías aprehendidas</v>
          </cell>
          <cell r="C143" t="str">
            <v>(6162/6163)* 100</v>
          </cell>
          <cell r="D143">
            <v>97110003</v>
          </cell>
          <cell r="E143" t="str">
            <v>(Variable 1/ Variable 2)* 100</v>
          </cell>
          <cell r="F143">
            <v>2</v>
          </cell>
          <cell r="G143" t="str">
            <v>Mes</v>
          </cell>
          <cell r="H143" t="str">
            <v>Porcentaje</v>
          </cell>
          <cell r="I143">
            <v>1.91</v>
          </cell>
          <cell r="J143">
            <v>5</v>
          </cell>
          <cell r="K143" t="str">
            <v>Proceso: Fiscalización y Liquidación</v>
          </cell>
          <cell r="L143">
            <v>201</v>
          </cell>
          <cell r="M143" t="str">
            <v>Subproceso: Control Aduanero</v>
          </cell>
          <cell r="N143">
            <v>3006</v>
          </cell>
          <cell r="O143" t="str">
            <v>Subproceso: Control Aduanero</v>
          </cell>
          <cell r="P143">
            <v>6162</v>
          </cell>
          <cell r="Q143">
            <v>6163</v>
          </cell>
          <cell r="R143">
            <v>0</v>
          </cell>
          <cell r="S143">
            <v>0</v>
          </cell>
          <cell r="T143" t="str">
            <v>Descendente</v>
          </cell>
          <cell r="U143">
            <v>2</v>
          </cell>
          <cell r="V143" t="str">
            <v>Subproceso</v>
          </cell>
          <cell r="W143">
            <v>23104</v>
          </cell>
          <cell r="X143" t="str">
            <v>Indicadores de Subproceso - Fiscalización Aduanera</v>
          </cell>
          <cell r="Y143" t="str">
            <v>No</v>
          </cell>
        </row>
        <row r="144">
          <cell r="A144">
            <v>5103</v>
          </cell>
          <cell r="B144" t="str">
            <v>Porcentaje de gestión de los procedimientos sancionatorios y liquidaciones oficiales aduaneras (Corrección y Revisión).</v>
          </cell>
          <cell r="C144" t="str">
            <v>((6164 + 6165) / 6166)</v>
          </cell>
          <cell r="D144">
            <v>97110002</v>
          </cell>
          <cell r="E144" t="str">
            <v>((Variable 1 + Variable 2) / Variable 3)</v>
          </cell>
          <cell r="F144">
            <v>50</v>
          </cell>
          <cell r="G144" t="str">
            <v>Trimestre</v>
          </cell>
          <cell r="H144" t="str">
            <v>Porcentaje</v>
          </cell>
          <cell r="I144">
            <v>35</v>
          </cell>
          <cell r="J144">
            <v>5</v>
          </cell>
          <cell r="K144" t="str">
            <v>Proceso: Fiscalización y Liquidación</v>
          </cell>
          <cell r="L144">
            <v>201</v>
          </cell>
          <cell r="M144" t="str">
            <v>Subproceso: Control Aduanero</v>
          </cell>
          <cell r="N144">
            <v>3006</v>
          </cell>
          <cell r="O144" t="str">
            <v>Subproceso: Control Aduanero</v>
          </cell>
          <cell r="P144">
            <v>6164</v>
          </cell>
          <cell r="Q144">
            <v>6165</v>
          </cell>
          <cell r="R144">
            <v>6166</v>
          </cell>
          <cell r="S144">
            <v>0</v>
          </cell>
          <cell r="T144" t="str">
            <v>Constante</v>
          </cell>
          <cell r="U144">
            <v>2</v>
          </cell>
          <cell r="V144" t="str">
            <v>Subproceso</v>
          </cell>
          <cell r="W144">
            <v>23104</v>
          </cell>
          <cell r="X144" t="str">
            <v>Indicadores de Subproceso - Fiscalización Aduanera</v>
          </cell>
          <cell r="Y144" t="str">
            <v>No</v>
          </cell>
        </row>
      </sheetData>
      <sheetData sheetId="1"/>
      <sheetData sheetId="2"/>
      <sheetData sheetId="3"/>
      <sheetData sheetId="4">
        <row r="24">
          <cell r="V24">
            <v>1</v>
          </cell>
        </row>
      </sheetData>
      <sheetData sheetId="5">
        <row r="24">
          <cell r="V24">
            <v>1</v>
          </cell>
        </row>
      </sheetData>
      <sheetData sheetId="6">
        <row r="24">
          <cell r="N24">
            <v>1</v>
          </cell>
        </row>
      </sheetData>
      <sheetData sheetId="7">
        <row r="24">
          <cell r="N24">
            <v>1</v>
          </cell>
        </row>
      </sheetData>
      <sheetData sheetId="8">
        <row r="26">
          <cell r="J26">
            <v>0</v>
          </cell>
        </row>
      </sheetData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ndicadores"/>
      <sheetName val="consolidado"/>
      <sheetName val="Indicadores"/>
      <sheetName val="RESUMEN"/>
      <sheetName val="161 PGH"/>
      <sheetName val="5070 PGH"/>
      <sheetName val="5071 PGH"/>
      <sheetName val="5072 PGH"/>
      <sheetName val="5073 PGH"/>
      <sheetName val="5074 PGH"/>
      <sheetName val="5075 PGH"/>
      <sheetName val="5076 PGH"/>
      <sheetName val="5077 PGH"/>
      <sheetName val="5078 PGH"/>
      <sheetName val="Variables"/>
    </sheetNames>
    <sheetDataSet>
      <sheetData sheetId="0">
        <row r="2">
          <cell r="A2">
            <v>37</v>
          </cell>
          <cell r="B2" t="str">
            <v>Eficacia en la declaratoria de cumplimiento de las garantías específicas, operaciones específicas, amparadas con garantía global y operaciones exentas de constituir garantías</v>
          </cell>
          <cell r="C2" t="str">
            <v>(5037/(5324+5589))*100</v>
          </cell>
          <cell r="D2">
            <v>97110001</v>
          </cell>
          <cell r="E2" t="str">
            <v>(Variable 1/ (Variable 2 + Variable 3))*100</v>
          </cell>
          <cell r="F2">
            <v>80</v>
          </cell>
          <cell r="G2" t="str">
            <v>Semestre</v>
          </cell>
          <cell r="H2" t="str">
            <v>Porcentaje</v>
          </cell>
          <cell r="I2">
            <v>0</v>
          </cell>
          <cell r="J2">
            <v>11</v>
          </cell>
          <cell r="K2" t="str">
            <v>Proceso: Operación Aduanera</v>
          </cell>
          <cell r="L2">
            <v>296</v>
          </cell>
          <cell r="M2" t="str">
            <v>Subproceso: Control a Operaciones</v>
          </cell>
          <cell r="N2">
            <v>2103</v>
          </cell>
          <cell r="O2" t="str">
            <v>Procedimiento: Control y cancelación de garantías</v>
          </cell>
          <cell r="P2">
            <v>5037</v>
          </cell>
          <cell r="Q2">
            <v>5324</v>
          </cell>
          <cell r="R2">
            <v>5589</v>
          </cell>
          <cell r="S2">
            <v>0</v>
          </cell>
          <cell r="T2" t="str">
            <v>Ascendente</v>
          </cell>
          <cell r="U2">
            <v>1</v>
          </cell>
          <cell r="V2" t="str">
            <v>Procedimiento</v>
          </cell>
          <cell r="W2">
            <v>22601</v>
          </cell>
          <cell r="X2" t="str">
            <v>Comercio Exterior</v>
          </cell>
          <cell r="Y2" t="str">
            <v>No</v>
          </cell>
        </row>
        <row r="3">
          <cell r="A3">
            <v>38</v>
          </cell>
          <cell r="B3" t="str">
            <v>Eficacia en la atención de Declaraciones de importación de trámite manual</v>
          </cell>
          <cell r="C3" t="str">
            <v>(5038/(5325+5590))*100</v>
          </cell>
          <cell r="D3">
            <v>97110001</v>
          </cell>
          <cell r="E3" t="str">
            <v>(Variable 1/(Variable 2+ Variable 3))*100</v>
          </cell>
          <cell r="F3">
            <v>80</v>
          </cell>
          <cell r="G3" t="str">
            <v>Mes</v>
          </cell>
          <cell r="H3" t="str">
            <v>Porcentaje</v>
          </cell>
          <cell r="I3">
            <v>0</v>
          </cell>
          <cell r="J3">
            <v>11</v>
          </cell>
          <cell r="K3" t="str">
            <v>Proceso: Operación Aduanera</v>
          </cell>
          <cell r="L3">
            <v>294</v>
          </cell>
          <cell r="M3" t="str">
            <v>Subproceso: Ingreso de Mercancías</v>
          </cell>
          <cell r="N3">
            <v>2090</v>
          </cell>
          <cell r="O3" t="str">
            <v>Procedimiento: Autorizaciones para tramites manuales de importación</v>
          </cell>
          <cell r="P3">
            <v>5038</v>
          </cell>
          <cell r="Q3">
            <v>5325</v>
          </cell>
          <cell r="R3">
            <v>5590</v>
          </cell>
          <cell r="S3">
            <v>0</v>
          </cell>
          <cell r="T3" t="str">
            <v>Ascendente</v>
          </cell>
          <cell r="U3">
            <v>1</v>
          </cell>
          <cell r="V3" t="str">
            <v>Procedimiento</v>
          </cell>
          <cell r="W3">
            <v>22601</v>
          </cell>
          <cell r="X3" t="str">
            <v>Comercio Exterior</v>
          </cell>
          <cell r="Y3" t="str">
            <v>No</v>
          </cell>
        </row>
        <row r="4">
          <cell r="A4">
            <v>58</v>
          </cell>
          <cell r="B4" t="str">
            <v>Porcentaje de cumplimiento en la entrega de informes a entidades de control</v>
          </cell>
          <cell r="C4" t="str">
            <v>(5043/5330)*100</v>
          </cell>
          <cell r="D4">
            <v>97110002</v>
          </cell>
          <cell r="E4" t="str">
            <v>(Variable 1/ Variable 2)* 100</v>
          </cell>
          <cell r="F4">
            <v>100</v>
          </cell>
          <cell r="G4" t="str">
            <v>Trimestre</v>
          </cell>
          <cell r="H4" t="str">
            <v>Porcentaje</v>
          </cell>
          <cell r="I4">
            <v>0</v>
          </cell>
          <cell r="J4">
            <v>4</v>
          </cell>
          <cell r="K4" t="str">
            <v>Proceso: Control Interno</v>
          </cell>
          <cell r="L4">
            <v>4</v>
          </cell>
          <cell r="M4" t="str">
            <v>Proceso: Control Interno. No Aplica Subproceso.</v>
          </cell>
          <cell r="N4">
            <v>2145</v>
          </cell>
          <cell r="O4" t="str">
            <v>Procedimiento: Auditoria Interna.</v>
          </cell>
          <cell r="P4">
            <v>5043</v>
          </cell>
          <cell r="Q4">
            <v>5330</v>
          </cell>
          <cell r="R4">
            <v>0</v>
          </cell>
          <cell r="S4">
            <v>0</v>
          </cell>
          <cell r="T4" t="str">
            <v>Constante</v>
          </cell>
          <cell r="U4">
            <v>1</v>
          </cell>
          <cell r="V4" t="str">
            <v>Procedimiento</v>
          </cell>
          <cell r="W4">
            <v>20401</v>
          </cell>
          <cell r="X4" t="str">
            <v>Control Interno</v>
          </cell>
          <cell r="Y4" t="str">
            <v>No</v>
          </cell>
        </row>
        <row r="5">
          <cell r="A5">
            <v>79</v>
          </cell>
          <cell r="B5" t="str">
            <v>Oportunidad en la calificación de la actuación disciplinaria</v>
          </cell>
          <cell r="C5" t="str">
            <v>(5064/5351)*100</v>
          </cell>
          <cell r="D5">
            <v>97110001</v>
          </cell>
          <cell r="E5" t="str">
            <v>(Variable 1/ Variable 2)* 100</v>
          </cell>
          <cell r="F5">
            <v>100</v>
          </cell>
          <cell r="G5" t="str">
            <v>Mes</v>
          </cell>
          <cell r="H5" t="str">
            <v>Porcentaje</v>
          </cell>
          <cell r="I5">
            <v>0</v>
          </cell>
          <cell r="J5">
            <v>10</v>
          </cell>
          <cell r="K5" t="str">
            <v>Proceso: Investigación disciplinaria</v>
          </cell>
          <cell r="L5">
            <v>293</v>
          </cell>
          <cell r="M5" t="str">
            <v>Subproceso: Actuación disciplinaria en primera instancia</v>
          </cell>
          <cell r="N5">
            <v>2131</v>
          </cell>
          <cell r="O5" t="str">
            <v>Procedimiento: Investigación Disciplinaria</v>
          </cell>
          <cell r="P5">
            <v>5064</v>
          </cell>
          <cell r="Q5">
            <v>5351</v>
          </cell>
          <cell r="R5">
            <v>0</v>
          </cell>
          <cell r="S5">
            <v>0</v>
          </cell>
          <cell r="T5" t="str">
            <v>Ascendente</v>
          </cell>
          <cell r="U5">
            <v>1</v>
          </cell>
          <cell r="V5" t="str">
            <v>Procedimiento</v>
          </cell>
          <cell r="W5">
            <v>21301</v>
          </cell>
          <cell r="X5" t="str">
            <v>Control Disciplinario Interno</v>
          </cell>
          <cell r="Y5" t="str">
            <v>No</v>
          </cell>
        </row>
        <row r="6">
          <cell r="A6">
            <v>101</v>
          </cell>
          <cell r="B6" t="str">
            <v>Calidad en la atención y acompañamiento al cliente a través del canal telefónico</v>
          </cell>
          <cell r="C6" t="str">
            <v>((5084+5370)/5605)*100</v>
          </cell>
          <cell r="D6">
            <v>97110001</v>
          </cell>
          <cell r="E6" t="str">
            <v>((Variable 1+ Variable 2) / Variable 3)*100</v>
          </cell>
          <cell r="F6">
            <v>90</v>
          </cell>
          <cell r="G6" t="str">
            <v>Mes</v>
          </cell>
          <cell r="H6" t="str">
            <v>Porcentaje</v>
          </cell>
          <cell r="I6">
            <v>0</v>
          </cell>
          <cell r="J6">
            <v>2</v>
          </cell>
          <cell r="K6" t="str">
            <v>Proceso: Asistencia al cliente</v>
          </cell>
          <cell r="L6">
            <v>2</v>
          </cell>
          <cell r="M6" t="str">
            <v>Subproceso: Asistencia al cliente. No Aplica Subproceso.</v>
          </cell>
          <cell r="N6">
            <v>2015</v>
          </cell>
          <cell r="O6" t="str">
            <v>Procedimiento: Atención en Canales</v>
          </cell>
          <cell r="P6">
            <v>5084</v>
          </cell>
          <cell r="Q6">
            <v>5370</v>
          </cell>
          <cell r="R6">
            <v>5605</v>
          </cell>
          <cell r="S6">
            <v>0</v>
          </cell>
          <cell r="T6" t="str">
            <v>Ascendente</v>
          </cell>
          <cell r="U6">
            <v>1</v>
          </cell>
          <cell r="V6" t="str">
            <v>Procedimiento</v>
          </cell>
          <cell r="W6">
            <v>22501</v>
          </cell>
          <cell r="X6" t="str">
            <v>Asistencia al Cliente</v>
          </cell>
          <cell r="Y6" t="str">
            <v>No</v>
          </cell>
        </row>
        <row r="7">
          <cell r="A7">
            <v>102</v>
          </cell>
          <cell r="B7" t="str">
            <v>Presencia institucional DIAN</v>
          </cell>
          <cell r="C7" t="str">
            <v>(5085/5371)*100</v>
          </cell>
          <cell r="D7">
            <v>97110001</v>
          </cell>
          <cell r="E7" t="str">
            <v>(Variable 1/ Variable 2)* 100</v>
          </cell>
          <cell r="F7">
            <v>100</v>
          </cell>
          <cell r="G7" t="str">
            <v>Trimestre</v>
          </cell>
          <cell r="H7" t="str">
            <v>Porcentaje</v>
          </cell>
          <cell r="I7">
            <v>0</v>
          </cell>
          <cell r="J7">
            <v>2</v>
          </cell>
          <cell r="K7" t="str">
            <v>Proceso: Asistencia al cliente</v>
          </cell>
          <cell r="L7">
            <v>2</v>
          </cell>
          <cell r="M7" t="str">
            <v>Subproceso: Asistencia al cliente. No Aplica Subproceso.</v>
          </cell>
          <cell r="N7">
            <v>2015</v>
          </cell>
          <cell r="O7" t="str">
            <v>Procedimiento: Atención en Canales</v>
          </cell>
          <cell r="P7">
            <v>5085</v>
          </cell>
          <cell r="Q7">
            <v>5371</v>
          </cell>
          <cell r="R7">
            <v>0</v>
          </cell>
          <cell r="S7">
            <v>0</v>
          </cell>
          <cell r="T7" t="str">
            <v>Ascendente</v>
          </cell>
          <cell r="U7">
            <v>1</v>
          </cell>
          <cell r="V7" t="str">
            <v>Procedimiento</v>
          </cell>
          <cell r="W7">
            <v>22501</v>
          </cell>
          <cell r="X7" t="str">
            <v>Asistencia al Cliente</v>
          </cell>
          <cell r="Y7" t="str">
            <v>No</v>
          </cell>
        </row>
        <row r="8">
          <cell r="A8">
            <v>109</v>
          </cell>
          <cell r="B8" t="str">
            <v>Oportunidad en la Decisión a Solicitudes Actualización RUT sujetas a verificación concepto 5</v>
          </cell>
          <cell r="C8" t="str">
            <v>(5087/5373)*100</v>
          </cell>
          <cell r="D8">
            <v>97110002</v>
          </cell>
          <cell r="E8" t="str">
            <v>(Variable 1/ Variable 2)* 100</v>
          </cell>
          <cell r="F8">
            <v>100</v>
          </cell>
          <cell r="G8" t="str">
            <v>Mes</v>
          </cell>
          <cell r="H8" t="str">
            <v>Porcentaje</v>
          </cell>
          <cell r="I8">
            <v>0</v>
          </cell>
          <cell r="J8">
            <v>8</v>
          </cell>
          <cell r="K8" t="str">
            <v>Proceso: Gestión Masiva</v>
          </cell>
          <cell r="L8">
            <v>291</v>
          </cell>
          <cell r="M8" t="str">
            <v>Subproceso: Modificaciones del Registro</v>
          </cell>
          <cell r="N8">
            <v>2037</v>
          </cell>
          <cell r="O8" t="str">
            <v>Procedimiento: Actualizaciones del Rut sujetas a verificación</v>
          </cell>
          <cell r="P8">
            <v>5087</v>
          </cell>
          <cell r="Q8">
            <v>5373</v>
          </cell>
          <cell r="R8">
            <v>0</v>
          </cell>
          <cell r="S8">
            <v>0</v>
          </cell>
          <cell r="T8" t="str">
            <v>Constante</v>
          </cell>
          <cell r="U8">
            <v>1</v>
          </cell>
          <cell r="V8" t="str">
            <v>Procedimiento</v>
          </cell>
          <cell r="W8">
            <v>22501</v>
          </cell>
          <cell r="X8" t="str">
            <v>Asistencia al Cliente</v>
          </cell>
          <cell r="Y8" t="str">
            <v>No</v>
          </cell>
        </row>
        <row r="9">
          <cell r="A9">
            <v>125</v>
          </cell>
          <cell r="B9" t="str">
            <v>Eficacia en el estudio y elaboración de  proyectos de normas de convenios internacionales aduaneros</v>
          </cell>
          <cell r="C9" t="str">
            <v>(5101/5387)*100</v>
          </cell>
          <cell r="D9">
            <v>97110002</v>
          </cell>
          <cell r="E9" t="str">
            <v>(Variable 1/ Variable 2)* 100</v>
          </cell>
          <cell r="F9">
            <v>100</v>
          </cell>
          <cell r="G9" t="str">
            <v>Semestre</v>
          </cell>
          <cell r="H9" t="str">
            <v>Porcentaje</v>
          </cell>
          <cell r="I9">
            <v>0</v>
          </cell>
          <cell r="J9">
            <v>11</v>
          </cell>
          <cell r="K9" t="str">
            <v>Proceso: Operación Aduanera</v>
          </cell>
          <cell r="L9">
            <v>216</v>
          </cell>
          <cell r="M9" t="str">
            <v>Subproceso: Apoyo  a la Operación Aduanera</v>
          </cell>
          <cell r="N9">
            <v>2093</v>
          </cell>
          <cell r="O9" t="str">
            <v>Procedimiento: Expedición de Pronunciamiento Técnico</v>
          </cell>
          <cell r="P9">
            <v>5101</v>
          </cell>
          <cell r="Q9">
            <v>5387</v>
          </cell>
          <cell r="R9">
            <v>0</v>
          </cell>
          <cell r="S9">
            <v>0</v>
          </cell>
          <cell r="T9" t="str">
            <v>Constante</v>
          </cell>
          <cell r="U9">
            <v>1</v>
          </cell>
          <cell r="V9" t="str">
            <v>Procedimiento</v>
          </cell>
          <cell r="W9">
            <v>22601</v>
          </cell>
          <cell r="X9" t="str">
            <v>Comercio Exterior</v>
          </cell>
          <cell r="Y9" t="str">
            <v>No</v>
          </cell>
        </row>
        <row r="10">
          <cell r="A10">
            <v>161</v>
          </cell>
          <cell r="B10" t="str">
            <v>Cobertura en Seguridad Social integral a los servidores públicos de la entidad.</v>
          </cell>
          <cell r="C10" t="str">
            <v>(5136/5422)*100</v>
          </cell>
          <cell r="D10">
            <v>97110001</v>
          </cell>
          <cell r="E10" t="str">
            <v>(Variable 1/ Variable 2)* 100</v>
          </cell>
          <cell r="F10">
            <v>100</v>
          </cell>
          <cell r="G10" t="str">
            <v>Trimestre</v>
          </cell>
          <cell r="H10" t="str">
            <v>Porcentaje</v>
          </cell>
          <cell r="I10">
            <v>0</v>
          </cell>
          <cell r="J10">
            <v>6</v>
          </cell>
          <cell r="K10" t="str">
            <v>Proceso: Gestión Humana</v>
          </cell>
          <cell r="L10">
            <v>282</v>
          </cell>
          <cell r="M10" t="str">
            <v>Subproceso: Gestión para la provisión y/o movilidad del empleo</v>
          </cell>
          <cell r="N10">
            <v>2264</v>
          </cell>
          <cell r="O10" t="str">
            <v>Procedimiento: Afiliaciones y/o Traslados al Sistema de Seguridad Social y Cajas de Compensación</v>
          </cell>
          <cell r="P10">
            <v>5136</v>
          </cell>
          <cell r="Q10">
            <v>5422</v>
          </cell>
          <cell r="R10">
            <v>0</v>
          </cell>
          <cell r="S10">
            <v>0</v>
          </cell>
          <cell r="T10" t="str">
            <v>Ascendente</v>
          </cell>
          <cell r="U10">
            <v>1</v>
          </cell>
          <cell r="V10" t="str">
            <v>Procedimiento</v>
          </cell>
          <cell r="W10">
            <v>21401</v>
          </cell>
          <cell r="X10" t="str">
            <v>Personal</v>
          </cell>
          <cell r="Y10" t="str">
            <v>No</v>
          </cell>
        </row>
        <row r="11">
          <cell r="A11">
            <v>178</v>
          </cell>
          <cell r="B11" t="str">
            <v>Número de días de mora en el cierre contable (MUISCA)</v>
          </cell>
          <cell r="C11" t="str">
            <v>(5152-5438)</v>
          </cell>
          <cell r="D11">
            <v>97110003</v>
          </cell>
          <cell r="E11" t="str">
            <v>(Variable 1 - Variable 2 )</v>
          </cell>
          <cell r="F11">
            <v>0</v>
          </cell>
          <cell r="G11" t="str">
            <v>Mes</v>
          </cell>
          <cell r="H11" t="str">
            <v>Días</v>
          </cell>
          <cell r="I11">
            <v>0</v>
          </cell>
          <cell r="J11">
            <v>12</v>
          </cell>
          <cell r="K11" t="str">
            <v>Proceso: Recaudación</v>
          </cell>
          <cell r="L11">
            <v>259</v>
          </cell>
          <cell r="M11" t="str">
            <v xml:space="preserve">	Subproceso: Información de Recaudo</v>
          </cell>
          <cell r="N11">
            <v>2051</v>
          </cell>
          <cell r="O11" t="str">
            <v>Procedimiento: Cierre Contable</v>
          </cell>
          <cell r="P11">
            <v>5152</v>
          </cell>
          <cell r="Q11">
            <v>5438</v>
          </cell>
          <cell r="R11">
            <v>0</v>
          </cell>
          <cell r="S11">
            <v>0</v>
          </cell>
          <cell r="T11" t="str">
            <v>Descendente</v>
          </cell>
          <cell r="U11">
            <v>1</v>
          </cell>
          <cell r="V11" t="str">
            <v>Procedimiento</v>
          </cell>
          <cell r="W11">
            <v>22401</v>
          </cell>
          <cell r="X11" t="str">
            <v>Recaudo</v>
          </cell>
          <cell r="Y11" t="str">
            <v>No</v>
          </cell>
        </row>
        <row r="12">
          <cell r="A12">
            <v>183</v>
          </cell>
          <cell r="B12" t="str">
            <v>Proceso sancionatorio contra EAR</v>
          </cell>
          <cell r="C12" t="str">
            <v>(5157/5443)*100</v>
          </cell>
          <cell r="D12">
            <v>97110002</v>
          </cell>
          <cell r="E12" t="str">
            <v>(Variable 1/ Variable 2)* 100</v>
          </cell>
          <cell r="F12">
            <v>100</v>
          </cell>
          <cell r="G12" t="str">
            <v>Año</v>
          </cell>
          <cell r="H12" t="str">
            <v>Porcentaje</v>
          </cell>
          <cell r="I12">
            <v>0</v>
          </cell>
          <cell r="J12">
            <v>12</v>
          </cell>
          <cell r="K12" t="str">
            <v>Proceso: Recaudación</v>
          </cell>
          <cell r="L12">
            <v>259</v>
          </cell>
          <cell r="M12" t="str">
            <v xml:space="preserve">	Subproceso: Información de Recaudo</v>
          </cell>
          <cell r="N12">
            <v>2055</v>
          </cell>
          <cell r="O12" t="str">
            <v>Procedimiento: Sanciones a Entidades Autorizadas para Recaudar</v>
          </cell>
          <cell r="P12">
            <v>5157</v>
          </cell>
          <cell r="Q12">
            <v>5443</v>
          </cell>
          <cell r="R12">
            <v>0</v>
          </cell>
          <cell r="S12">
            <v>0</v>
          </cell>
          <cell r="T12" t="str">
            <v>Constante</v>
          </cell>
          <cell r="U12">
            <v>1</v>
          </cell>
          <cell r="V12" t="str">
            <v>Procedimiento</v>
          </cell>
          <cell r="W12">
            <v>22401</v>
          </cell>
          <cell r="X12" t="str">
            <v>Recaudo</v>
          </cell>
          <cell r="Y12" t="str">
            <v>No</v>
          </cell>
        </row>
        <row r="13">
          <cell r="A13">
            <v>186</v>
          </cell>
          <cell r="B13" t="str">
            <v>Comunicación Indice de Consignación</v>
          </cell>
          <cell r="C13" t="str">
            <v>(5160/5446)*100</v>
          </cell>
          <cell r="D13">
            <v>97110002</v>
          </cell>
          <cell r="E13" t="str">
            <v>(Variable 1/ Variable 2)* 100</v>
          </cell>
          <cell r="F13">
            <v>100</v>
          </cell>
          <cell r="G13" t="str">
            <v>Mes</v>
          </cell>
          <cell r="H13" t="str">
            <v>Porcentaje</v>
          </cell>
          <cell r="I13">
            <v>0</v>
          </cell>
          <cell r="J13">
            <v>12</v>
          </cell>
          <cell r="K13" t="str">
            <v>Proceso: Recaudación</v>
          </cell>
          <cell r="L13">
            <v>259</v>
          </cell>
          <cell r="M13" t="str">
            <v xml:space="preserve">	Subproceso: Información de Recaudo</v>
          </cell>
          <cell r="N13">
            <v>2054</v>
          </cell>
          <cell r="O13" t="str">
            <v>Procedimiento: Cálculo del Índice de consignación</v>
          </cell>
          <cell r="P13">
            <v>5160</v>
          </cell>
          <cell r="Q13">
            <v>5446</v>
          </cell>
          <cell r="R13">
            <v>0</v>
          </cell>
          <cell r="S13">
            <v>0</v>
          </cell>
          <cell r="T13" t="str">
            <v>Constante</v>
          </cell>
          <cell r="U13">
            <v>1</v>
          </cell>
          <cell r="V13" t="str">
            <v>Procedimiento</v>
          </cell>
          <cell r="W13">
            <v>22401</v>
          </cell>
          <cell r="X13" t="str">
            <v>Recaudo</v>
          </cell>
          <cell r="Y13" t="str">
            <v>No</v>
          </cell>
        </row>
        <row r="14">
          <cell r="A14">
            <v>187</v>
          </cell>
          <cell r="B14" t="str">
            <v>Conciliación del Recaudo</v>
          </cell>
          <cell r="C14" t="str">
            <v>(5161/5447)*100</v>
          </cell>
          <cell r="D14">
            <v>97110002</v>
          </cell>
          <cell r="E14" t="str">
            <v>(Variable 1/ Variable 2)* 100</v>
          </cell>
          <cell r="F14">
            <v>100</v>
          </cell>
          <cell r="G14" t="str">
            <v>Mes</v>
          </cell>
          <cell r="H14" t="str">
            <v>Porcentaje</v>
          </cell>
          <cell r="I14">
            <v>0</v>
          </cell>
          <cell r="J14">
            <v>12</v>
          </cell>
          <cell r="K14" t="str">
            <v>Proceso: Recaudación</v>
          </cell>
          <cell r="L14">
            <v>259</v>
          </cell>
          <cell r="M14" t="str">
            <v xml:space="preserve">	Subproceso: Información de Recaudo</v>
          </cell>
          <cell r="N14">
            <v>2054</v>
          </cell>
          <cell r="O14" t="str">
            <v>Procedimiento: Cálculo del Índice de consignación</v>
          </cell>
          <cell r="P14">
            <v>5161</v>
          </cell>
          <cell r="Q14">
            <v>5447</v>
          </cell>
          <cell r="R14">
            <v>0</v>
          </cell>
          <cell r="S14">
            <v>0</v>
          </cell>
          <cell r="T14" t="str">
            <v>Constante</v>
          </cell>
          <cell r="U14">
            <v>1</v>
          </cell>
          <cell r="V14" t="str">
            <v>Procedimiento</v>
          </cell>
          <cell r="W14">
            <v>22401</v>
          </cell>
          <cell r="X14" t="str">
            <v>Recaudo</v>
          </cell>
          <cell r="Y14" t="str">
            <v>No</v>
          </cell>
        </row>
        <row r="15">
          <cell r="A15">
            <v>218</v>
          </cell>
          <cell r="B15" t="str">
            <v>Concepto bienes inmuebles recibidos en dación en pago</v>
          </cell>
          <cell r="C15" t="str">
            <v>(5179/5463)*100</v>
          </cell>
          <cell r="D15">
            <v>97110002</v>
          </cell>
          <cell r="E15" t="str">
            <v>(Variable 1/ Variable 2)* 100</v>
          </cell>
          <cell r="F15">
            <v>100</v>
          </cell>
          <cell r="G15" t="str">
            <v>Trimestre</v>
          </cell>
          <cell r="H15" t="str">
            <v>Porcentaje</v>
          </cell>
          <cell r="I15">
            <v>0</v>
          </cell>
          <cell r="J15">
            <v>14</v>
          </cell>
          <cell r="K15" t="str">
            <v>Proceso: Recursos Físicos</v>
          </cell>
          <cell r="L15">
            <v>232</v>
          </cell>
          <cell r="M15" t="str">
            <v>Subproceso: Administración de Bienes</v>
          </cell>
          <cell r="N15">
            <v>2173</v>
          </cell>
          <cell r="O15" t="str">
            <v>Procedimiento: Conceptualización y Entrega de Bienes Inmuebles Recibidos en Dación en Pago</v>
          </cell>
          <cell r="P15">
            <v>5179</v>
          </cell>
          <cell r="Q15">
            <v>5463</v>
          </cell>
          <cell r="R15">
            <v>0</v>
          </cell>
          <cell r="S15">
            <v>0</v>
          </cell>
          <cell r="T15" t="str">
            <v>Constante</v>
          </cell>
          <cell r="U15">
            <v>1</v>
          </cell>
          <cell r="V15" t="str">
            <v>Procedimiento</v>
          </cell>
          <cell r="W15">
            <v>21501</v>
          </cell>
          <cell r="X15" t="str">
            <v>Recursos Físicos</v>
          </cell>
          <cell r="Y15" t="str">
            <v>No</v>
          </cell>
        </row>
        <row r="16">
          <cell r="A16">
            <v>229</v>
          </cell>
          <cell r="B16" t="str">
            <v>Control a eliminación de documentos</v>
          </cell>
          <cell r="C16" t="str">
            <v>(5180/5464)*100</v>
          </cell>
          <cell r="D16">
            <v>97110002</v>
          </cell>
          <cell r="E16" t="str">
            <v>(Variable 1/ Variable 2)* 100</v>
          </cell>
          <cell r="F16">
            <v>100</v>
          </cell>
          <cell r="G16" t="str">
            <v>Año</v>
          </cell>
          <cell r="H16" t="str">
            <v>Porcentaje</v>
          </cell>
          <cell r="I16">
            <v>0</v>
          </cell>
          <cell r="J16">
            <v>14</v>
          </cell>
          <cell r="K16" t="str">
            <v>Proceso: Recursos Físicos</v>
          </cell>
          <cell r="L16">
            <v>53</v>
          </cell>
          <cell r="M16" t="str">
            <v>Subproceso: Gestión Documental</v>
          </cell>
          <cell r="N16">
            <v>2209</v>
          </cell>
          <cell r="O16" t="str">
            <v>Procedimiento: Administración del Archivo Central</v>
          </cell>
          <cell r="P16">
            <v>5190</v>
          </cell>
          <cell r="Q16">
            <v>5474</v>
          </cell>
          <cell r="R16">
            <v>0</v>
          </cell>
          <cell r="S16">
            <v>0</v>
          </cell>
          <cell r="T16" t="str">
            <v>Constante</v>
          </cell>
          <cell r="U16">
            <v>1</v>
          </cell>
          <cell r="V16" t="str">
            <v>Procedimiento</v>
          </cell>
          <cell r="W16">
            <v>21501</v>
          </cell>
          <cell r="X16" t="str">
            <v>Recursos Físicos</v>
          </cell>
          <cell r="Y16" t="str">
            <v>No</v>
          </cell>
        </row>
        <row r="17">
          <cell r="A17">
            <v>236</v>
          </cell>
          <cell r="B17" t="str">
            <v>Mantenimiento del Parque Automotor</v>
          </cell>
          <cell r="C17" t="str">
            <v>(5195/5479)*100</v>
          </cell>
          <cell r="D17">
            <v>97110002</v>
          </cell>
          <cell r="E17" t="str">
            <v>(Variable 1/ Variable 2)* 100</v>
          </cell>
          <cell r="F17">
            <v>100</v>
          </cell>
          <cell r="G17" t="str">
            <v>Trimestre</v>
          </cell>
          <cell r="H17" t="str">
            <v>Porcentaje</v>
          </cell>
          <cell r="I17">
            <v>0</v>
          </cell>
          <cell r="J17">
            <v>14</v>
          </cell>
          <cell r="K17" t="str">
            <v>Proceso: Recursos Físicos</v>
          </cell>
          <cell r="L17">
            <v>232</v>
          </cell>
          <cell r="M17" t="str">
            <v>Subproceso: Administración de Bienes</v>
          </cell>
          <cell r="N17">
            <v>2377</v>
          </cell>
          <cell r="O17" t="str">
            <v>Procedimiento: Programa de Mantenimiento Parque Automotor</v>
          </cell>
          <cell r="P17">
            <v>5195</v>
          </cell>
          <cell r="Q17">
            <v>5479</v>
          </cell>
          <cell r="R17">
            <v>0</v>
          </cell>
          <cell r="S17">
            <v>0</v>
          </cell>
          <cell r="T17" t="str">
            <v>Constante</v>
          </cell>
          <cell r="U17">
            <v>1</v>
          </cell>
          <cell r="V17" t="str">
            <v>Procedimiento</v>
          </cell>
          <cell r="W17">
            <v>21501</v>
          </cell>
          <cell r="X17" t="str">
            <v>Recursos Físicos</v>
          </cell>
          <cell r="Y17" t="str">
            <v>No</v>
          </cell>
        </row>
        <row r="18">
          <cell r="A18">
            <v>245</v>
          </cell>
          <cell r="B18" t="str">
            <v>Oportunidad entrega cuenta mensual de Almacén e Inventarios</v>
          </cell>
          <cell r="C18" t="str">
            <v>(5204/5488)*100</v>
          </cell>
          <cell r="D18">
            <v>97110002</v>
          </cell>
          <cell r="E18" t="str">
            <v>(Variable 1/ Variable 2)* 100</v>
          </cell>
          <cell r="F18">
            <v>100</v>
          </cell>
          <cell r="G18" t="str">
            <v>Mes</v>
          </cell>
          <cell r="H18" t="str">
            <v>Porcentaje</v>
          </cell>
          <cell r="I18">
            <v>0</v>
          </cell>
          <cell r="J18">
            <v>14</v>
          </cell>
          <cell r="K18" t="str">
            <v>Proceso: Recursos Físicos</v>
          </cell>
          <cell r="L18">
            <v>232</v>
          </cell>
          <cell r="M18" t="str">
            <v>Subproceso: Administración de Bienes</v>
          </cell>
          <cell r="N18">
            <v>2349</v>
          </cell>
          <cell r="O18" t="str">
            <v>Procedimiento: Levantamiento Físico de Inventario de Bienes Muebles</v>
          </cell>
          <cell r="P18">
            <v>5204</v>
          </cell>
          <cell r="Q18">
            <v>5488</v>
          </cell>
          <cell r="R18">
            <v>0</v>
          </cell>
          <cell r="S18">
            <v>0</v>
          </cell>
          <cell r="T18" t="str">
            <v>Constante</v>
          </cell>
          <cell r="U18">
            <v>1</v>
          </cell>
          <cell r="V18" t="str">
            <v>Procedimiento</v>
          </cell>
          <cell r="W18">
            <v>21501</v>
          </cell>
          <cell r="X18" t="str">
            <v>Recursos Físicos</v>
          </cell>
          <cell r="Y18" t="str">
            <v>No</v>
          </cell>
        </row>
        <row r="19">
          <cell r="A19">
            <v>262</v>
          </cell>
          <cell r="B19" t="str">
            <v>Cumplimiento y mantenimiento de los requisitos  con los cuales se obtuvo el registro aduanero</v>
          </cell>
          <cell r="C19" t="str">
            <v>(5219/5502)*100</v>
          </cell>
          <cell r="D19">
            <v>97110002</v>
          </cell>
          <cell r="E19" t="str">
            <v>(Variable 1/ Variable 2)* 100</v>
          </cell>
          <cell r="F19">
            <v>70</v>
          </cell>
          <cell r="G19" t="str">
            <v>Trimestre</v>
          </cell>
          <cell r="H19" t="str">
            <v>Porcentaje</v>
          </cell>
          <cell r="I19">
            <v>0</v>
          </cell>
          <cell r="J19">
            <v>8</v>
          </cell>
          <cell r="K19" t="str">
            <v>Proceso: Gestión Masiva</v>
          </cell>
          <cell r="L19">
            <v>289</v>
          </cell>
          <cell r="M19" t="str">
            <v>Subproceso: Registro, Habilitación, Autorización Usuarios TAC</v>
          </cell>
          <cell r="N19">
            <v>3121</v>
          </cell>
          <cell r="O19" t="str">
            <v>Procedimiento: Control al mantenimiento de requisitos a Operadores de Comercio Exterior y Obligados Aduaneros</v>
          </cell>
          <cell r="P19">
            <v>5219</v>
          </cell>
          <cell r="Q19">
            <v>5502</v>
          </cell>
          <cell r="R19">
            <v>0</v>
          </cell>
          <cell r="S19">
            <v>0</v>
          </cell>
          <cell r="T19" t="str">
            <v>Constante</v>
          </cell>
          <cell r="U19">
            <v>1</v>
          </cell>
          <cell r="V19" t="str">
            <v>Procedimiento</v>
          </cell>
          <cell r="W19">
            <v>22801</v>
          </cell>
          <cell r="X19" t="str">
            <v xml:space="preserve">Registro Aduanero    </v>
          </cell>
          <cell r="Y19" t="str">
            <v>No</v>
          </cell>
        </row>
        <row r="20">
          <cell r="A20">
            <v>341</v>
          </cell>
          <cell r="B20" t="str">
            <v>Avaluo de Bienes Inmuebles</v>
          </cell>
          <cell r="C20" t="str">
            <v>(5678/5679)*100</v>
          </cell>
          <cell r="D20">
            <v>97110002</v>
          </cell>
          <cell r="E20" t="str">
            <v>(Variable 1/ Variable 2)* 100</v>
          </cell>
          <cell r="F20">
            <v>50</v>
          </cell>
          <cell r="G20" t="str">
            <v>Cuatrimestre</v>
          </cell>
          <cell r="H20" t="str">
            <v>Porcentaje</v>
          </cell>
          <cell r="I20">
            <v>0</v>
          </cell>
          <cell r="J20">
            <v>1</v>
          </cell>
          <cell r="K20" t="str">
            <v>Proceso: Administración de Cartera</v>
          </cell>
          <cell r="L20">
            <v>278</v>
          </cell>
          <cell r="M20" t="str">
            <v>Subproceso: Cobro en Sede Administrativa</v>
          </cell>
          <cell r="N20">
            <v>3160</v>
          </cell>
          <cell r="O20" t="str">
            <v>Procedimiento: Avalúo de Bienes</v>
          </cell>
          <cell r="P20">
            <v>5678</v>
          </cell>
          <cell r="Q20">
            <v>5679</v>
          </cell>
          <cell r="R20">
            <v>0</v>
          </cell>
          <cell r="S20">
            <v>0</v>
          </cell>
          <cell r="T20" t="str">
            <v>Constante</v>
          </cell>
          <cell r="U20">
            <v>1</v>
          </cell>
          <cell r="V20" t="str">
            <v>Procedimiento</v>
          </cell>
          <cell r="W20">
            <v>22402</v>
          </cell>
          <cell r="X20" t="str">
            <v>Cobranzas</v>
          </cell>
          <cell r="Y20" t="str">
            <v>No</v>
          </cell>
        </row>
        <row r="21">
          <cell r="A21">
            <v>342</v>
          </cell>
          <cell r="B21" t="str">
            <v>Remate de Bienes Inmuebles</v>
          </cell>
          <cell r="C21" t="str">
            <v>(5681/5680)*100</v>
          </cell>
          <cell r="D21">
            <v>97110002</v>
          </cell>
          <cell r="E21" t="str">
            <v>(Variable 1/ Variable 2)* 100</v>
          </cell>
          <cell r="F21">
            <v>50</v>
          </cell>
          <cell r="G21" t="str">
            <v>Cuatrimestre</v>
          </cell>
          <cell r="H21" t="str">
            <v>Porcentaje</v>
          </cell>
          <cell r="I21">
            <v>0</v>
          </cell>
          <cell r="J21">
            <v>1</v>
          </cell>
          <cell r="K21" t="str">
            <v>Proceso: Administración de Cartera</v>
          </cell>
          <cell r="L21">
            <v>278</v>
          </cell>
          <cell r="M21" t="str">
            <v>Subproceso: Cobro en Sede Administrativa</v>
          </cell>
          <cell r="N21">
            <v>3162</v>
          </cell>
          <cell r="O21" t="str">
            <v>Procedimiento: Liquidación del Crédito y las Costas</v>
          </cell>
          <cell r="P21">
            <v>5681</v>
          </cell>
          <cell r="Q21">
            <v>5680</v>
          </cell>
          <cell r="R21">
            <v>0</v>
          </cell>
          <cell r="S21">
            <v>0</v>
          </cell>
          <cell r="T21" t="str">
            <v>Constante</v>
          </cell>
          <cell r="U21">
            <v>1</v>
          </cell>
          <cell r="V21" t="str">
            <v>Procedimiento</v>
          </cell>
          <cell r="W21">
            <v>22402</v>
          </cell>
          <cell r="X21" t="str">
            <v>Cobranzas</v>
          </cell>
          <cell r="Y21" t="str">
            <v>No</v>
          </cell>
        </row>
        <row r="22">
          <cell r="A22">
            <v>363</v>
          </cell>
          <cell r="B22" t="str">
            <v>Reconocimiento de las operaciones contables</v>
          </cell>
          <cell r="C22" t="str">
            <v>(5745/5760)* 100</v>
          </cell>
          <cell r="D22">
            <v>97110001</v>
          </cell>
          <cell r="E22" t="str">
            <v>(Variable 1/ Variable 2)* 100</v>
          </cell>
          <cell r="F22">
            <v>100</v>
          </cell>
          <cell r="G22" t="str">
            <v>Mes</v>
          </cell>
          <cell r="H22" t="str">
            <v>Porcentaje</v>
          </cell>
          <cell r="I22">
            <v>0</v>
          </cell>
          <cell r="J22">
            <v>13</v>
          </cell>
          <cell r="K22" t="str">
            <v>Proceso: Recursos Financieros</v>
          </cell>
          <cell r="L22">
            <v>226</v>
          </cell>
          <cell r="M22" t="str">
            <v>Subproceso: Reconocimiento</v>
          </cell>
          <cell r="N22">
            <v>2156</v>
          </cell>
          <cell r="O22" t="str">
            <v>Procedimiento: Reconocimiento de Hechos Económicos que No Generan Pago</v>
          </cell>
          <cell r="P22">
            <v>5745</v>
          </cell>
          <cell r="Q22">
            <v>5760</v>
          </cell>
          <cell r="R22">
            <v>0</v>
          </cell>
          <cell r="S22">
            <v>0</v>
          </cell>
          <cell r="T22" t="str">
            <v>Ascendente</v>
          </cell>
          <cell r="U22">
            <v>1</v>
          </cell>
          <cell r="V22" t="str">
            <v>Procedimiento</v>
          </cell>
          <cell r="W22">
            <v>21601</v>
          </cell>
          <cell r="X22" t="str">
            <v>Recursos Financieros</v>
          </cell>
          <cell r="Y22" t="str">
            <v>No</v>
          </cell>
        </row>
        <row r="23">
          <cell r="A23">
            <v>368</v>
          </cell>
          <cell r="B23" t="str">
            <v>Conciliaciones Contables</v>
          </cell>
          <cell r="C23" t="str">
            <v>5750</v>
          </cell>
          <cell r="D23">
            <v>97110001</v>
          </cell>
          <cell r="E23" t="str">
            <v>Variable 1</v>
          </cell>
          <cell r="F23">
            <v>4</v>
          </cell>
          <cell r="G23" t="str">
            <v>Mes</v>
          </cell>
          <cell r="H23" t="str">
            <v>Cantidad</v>
          </cell>
          <cell r="I23">
            <v>0</v>
          </cell>
          <cell r="J23">
            <v>13</v>
          </cell>
          <cell r="K23" t="str">
            <v>Proceso: Recursos Financieros</v>
          </cell>
          <cell r="L23">
            <v>281</v>
          </cell>
          <cell r="M23" t="str">
            <v>Subproceso: Gestión Contable</v>
          </cell>
          <cell r="N23">
            <v>2157</v>
          </cell>
          <cell r="O23" t="str">
            <v>Procedimiento: Generación de Conciliaciones Bancarias y Cruces de Información</v>
          </cell>
          <cell r="P23">
            <v>5750</v>
          </cell>
          <cell r="Q23">
            <v>0</v>
          </cell>
          <cell r="R23">
            <v>0</v>
          </cell>
          <cell r="S23">
            <v>0</v>
          </cell>
          <cell r="T23" t="str">
            <v>Ascendente</v>
          </cell>
          <cell r="U23">
            <v>1</v>
          </cell>
          <cell r="V23" t="str">
            <v>Procedimiento</v>
          </cell>
          <cell r="W23">
            <v>21601</v>
          </cell>
          <cell r="X23" t="str">
            <v>Recursos Financieros</v>
          </cell>
          <cell r="Y23" t="str">
            <v>No</v>
          </cell>
        </row>
        <row r="24">
          <cell r="A24">
            <v>371</v>
          </cell>
          <cell r="B24" t="str">
            <v>Secuestro de Bienes  Inmuebles</v>
          </cell>
          <cell r="C24" t="str">
            <v>(5753/5765)*100</v>
          </cell>
          <cell r="D24">
            <v>97110002</v>
          </cell>
          <cell r="E24" t="str">
            <v>(Variable 1/ Variable 2)* 100</v>
          </cell>
          <cell r="F24">
            <v>50</v>
          </cell>
          <cell r="G24" t="str">
            <v>Cuatrimestre</v>
          </cell>
          <cell r="H24" t="str">
            <v>Porcentaje</v>
          </cell>
          <cell r="I24">
            <v>0</v>
          </cell>
          <cell r="J24">
            <v>1</v>
          </cell>
          <cell r="K24" t="str">
            <v>Proceso: Administración de Cartera</v>
          </cell>
          <cell r="L24">
            <v>278</v>
          </cell>
          <cell r="M24" t="str">
            <v>Subproceso: Cobro en Sede Administrativa</v>
          </cell>
          <cell r="N24">
            <v>3158</v>
          </cell>
          <cell r="O24" t="str">
            <v>Procedimiento: Entrega de bienes secuestrados</v>
          </cell>
          <cell r="P24">
            <v>5753</v>
          </cell>
          <cell r="Q24">
            <v>5765</v>
          </cell>
          <cell r="R24">
            <v>0</v>
          </cell>
          <cell r="S24">
            <v>0</v>
          </cell>
          <cell r="T24" t="str">
            <v>Constante</v>
          </cell>
          <cell r="U24">
            <v>1</v>
          </cell>
          <cell r="V24" t="str">
            <v>Procedimiento</v>
          </cell>
          <cell r="W24">
            <v>22402</v>
          </cell>
          <cell r="X24" t="str">
            <v>Cobranzas</v>
          </cell>
          <cell r="Y24" t="str">
            <v>No</v>
          </cell>
        </row>
        <row r="25">
          <cell r="A25">
            <v>374</v>
          </cell>
          <cell r="B25" t="str">
            <v>Porcentaje de Terceros Conciliados</v>
          </cell>
          <cell r="C25" t="str">
            <v>(5756/5768)*100</v>
          </cell>
          <cell r="D25">
            <v>97110002</v>
          </cell>
          <cell r="E25" t="str">
            <v>(Variable 1/ Variable 2)* 100</v>
          </cell>
          <cell r="F25">
            <v>100</v>
          </cell>
          <cell r="G25" t="str">
            <v>Mes</v>
          </cell>
          <cell r="H25" t="str">
            <v>Porcentaje</v>
          </cell>
          <cell r="I25">
            <v>0</v>
          </cell>
          <cell r="J25">
            <v>12</v>
          </cell>
          <cell r="K25" t="str">
            <v>Proceso: Recaudación</v>
          </cell>
          <cell r="L25">
            <v>259</v>
          </cell>
          <cell r="M25" t="str">
            <v xml:space="preserve">	Subproceso: Información de Recaudo</v>
          </cell>
          <cell r="N25">
            <v>2052</v>
          </cell>
          <cell r="O25" t="str">
            <v>Procedimiento: Informe contable que deben rendir las direcciones seccionales</v>
          </cell>
          <cell r="P25">
            <v>5756</v>
          </cell>
          <cell r="Q25">
            <v>5768</v>
          </cell>
          <cell r="R25">
            <v>0</v>
          </cell>
          <cell r="S25">
            <v>0</v>
          </cell>
          <cell r="T25" t="str">
            <v>Constante</v>
          </cell>
          <cell r="U25">
            <v>1</v>
          </cell>
          <cell r="V25" t="str">
            <v>Procedimiento</v>
          </cell>
          <cell r="W25">
            <v>22401</v>
          </cell>
          <cell r="X25" t="str">
            <v>Recaudo</v>
          </cell>
          <cell r="Y25" t="str">
            <v>Si</v>
          </cell>
        </row>
        <row r="26">
          <cell r="A26">
            <v>375</v>
          </cell>
          <cell r="B26" t="str">
            <v>Gestión Saldos con errores de Procesamiento mediante el uso del Rol de Reprocesos del SIE de Obligación Financiera</v>
          </cell>
          <cell r="C26" t="str">
            <v>((5774+5778)/(5780+5782))*100</v>
          </cell>
          <cell r="D26">
            <v>97110002</v>
          </cell>
          <cell r="E26" t="str">
            <v>((Variable 1+ Variable 2) / (Variable 3 + Variable 4))*100</v>
          </cell>
          <cell r="F26">
            <v>100</v>
          </cell>
          <cell r="G26" t="str">
            <v>Mes</v>
          </cell>
          <cell r="H26" t="str">
            <v>Porcentaje</v>
          </cell>
          <cell r="I26">
            <v>0</v>
          </cell>
          <cell r="J26">
            <v>12</v>
          </cell>
          <cell r="K26" t="str">
            <v>Proceso: Recaudación</v>
          </cell>
          <cell r="L26">
            <v>259</v>
          </cell>
          <cell r="M26" t="str">
            <v xml:space="preserve">	Subproceso: Información de Recaudo</v>
          </cell>
          <cell r="N26">
            <v>2042</v>
          </cell>
          <cell r="O26" t="str">
            <v>Procedimiento: Corrección de inconsistencias  de Declaraciones y-o Recibos de Pago</v>
          </cell>
          <cell r="P26">
            <v>5774</v>
          </cell>
          <cell r="Q26">
            <v>5778</v>
          </cell>
          <cell r="R26">
            <v>5780</v>
          </cell>
          <cell r="S26">
            <v>5782</v>
          </cell>
          <cell r="T26" t="str">
            <v>Constante</v>
          </cell>
          <cell r="U26">
            <v>1</v>
          </cell>
          <cell r="V26" t="str">
            <v>Procedimiento</v>
          </cell>
          <cell r="W26">
            <v>22401</v>
          </cell>
          <cell r="X26" t="str">
            <v>Recaudo</v>
          </cell>
          <cell r="Y26" t="str">
            <v>No</v>
          </cell>
        </row>
        <row r="27">
          <cell r="A27">
            <v>386</v>
          </cell>
          <cell r="B27" t="str">
            <v>Eficacia en la ejecución del Procedimiento de Administración de la Actividad de Auditoría Interna</v>
          </cell>
          <cell r="C27" t="str">
            <v>(5894/5910)*100</v>
          </cell>
          <cell r="D27">
            <v>97110002</v>
          </cell>
          <cell r="E27" t="str">
            <v>(Variable 1/ Variable 2)* 100</v>
          </cell>
          <cell r="F27">
            <v>100</v>
          </cell>
          <cell r="G27" t="str">
            <v>Trimestre</v>
          </cell>
          <cell r="H27" t="str">
            <v>Porcentaje</v>
          </cell>
          <cell r="I27">
            <v>0</v>
          </cell>
          <cell r="J27">
            <v>4</v>
          </cell>
          <cell r="K27" t="str">
            <v>Proceso: Control Interno</v>
          </cell>
          <cell r="L27">
            <v>4</v>
          </cell>
          <cell r="M27" t="str">
            <v>Proceso: Control Interno. No Aplica Subproceso.</v>
          </cell>
          <cell r="N27">
            <v>2319</v>
          </cell>
          <cell r="O27" t="str">
            <v>Procedimiento: Administración de la actividad de Auditoria Interna</v>
          </cell>
          <cell r="P27">
            <v>5894</v>
          </cell>
          <cell r="Q27">
            <v>5910</v>
          </cell>
          <cell r="R27">
            <v>0</v>
          </cell>
          <cell r="S27">
            <v>0</v>
          </cell>
          <cell r="T27" t="str">
            <v>Constante</v>
          </cell>
          <cell r="U27">
            <v>1</v>
          </cell>
          <cell r="V27" t="str">
            <v>Procedimiento</v>
          </cell>
          <cell r="W27">
            <v>20401</v>
          </cell>
          <cell r="X27" t="str">
            <v>Control Interno</v>
          </cell>
          <cell r="Y27" t="str">
            <v>No</v>
          </cell>
        </row>
        <row r="28">
          <cell r="A28">
            <v>387</v>
          </cell>
          <cell r="B28" t="str">
            <v>Efectividad en el reconocimiento de carga de tráfico postal y envios urgentes.</v>
          </cell>
          <cell r="C28" t="str">
            <v>((5895+5911)/5920)*100</v>
          </cell>
          <cell r="D28">
            <v>97110001</v>
          </cell>
          <cell r="E28" t="str">
            <v>((Variable 1+ Variable 2) / Variable 3)*100</v>
          </cell>
          <cell r="F28">
            <v>60</v>
          </cell>
          <cell r="G28" t="str">
            <v>Mes</v>
          </cell>
          <cell r="H28" t="str">
            <v>Porcentaje</v>
          </cell>
          <cell r="I28">
            <v>0</v>
          </cell>
          <cell r="J28">
            <v>11</v>
          </cell>
          <cell r="K28" t="str">
            <v>Proceso: Operación Aduanera</v>
          </cell>
          <cell r="L28">
            <v>294</v>
          </cell>
          <cell r="M28" t="str">
            <v>Subproceso: Ingreso de Mercancías</v>
          </cell>
          <cell r="N28">
            <v>2080</v>
          </cell>
          <cell r="O28" t="str">
            <v>Procedimiento: Verificación de Tráfico Postal y Envios Urgentes</v>
          </cell>
          <cell r="P28">
            <v>5895</v>
          </cell>
          <cell r="Q28">
            <v>5911</v>
          </cell>
          <cell r="R28">
            <v>5920</v>
          </cell>
          <cell r="S28">
            <v>0</v>
          </cell>
          <cell r="T28" t="str">
            <v>Ascendente</v>
          </cell>
          <cell r="U28">
            <v>1</v>
          </cell>
          <cell r="V28" t="str">
            <v>Procedimiento</v>
          </cell>
          <cell r="W28">
            <v>22601</v>
          </cell>
          <cell r="X28" t="str">
            <v>Comercio Exterior</v>
          </cell>
          <cell r="Y28" t="str">
            <v>No</v>
          </cell>
        </row>
        <row r="29">
          <cell r="A29">
            <v>388</v>
          </cell>
          <cell r="B29" t="str">
            <v>Eficacia en la finalización de los tránsitos aduaneros autorizados</v>
          </cell>
          <cell r="C29" t="str">
            <v>(5896/(5912+5921))*100</v>
          </cell>
          <cell r="D29">
            <v>97110001</v>
          </cell>
          <cell r="E29" t="str">
            <v>(Variable 1/ (Variable 2 + Variable 3))*100</v>
          </cell>
          <cell r="F29">
            <v>80</v>
          </cell>
          <cell r="G29" t="str">
            <v>Mes</v>
          </cell>
          <cell r="H29" t="str">
            <v>Porcentaje</v>
          </cell>
          <cell r="I29">
            <v>0</v>
          </cell>
          <cell r="J29">
            <v>11</v>
          </cell>
          <cell r="K29" t="str">
            <v>Proceso: Operación Aduanera</v>
          </cell>
          <cell r="L29">
            <v>295</v>
          </cell>
          <cell r="M29" t="str">
            <v>Subproceso: Tránsitos aduaneros</v>
          </cell>
          <cell r="N29">
            <v>2083</v>
          </cell>
          <cell r="O29" t="str">
            <v>Procedimiento: Finalización de Tránsito Aduanero Nacional</v>
          </cell>
          <cell r="P29">
            <v>5896</v>
          </cell>
          <cell r="Q29">
            <v>5912</v>
          </cell>
          <cell r="R29">
            <v>5921</v>
          </cell>
          <cell r="S29">
            <v>0</v>
          </cell>
          <cell r="T29" t="str">
            <v>Ascendente</v>
          </cell>
          <cell r="U29">
            <v>1</v>
          </cell>
          <cell r="V29" t="str">
            <v>Procedimiento</v>
          </cell>
          <cell r="W29">
            <v>22601</v>
          </cell>
          <cell r="X29" t="str">
            <v>Comercio Exterior</v>
          </cell>
          <cell r="Y29" t="str">
            <v>No</v>
          </cell>
        </row>
        <row r="30">
          <cell r="A30">
            <v>390</v>
          </cell>
          <cell r="B30" t="str">
            <v>Efectividad en las inmovilizaciones efectuadas en carga.</v>
          </cell>
          <cell r="C30" t="str">
            <v>(5898/5914)*100</v>
          </cell>
          <cell r="D30">
            <v>97110001</v>
          </cell>
          <cell r="E30" t="str">
            <v>(Variable 1/ Variable 2)* 100</v>
          </cell>
          <cell r="F30">
            <v>10</v>
          </cell>
          <cell r="G30" t="str">
            <v>Mes</v>
          </cell>
          <cell r="H30" t="str">
            <v>Porcentaje</v>
          </cell>
          <cell r="I30">
            <v>0</v>
          </cell>
          <cell r="J30">
            <v>11</v>
          </cell>
          <cell r="K30" t="str">
            <v>Proceso: Operación Aduanera</v>
          </cell>
          <cell r="L30">
            <v>294</v>
          </cell>
          <cell r="M30" t="str">
            <v>Subproceso: Ingreso de Mercancías</v>
          </cell>
          <cell r="N30">
            <v>2081</v>
          </cell>
          <cell r="O30" t="str">
            <v>Procedimiento: Reconocimiento de Carga</v>
          </cell>
          <cell r="P30">
            <v>5898</v>
          </cell>
          <cell r="Q30">
            <v>5914</v>
          </cell>
          <cell r="R30">
            <v>0</v>
          </cell>
          <cell r="S30">
            <v>0</v>
          </cell>
          <cell r="T30" t="str">
            <v>Ascendente</v>
          </cell>
          <cell r="U30">
            <v>1</v>
          </cell>
          <cell r="V30" t="str">
            <v>Procedimiento</v>
          </cell>
          <cell r="W30">
            <v>22601</v>
          </cell>
          <cell r="X30" t="str">
            <v>Comercio Exterior</v>
          </cell>
          <cell r="Y30" t="str">
            <v>No</v>
          </cell>
        </row>
        <row r="31">
          <cell r="A31">
            <v>391</v>
          </cell>
          <cell r="B31" t="str">
            <v>Eficacia en la  expedición de las Resoluciones de clasificación arancelaria.</v>
          </cell>
          <cell r="C31" t="str">
            <v>(5899/5915)*100</v>
          </cell>
          <cell r="D31">
            <v>97110002</v>
          </cell>
          <cell r="E31" t="str">
            <v>(Variable 1/ Variable 2)* 100</v>
          </cell>
          <cell r="F31">
            <v>100</v>
          </cell>
          <cell r="G31" t="str">
            <v>Mes</v>
          </cell>
          <cell r="H31" t="str">
            <v>Porcentaje</v>
          </cell>
          <cell r="I31">
            <v>0</v>
          </cell>
          <cell r="J31">
            <v>11</v>
          </cell>
          <cell r="K31" t="str">
            <v>Proceso: Operación Aduanera</v>
          </cell>
          <cell r="L31">
            <v>216</v>
          </cell>
          <cell r="M31" t="str">
            <v>Subproceso: Apoyo  a la Operación Aduanera</v>
          </cell>
          <cell r="N31">
            <v>2327</v>
          </cell>
          <cell r="O31" t="str">
            <v>Procedimiento: Actualización Arancel</v>
          </cell>
          <cell r="P31">
            <v>5899</v>
          </cell>
          <cell r="Q31">
            <v>5915</v>
          </cell>
          <cell r="R31">
            <v>0</v>
          </cell>
          <cell r="S31">
            <v>0</v>
          </cell>
          <cell r="T31" t="str">
            <v>Constante</v>
          </cell>
          <cell r="U31">
            <v>1</v>
          </cell>
          <cell r="V31" t="str">
            <v>Procedimiento</v>
          </cell>
          <cell r="W31">
            <v>22701</v>
          </cell>
          <cell r="X31" t="str">
            <v xml:space="preserve">Técnica Aduanera    </v>
          </cell>
          <cell r="Y31" t="str">
            <v>No</v>
          </cell>
        </row>
        <row r="32">
          <cell r="A32">
            <v>394</v>
          </cell>
          <cell r="B32" t="str">
            <v>Eficacia en la atención de solicitudes de análisis merceológicos de mercancía.</v>
          </cell>
          <cell r="C32" t="str">
            <v>(5902/5918)*100</v>
          </cell>
          <cell r="D32">
            <v>97110002</v>
          </cell>
          <cell r="E32" t="str">
            <v>(Variable 1/ Variable 2)* 100</v>
          </cell>
          <cell r="F32">
            <v>100</v>
          </cell>
          <cell r="G32" t="str">
            <v>Mes</v>
          </cell>
          <cell r="H32" t="str">
            <v>Porcentaje</v>
          </cell>
          <cell r="I32">
            <v>0</v>
          </cell>
          <cell r="J32">
            <v>11</v>
          </cell>
          <cell r="K32" t="str">
            <v>Proceso: Operación Aduanera</v>
          </cell>
          <cell r="L32">
            <v>216</v>
          </cell>
          <cell r="M32" t="str">
            <v>Subproceso: Apoyo  a la Operación Aduanera</v>
          </cell>
          <cell r="N32">
            <v>2105</v>
          </cell>
          <cell r="O32" t="str">
            <v>Procedimiento: Análisis Físico Químico de Muestras</v>
          </cell>
          <cell r="P32">
            <v>5902</v>
          </cell>
          <cell r="Q32">
            <v>5918</v>
          </cell>
          <cell r="R32">
            <v>0</v>
          </cell>
          <cell r="S32">
            <v>0</v>
          </cell>
          <cell r="T32" t="str">
            <v>Constante</v>
          </cell>
          <cell r="U32">
            <v>1</v>
          </cell>
          <cell r="V32" t="str">
            <v>Procedimiento</v>
          </cell>
          <cell r="W32">
            <v>22701</v>
          </cell>
          <cell r="X32" t="str">
            <v xml:space="preserve">Técnica Aduanera    </v>
          </cell>
          <cell r="Y32" t="str">
            <v>No</v>
          </cell>
        </row>
        <row r="33">
          <cell r="A33">
            <v>397</v>
          </cell>
          <cell r="B33" t="str">
            <v>Eficiencia en la elaboración de  documentos en la etapa precontractual</v>
          </cell>
          <cell r="C33" t="str">
            <v>(5941/5942)*100</v>
          </cell>
          <cell r="D33">
            <v>97110002</v>
          </cell>
          <cell r="E33" t="str">
            <v>(Variable 1/ Variable 2)* 100</v>
          </cell>
          <cell r="F33">
            <v>100</v>
          </cell>
          <cell r="G33" t="str">
            <v>Trimestre</v>
          </cell>
          <cell r="H33" t="str">
            <v>Porcentaje</v>
          </cell>
          <cell r="I33">
            <v>0</v>
          </cell>
          <cell r="J33">
            <v>14</v>
          </cell>
          <cell r="K33" t="str">
            <v>Proceso: Recursos Físicos</v>
          </cell>
          <cell r="L33">
            <v>52</v>
          </cell>
          <cell r="M33" t="str">
            <v>Subproceso: Adquisición de Bienes y Servicios</v>
          </cell>
          <cell r="N33">
            <v>2186</v>
          </cell>
          <cell r="O33" t="str">
            <v>Procedimiento: Contratación Directa</v>
          </cell>
          <cell r="P33">
            <v>5941</v>
          </cell>
          <cell r="Q33">
            <v>5942</v>
          </cell>
          <cell r="R33">
            <v>0</v>
          </cell>
          <cell r="S33">
            <v>0</v>
          </cell>
          <cell r="T33" t="str">
            <v>Constante</v>
          </cell>
          <cell r="U33">
            <v>1</v>
          </cell>
          <cell r="V33" t="str">
            <v>Procedimiento</v>
          </cell>
          <cell r="W33">
            <v>21501</v>
          </cell>
          <cell r="X33" t="str">
            <v>Recursos Físicos</v>
          </cell>
          <cell r="Y33" t="str">
            <v>No</v>
          </cell>
        </row>
        <row r="34">
          <cell r="A34">
            <v>398</v>
          </cell>
          <cell r="B34" t="str">
            <v>Inventario anual actualizado</v>
          </cell>
          <cell r="C34" t="str">
            <v>5943</v>
          </cell>
          <cell r="D34">
            <v>97110002</v>
          </cell>
          <cell r="E34" t="str">
            <v>Variable 1</v>
          </cell>
          <cell r="F34">
            <v>1</v>
          </cell>
          <cell r="G34" t="str">
            <v>Año</v>
          </cell>
          <cell r="H34" t="str">
            <v>Cantidad</v>
          </cell>
          <cell r="I34">
            <v>0</v>
          </cell>
          <cell r="J34">
            <v>14</v>
          </cell>
          <cell r="K34" t="str">
            <v>Proceso: Recursos Físicos</v>
          </cell>
          <cell r="L34">
            <v>232</v>
          </cell>
          <cell r="M34" t="str">
            <v>Subproceso: Administración de Bienes</v>
          </cell>
          <cell r="N34">
            <v>2349</v>
          </cell>
          <cell r="O34" t="str">
            <v>Procedimiento: Levantamiento Físico de Inventario de Bienes Muebles</v>
          </cell>
          <cell r="P34">
            <v>5943</v>
          </cell>
          <cell r="Q34">
            <v>0</v>
          </cell>
          <cell r="R34">
            <v>0</v>
          </cell>
          <cell r="S34">
            <v>0</v>
          </cell>
          <cell r="T34" t="str">
            <v>Constante</v>
          </cell>
          <cell r="U34">
            <v>1</v>
          </cell>
          <cell r="V34" t="str">
            <v>Procedimiento</v>
          </cell>
          <cell r="W34">
            <v>21501</v>
          </cell>
          <cell r="X34" t="str">
            <v>Recursos Físicos</v>
          </cell>
          <cell r="Y34" t="str">
            <v>No</v>
          </cell>
        </row>
        <row r="35">
          <cell r="A35">
            <v>400</v>
          </cell>
          <cell r="B35" t="str">
            <v>Oportunidad en el trámite de Notificación, comunicación y/o publicación</v>
          </cell>
          <cell r="C35" t="str">
            <v>5946/5947)*100</v>
          </cell>
          <cell r="D35">
            <v>97110002</v>
          </cell>
          <cell r="E35" t="str">
            <v>(Variable 1/ Variable 2)* 100</v>
          </cell>
          <cell r="F35">
            <v>100</v>
          </cell>
          <cell r="G35" t="str">
            <v>Trimestre</v>
          </cell>
          <cell r="H35" t="str">
            <v>Porcentaje</v>
          </cell>
          <cell r="I35">
            <v>0</v>
          </cell>
          <cell r="J35">
            <v>14</v>
          </cell>
          <cell r="K35" t="str">
            <v>Proceso: Recursos Físicos</v>
          </cell>
          <cell r="L35">
            <v>53</v>
          </cell>
          <cell r="M35" t="str">
            <v>Subproceso: Gestión Documental</v>
          </cell>
          <cell r="N35">
            <v>2200</v>
          </cell>
          <cell r="O35" t="str">
            <v>Procedimiento: Notificación, Comunicación y/o Publicación</v>
          </cell>
          <cell r="P35">
            <v>5946</v>
          </cell>
          <cell r="Q35">
            <v>5947</v>
          </cell>
          <cell r="R35">
            <v>0</v>
          </cell>
          <cell r="S35">
            <v>0</v>
          </cell>
          <cell r="T35" t="str">
            <v>Constante</v>
          </cell>
          <cell r="U35">
            <v>1</v>
          </cell>
          <cell r="V35" t="str">
            <v>Procedimiento</v>
          </cell>
          <cell r="W35">
            <v>21501</v>
          </cell>
          <cell r="X35" t="str">
            <v>Recursos Físicos</v>
          </cell>
          <cell r="Y35" t="str">
            <v>No</v>
          </cell>
        </row>
        <row r="36">
          <cell r="A36">
            <v>401</v>
          </cell>
          <cell r="B36" t="str">
            <v>Eficacia en la gestión de las comunicaciones oficiales de entrada</v>
          </cell>
          <cell r="C36" t="str">
            <v>(5948/5949)*100</v>
          </cell>
          <cell r="D36">
            <v>97110002</v>
          </cell>
          <cell r="E36" t="str">
            <v>(Variable 1/ Variable 2)* 100</v>
          </cell>
          <cell r="F36">
            <v>100</v>
          </cell>
          <cell r="G36" t="str">
            <v>Mes</v>
          </cell>
          <cell r="H36" t="str">
            <v>Porcentaje</v>
          </cell>
          <cell r="I36">
            <v>0</v>
          </cell>
          <cell r="J36">
            <v>14</v>
          </cell>
          <cell r="K36" t="str">
            <v>Proceso: Recursos Físicos</v>
          </cell>
          <cell r="L36">
            <v>53</v>
          </cell>
          <cell r="M36" t="str">
            <v>Subproceso: Gestión Documental</v>
          </cell>
          <cell r="N36">
            <v>2197</v>
          </cell>
          <cell r="O36" t="str">
            <v>Procedimiento: Comunicaciones Oficiales de Entrada</v>
          </cell>
          <cell r="P36">
            <v>5948</v>
          </cell>
          <cell r="Q36">
            <v>5949</v>
          </cell>
          <cell r="R36">
            <v>0</v>
          </cell>
          <cell r="S36">
            <v>0</v>
          </cell>
          <cell r="T36" t="str">
            <v>Constante</v>
          </cell>
          <cell r="U36">
            <v>1</v>
          </cell>
          <cell r="V36" t="str">
            <v>Procedimiento</v>
          </cell>
          <cell r="W36">
            <v>21501</v>
          </cell>
          <cell r="X36" t="str">
            <v>Recursos Físicos</v>
          </cell>
          <cell r="Y36" t="str">
            <v>No</v>
          </cell>
        </row>
        <row r="37">
          <cell r="A37">
            <v>402</v>
          </cell>
          <cell r="B37" t="str">
            <v>Trámite oportuno de las comunicaciones oficiales de salida</v>
          </cell>
          <cell r="C37" t="str">
            <v>(5950/5951)*100</v>
          </cell>
          <cell r="D37">
            <v>97110002</v>
          </cell>
          <cell r="E37" t="str">
            <v>(Variable 1/ Variable 2)* 100</v>
          </cell>
          <cell r="F37">
            <v>100</v>
          </cell>
          <cell r="G37" t="str">
            <v>Mes</v>
          </cell>
          <cell r="H37" t="str">
            <v>Porcentaje</v>
          </cell>
          <cell r="I37">
            <v>0</v>
          </cell>
          <cell r="J37">
            <v>14</v>
          </cell>
          <cell r="K37" t="str">
            <v>Proceso: Recursos Físicos</v>
          </cell>
          <cell r="L37">
            <v>53</v>
          </cell>
          <cell r="M37" t="str">
            <v>Subproceso: Gestión Documental</v>
          </cell>
          <cell r="N37">
            <v>2198</v>
          </cell>
          <cell r="O37" t="str">
            <v>Procedimiento: Comunicaciones Oficiales de Salida</v>
          </cell>
          <cell r="P37">
            <v>5950</v>
          </cell>
          <cell r="Q37">
            <v>5951</v>
          </cell>
          <cell r="R37">
            <v>0</v>
          </cell>
          <cell r="S37">
            <v>0</v>
          </cell>
          <cell r="T37" t="str">
            <v>Constante</v>
          </cell>
          <cell r="U37">
            <v>1</v>
          </cell>
          <cell r="V37" t="str">
            <v>Procedimiento</v>
          </cell>
          <cell r="W37">
            <v>21501</v>
          </cell>
          <cell r="X37" t="str">
            <v>Recursos Físicos</v>
          </cell>
          <cell r="Y37" t="str">
            <v>No</v>
          </cell>
        </row>
        <row r="38">
          <cell r="A38">
            <v>403</v>
          </cell>
          <cell r="B38" t="str">
            <v>Servicios de Transporte</v>
          </cell>
          <cell r="C38" t="str">
            <v>((5952+5953)/5954)*100</v>
          </cell>
          <cell r="D38">
            <v>97110002</v>
          </cell>
          <cell r="E38" t="str">
            <v>((Variable 1+ Variable 2) / Variable 3)*100</v>
          </cell>
          <cell r="F38">
            <v>100</v>
          </cell>
          <cell r="G38" t="str">
            <v>Mes</v>
          </cell>
          <cell r="H38" t="str">
            <v>Porcentaje</v>
          </cell>
          <cell r="I38">
            <v>0</v>
          </cell>
          <cell r="J38">
            <v>14</v>
          </cell>
          <cell r="K38" t="str">
            <v>Proceso: Recursos Físicos</v>
          </cell>
          <cell r="L38">
            <v>232</v>
          </cell>
          <cell r="M38" t="str">
            <v>Subproceso: Administración de Bienes</v>
          </cell>
          <cell r="N38">
            <v>2170</v>
          </cell>
          <cell r="O38" t="str">
            <v>Procedimiento: Administración y prestación del Servicios de Transporte</v>
          </cell>
          <cell r="P38">
            <v>5952</v>
          </cell>
          <cell r="Q38">
            <v>5953</v>
          </cell>
          <cell r="R38">
            <v>5954</v>
          </cell>
          <cell r="S38">
            <v>0</v>
          </cell>
          <cell r="T38" t="str">
            <v>Constante</v>
          </cell>
          <cell r="U38">
            <v>1</v>
          </cell>
          <cell r="V38" t="str">
            <v>Procedimiento</v>
          </cell>
          <cell r="W38">
            <v>21501</v>
          </cell>
          <cell r="X38" t="str">
            <v>Recursos Físicos</v>
          </cell>
          <cell r="Y38" t="str">
            <v>No</v>
          </cell>
        </row>
        <row r="39">
          <cell r="A39">
            <v>404</v>
          </cell>
          <cell r="B39" t="str">
            <v>Afectación de pólizas</v>
          </cell>
          <cell r="C39" t="str">
            <v>(5959/5960)*100</v>
          </cell>
          <cell r="D39">
            <v>97110002</v>
          </cell>
          <cell r="E39" t="str">
            <v>(Variable 1/ Variable 2)* 100</v>
          </cell>
          <cell r="F39">
            <v>100</v>
          </cell>
          <cell r="G39" t="str">
            <v>Trimestre</v>
          </cell>
          <cell r="H39" t="str">
            <v>Porcentaje</v>
          </cell>
          <cell r="I39">
            <v>0</v>
          </cell>
          <cell r="J39">
            <v>14</v>
          </cell>
          <cell r="K39" t="str">
            <v>Proceso: Recursos Físicos</v>
          </cell>
          <cell r="L39">
            <v>232</v>
          </cell>
          <cell r="M39" t="str">
            <v>Subproceso: Administración de Bienes</v>
          </cell>
          <cell r="N39">
            <v>169</v>
          </cell>
          <cell r="O39" t="str">
            <v>Procedimiento: Reclamación ante un siniestro</v>
          </cell>
          <cell r="P39">
            <v>5959</v>
          </cell>
          <cell r="Q39">
            <v>5960</v>
          </cell>
          <cell r="R39">
            <v>0</v>
          </cell>
          <cell r="S39">
            <v>0</v>
          </cell>
          <cell r="T39" t="str">
            <v>Constante</v>
          </cell>
          <cell r="U39">
            <v>1</v>
          </cell>
          <cell r="V39" t="str">
            <v>Procedimiento</v>
          </cell>
          <cell r="W39">
            <v>21501</v>
          </cell>
          <cell r="X39" t="str">
            <v>Recursos Físicos</v>
          </cell>
          <cell r="Y39" t="str">
            <v>No</v>
          </cell>
        </row>
        <row r="40">
          <cell r="A40">
            <v>406</v>
          </cell>
          <cell r="B40" t="str">
            <v>Consistencia en la información del RUT de inscritos y actualizados para Persona Jurídica.</v>
          </cell>
          <cell r="C40" t="str">
            <v>(5963/5964)*100</v>
          </cell>
          <cell r="D40">
            <v>97110002</v>
          </cell>
          <cell r="E40" t="str">
            <v>(Variable 1/ Variable 2)* 100</v>
          </cell>
          <cell r="F40">
            <v>100</v>
          </cell>
          <cell r="G40" t="str">
            <v>Mes</v>
          </cell>
          <cell r="H40" t="str">
            <v>Porcentaje</v>
          </cell>
          <cell r="I40">
            <v>0</v>
          </cell>
          <cell r="J40">
            <v>8</v>
          </cell>
          <cell r="K40" t="str">
            <v>Proceso: Gestión Masiva</v>
          </cell>
          <cell r="L40">
            <v>291</v>
          </cell>
          <cell r="M40" t="str">
            <v>Subproceso: Modificaciones del Registro</v>
          </cell>
          <cell r="N40">
            <v>2036</v>
          </cell>
          <cell r="O40" t="str">
            <v>Procedimiento: Actualización RUT</v>
          </cell>
          <cell r="P40">
            <v>5963</v>
          </cell>
          <cell r="Q40">
            <v>5964</v>
          </cell>
          <cell r="R40">
            <v>0</v>
          </cell>
          <cell r="S40">
            <v>0</v>
          </cell>
          <cell r="T40" t="str">
            <v>Constante</v>
          </cell>
          <cell r="U40">
            <v>1</v>
          </cell>
          <cell r="V40" t="str">
            <v>Procedimiento</v>
          </cell>
          <cell r="W40">
            <v>22501</v>
          </cell>
          <cell r="X40" t="str">
            <v>Asistencia al Cliente</v>
          </cell>
          <cell r="Y40" t="str">
            <v>No</v>
          </cell>
        </row>
        <row r="41">
          <cell r="A41">
            <v>407</v>
          </cell>
          <cell r="B41" t="str">
            <v>Consistencia de la información del RUT de inscritos y actualizados Persona Natural.</v>
          </cell>
          <cell r="C41" t="str">
            <v>(5965/5966)*100</v>
          </cell>
          <cell r="D41">
            <v>97110002</v>
          </cell>
          <cell r="E41" t="str">
            <v>(Variable 1/ Variable 2)* 100</v>
          </cell>
          <cell r="F41">
            <v>100</v>
          </cell>
          <cell r="G41" t="str">
            <v>Mes</v>
          </cell>
          <cell r="H41" t="str">
            <v>Porcentaje</v>
          </cell>
          <cell r="I41">
            <v>0</v>
          </cell>
          <cell r="J41">
            <v>8</v>
          </cell>
          <cell r="K41" t="str">
            <v>Proceso: Gestión Masiva</v>
          </cell>
          <cell r="L41">
            <v>291</v>
          </cell>
          <cell r="M41" t="str">
            <v>Subproceso: Modificaciones del Registro</v>
          </cell>
          <cell r="N41">
            <v>2036</v>
          </cell>
          <cell r="O41" t="str">
            <v>Procedimiento: Actualización RUT</v>
          </cell>
          <cell r="P41">
            <v>5965</v>
          </cell>
          <cell r="Q41">
            <v>5966</v>
          </cell>
          <cell r="R41">
            <v>0</v>
          </cell>
          <cell r="S41">
            <v>0</v>
          </cell>
          <cell r="T41" t="str">
            <v>Constante</v>
          </cell>
          <cell r="U41">
            <v>1</v>
          </cell>
          <cell r="V41" t="str">
            <v>Procedimiento</v>
          </cell>
          <cell r="W41">
            <v>22501</v>
          </cell>
          <cell r="X41" t="str">
            <v>Asistencia al Cliente</v>
          </cell>
          <cell r="Y41" t="str">
            <v>No</v>
          </cell>
        </row>
        <row r="42">
          <cell r="A42">
            <v>410</v>
          </cell>
          <cell r="B42" t="str">
            <v>Atención de solicitudes de las áreas de la entidad que generen productos y/o acciones de comunicación</v>
          </cell>
          <cell r="C42" t="str">
            <v>(5995/5996)*100</v>
          </cell>
          <cell r="D42">
            <v>97110002</v>
          </cell>
          <cell r="E42" t="str">
            <v>(Variable 1/ Variable 2)* 100</v>
          </cell>
          <cell r="F42">
            <v>100</v>
          </cell>
          <cell r="G42" t="str">
            <v>Mes</v>
          </cell>
          <cell r="H42" t="str">
            <v>Porcentaje</v>
          </cell>
          <cell r="I42">
            <v>0</v>
          </cell>
          <cell r="J42">
            <v>9</v>
          </cell>
          <cell r="K42" t="str">
            <v>Proceso: Inteligencia Corporativa</v>
          </cell>
          <cell r="L42">
            <v>253</v>
          </cell>
          <cell r="M42" t="str">
            <v>Subproceso: Comunicaciones</v>
          </cell>
          <cell r="N42">
            <v>2291</v>
          </cell>
          <cell r="O42" t="str">
            <v>Procedimiento: Comunicación Interna</v>
          </cell>
          <cell r="P42">
            <v>5995</v>
          </cell>
          <cell r="Q42">
            <v>5996</v>
          </cell>
          <cell r="R42">
            <v>0</v>
          </cell>
          <cell r="S42">
            <v>0</v>
          </cell>
          <cell r="T42" t="str">
            <v>Constante</v>
          </cell>
          <cell r="U42">
            <v>1</v>
          </cell>
          <cell r="V42" t="str">
            <v>Procedimiento</v>
          </cell>
          <cell r="W42">
            <v>20501</v>
          </cell>
          <cell r="X42" t="str">
            <v>Comunicaciones</v>
          </cell>
          <cell r="Y42" t="str">
            <v>No</v>
          </cell>
        </row>
        <row r="43">
          <cell r="A43">
            <v>414</v>
          </cell>
          <cell r="B43" t="str">
            <v>Oportunidad en la respuesta de las peticiones, quejas, sugerencias, reclamos, felicitaciones y denuncias, tramitadas por el SIE de QRS.</v>
          </cell>
          <cell r="C43" t="str">
            <v>(6046/ 6047)* 100</v>
          </cell>
          <cell r="D43">
            <v>97110002</v>
          </cell>
          <cell r="E43" t="str">
            <v>(Variable 1/ Variable 2)* 100</v>
          </cell>
          <cell r="F43">
            <v>100</v>
          </cell>
          <cell r="G43" t="str">
            <v>Mes</v>
          </cell>
          <cell r="H43" t="str">
            <v>Porcentaje</v>
          </cell>
          <cell r="I43">
            <v>0</v>
          </cell>
          <cell r="J43">
            <v>2</v>
          </cell>
          <cell r="K43" t="str">
            <v>Proceso: Asistencia al cliente</v>
          </cell>
          <cell r="L43">
            <v>2</v>
          </cell>
          <cell r="M43" t="str">
            <v>Subproceso: Asistencia al cliente. No Aplica Subproceso.</v>
          </cell>
          <cell r="N43">
            <v>544</v>
          </cell>
          <cell r="O43" t="str">
            <v>Procedimiento: Peticiones, quejas, sugerencias, reclamos, felicitaciones y denuncias</v>
          </cell>
          <cell r="P43">
            <v>6046</v>
          </cell>
          <cell r="Q43">
            <v>6047</v>
          </cell>
          <cell r="R43">
            <v>0</v>
          </cell>
          <cell r="S43">
            <v>0</v>
          </cell>
          <cell r="T43" t="str">
            <v>Constante</v>
          </cell>
          <cell r="U43">
            <v>1</v>
          </cell>
          <cell r="V43" t="str">
            <v>Procedimiento</v>
          </cell>
          <cell r="W43">
            <v>22501</v>
          </cell>
          <cell r="X43" t="str">
            <v>Asistencia al Cliente</v>
          </cell>
          <cell r="Y43" t="str">
            <v>Si</v>
          </cell>
        </row>
        <row r="44">
          <cell r="A44">
            <v>416</v>
          </cell>
          <cell r="B44" t="str">
            <v>Seguimiento a  las peticiones, quejas, sugerencias, reclamos, felicitaciones y denuncias vencidas; interpuestas por el SIE de PQSR y Denuncias.</v>
          </cell>
          <cell r="C44" t="str">
            <v>(1-(6050/6051))*100</v>
          </cell>
          <cell r="D44">
            <v>97110002</v>
          </cell>
          <cell r="E44" t="str">
            <v>(1-(Variable 1 / Variable 2))*100</v>
          </cell>
          <cell r="F44">
            <v>100</v>
          </cell>
          <cell r="G44" t="str">
            <v>Mes</v>
          </cell>
          <cell r="H44" t="str">
            <v>Porcentaje</v>
          </cell>
          <cell r="I44">
            <v>0</v>
          </cell>
          <cell r="J44">
            <v>2</v>
          </cell>
          <cell r="K44" t="str">
            <v>Proceso: Asistencia al cliente</v>
          </cell>
          <cell r="L44">
            <v>2</v>
          </cell>
          <cell r="M44" t="str">
            <v>Subproceso: Asistencia al cliente. No Aplica Subproceso.</v>
          </cell>
          <cell r="N44">
            <v>544</v>
          </cell>
          <cell r="O44" t="str">
            <v>Procedimiento: Peticiones, quejas, sugerencias, reclamos, felicitaciones y denuncias</v>
          </cell>
          <cell r="P44">
            <v>6050</v>
          </cell>
          <cell r="Q44">
            <v>6051</v>
          </cell>
          <cell r="R44">
            <v>0</v>
          </cell>
          <cell r="S44">
            <v>0</v>
          </cell>
          <cell r="T44" t="str">
            <v>Constante</v>
          </cell>
          <cell r="U44">
            <v>1</v>
          </cell>
          <cell r="V44" t="str">
            <v>Procedimiento</v>
          </cell>
          <cell r="W44">
            <v>22501</v>
          </cell>
          <cell r="X44" t="str">
            <v>Asistencia al Cliente</v>
          </cell>
          <cell r="Y44" t="str">
            <v>No</v>
          </cell>
        </row>
        <row r="45">
          <cell r="A45">
            <v>417</v>
          </cell>
          <cell r="B45" t="str">
            <v>Evaluar la calidad de la Respuesta emitida a las peticiones, quejas, sugerencias, reclamos, felicitaciones y denuncias por el SIE de PQSR y Denuncias.</v>
          </cell>
          <cell r="C45" t="str">
            <v>(6054/6055)*100</v>
          </cell>
          <cell r="D45">
            <v>97110002</v>
          </cell>
          <cell r="E45" t="str">
            <v>(Variable 1/ Variable 2)* 100</v>
          </cell>
          <cell r="F45">
            <v>96</v>
          </cell>
          <cell r="G45" t="str">
            <v>Mes</v>
          </cell>
          <cell r="H45" t="str">
            <v>Porcentaje</v>
          </cell>
          <cell r="I45">
            <v>0</v>
          </cell>
          <cell r="J45">
            <v>2</v>
          </cell>
          <cell r="K45" t="str">
            <v>Proceso: Asistencia al cliente</v>
          </cell>
          <cell r="L45">
            <v>2</v>
          </cell>
          <cell r="M45" t="str">
            <v>Subproceso: Asistencia al cliente. No Aplica Subproceso.</v>
          </cell>
          <cell r="N45">
            <v>544</v>
          </cell>
          <cell r="O45" t="str">
            <v>Procedimiento: Peticiones, quejas, sugerencias, reclamos, felicitaciones y denuncias</v>
          </cell>
          <cell r="P45">
            <v>6054</v>
          </cell>
          <cell r="Q45">
            <v>6055</v>
          </cell>
          <cell r="R45">
            <v>0</v>
          </cell>
          <cell r="S45">
            <v>0</v>
          </cell>
          <cell r="T45" t="str">
            <v>Constante</v>
          </cell>
          <cell r="U45">
            <v>1</v>
          </cell>
          <cell r="V45" t="str">
            <v>Procedimiento</v>
          </cell>
          <cell r="W45">
            <v>22501</v>
          </cell>
          <cell r="X45" t="str">
            <v>Asistencia al Cliente</v>
          </cell>
          <cell r="Y45" t="str">
            <v>No</v>
          </cell>
        </row>
        <row r="46">
          <cell r="A46">
            <v>420</v>
          </cell>
          <cell r="B46" t="str">
            <v>EjecuciÓn PAC gastos de personal</v>
          </cell>
          <cell r="C46" t="str">
            <v>([6069] / ([6070] +[6071] -[6072]))* 100</v>
          </cell>
          <cell r="D46">
            <v>97110001</v>
          </cell>
          <cell r="E46" t="str">
            <v>(Variable 1 / (Variable 2 + Variable 3 - Variable 4))* 100</v>
          </cell>
          <cell r="F46">
            <v>95</v>
          </cell>
          <cell r="G46" t="str">
            <v>Mes</v>
          </cell>
          <cell r="H46" t="str">
            <v>Porcentaje</v>
          </cell>
          <cell r="I46">
            <v>0</v>
          </cell>
          <cell r="J46">
            <v>13</v>
          </cell>
          <cell r="K46" t="str">
            <v>Proceso: Recursos Financieros</v>
          </cell>
          <cell r="L46">
            <v>228</v>
          </cell>
          <cell r="M46" t="str">
            <v>Subproceso: Gestión de Tesorería</v>
          </cell>
          <cell r="N46">
            <v>2166</v>
          </cell>
          <cell r="O46" t="str">
            <v>Procedimiento: Administración Programa Anual Mensualizado de Caja PAC</v>
          </cell>
          <cell r="P46">
            <v>6069</v>
          </cell>
          <cell r="Q46">
            <v>6070</v>
          </cell>
          <cell r="R46">
            <v>6071</v>
          </cell>
          <cell r="S46">
            <v>6072</v>
          </cell>
          <cell r="T46" t="str">
            <v>Ascendente</v>
          </cell>
          <cell r="U46">
            <v>1</v>
          </cell>
          <cell r="V46" t="str">
            <v>Procedimiento</v>
          </cell>
          <cell r="W46">
            <v>21601</v>
          </cell>
          <cell r="X46" t="str">
            <v>Recursos Financieros</v>
          </cell>
          <cell r="Y46" t="str">
            <v>No</v>
          </cell>
        </row>
        <row r="47">
          <cell r="A47">
            <v>421</v>
          </cell>
          <cell r="B47" t="str">
            <v>Ejecución PAC gastos generales</v>
          </cell>
          <cell r="C47" t="str">
            <v>([6073]/[6074]+[6075]-[6076]))* 100</v>
          </cell>
          <cell r="D47">
            <v>97110001</v>
          </cell>
          <cell r="E47" t="str">
            <v>(Variable 1 / (Variable 2 + Variable 3 - Variable 4))* 100</v>
          </cell>
          <cell r="F47">
            <v>95</v>
          </cell>
          <cell r="G47" t="str">
            <v>Mes</v>
          </cell>
          <cell r="H47" t="str">
            <v>Porcentaje</v>
          </cell>
          <cell r="I47">
            <v>0</v>
          </cell>
          <cell r="J47">
            <v>13</v>
          </cell>
          <cell r="K47" t="str">
            <v>Proceso: Recursos Financieros</v>
          </cell>
          <cell r="L47">
            <v>228</v>
          </cell>
          <cell r="M47" t="str">
            <v>Subproceso: Gestión de Tesorería</v>
          </cell>
          <cell r="N47">
            <v>2166</v>
          </cell>
          <cell r="O47" t="str">
            <v>Procedimiento: Administración Programa Anual Mensualizado de Caja PAC</v>
          </cell>
          <cell r="P47">
            <v>6073</v>
          </cell>
          <cell r="Q47">
            <v>6074</v>
          </cell>
          <cell r="R47">
            <v>6075</v>
          </cell>
          <cell r="S47">
            <v>6076</v>
          </cell>
          <cell r="T47" t="str">
            <v>Ascendente</v>
          </cell>
          <cell r="U47">
            <v>1</v>
          </cell>
          <cell r="V47" t="str">
            <v>Procedimiento</v>
          </cell>
          <cell r="W47">
            <v>21601</v>
          </cell>
          <cell r="X47" t="str">
            <v>Recursos Financieros</v>
          </cell>
          <cell r="Y47" t="str">
            <v>No</v>
          </cell>
        </row>
        <row r="48">
          <cell r="A48">
            <v>422</v>
          </cell>
          <cell r="B48" t="str">
            <v>Efectividad en las suspensiones efectuadas por el aforador por erronea liquidación de los Derechos e Impuestos a la Importación</v>
          </cell>
          <cell r="C48" t="str">
            <v>([6060]/[6061])* 100</v>
          </cell>
          <cell r="D48">
            <v>97110001</v>
          </cell>
          <cell r="E48" t="str">
            <v>(Variable 1/ Variable 2)* 100</v>
          </cell>
          <cell r="F48">
            <v>50</v>
          </cell>
          <cell r="G48" t="str">
            <v>Mes</v>
          </cell>
          <cell r="H48" t="str">
            <v>Porcentaje</v>
          </cell>
          <cell r="I48">
            <v>0</v>
          </cell>
          <cell r="J48">
            <v>11</v>
          </cell>
          <cell r="K48" t="str">
            <v>Proceso: Operación Aduanera</v>
          </cell>
          <cell r="L48">
            <v>294</v>
          </cell>
          <cell r="M48" t="str">
            <v>Subproceso: Ingreso de Mercancías</v>
          </cell>
          <cell r="N48">
            <v>2092</v>
          </cell>
          <cell r="O48" t="str">
            <v>Procedimiento: Nacionalización  de Mercancías</v>
          </cell>
          <cell r="P48">
            <v>6060</v>
          </cell>
          <cell r="Q48">
            <v>6061</v>
          </cell>
          <cell r="R48">
            <v>0</v>
          </cell>
          <cell r="S48">
            <v>0</v>
          </cell>
          <cell r="T48" t="str">
            <v>Ascendente</v>
          </cell>
          <cell r="U48">
            <v>1</v>
          </cell>
          <cell r="V48" t="str">
            <v>Procedimiento</v>
          </cell>
          <cell r="W48">
            <v>22601</v>
          </cell>
          <cell r="X48" t="str">
            <v>Comercio Exterior</v>
          </cell>
          <cell r="Y48" t="str">
            <v>No</v>
          </cell>
        </row>
        <row r="49">
          <cell r="A49">
            <v>423</v>
          </cell>
          <cell r="B49" t="str">
            <v>Efectividad en las verificaciones de joyas, oro, esmeraldas y demas piedras preciosas preciosos en exportación.</v>
          </cell>
          <cell r="C49" t="str">
            <v>([6062]/[6063])* 100</v>
          </cell>
          <cell r="D49">
            <v>97110001</v>
          </cell>
          <cell r="E49" t="str">
            <v>(Variable 1/ Variable 2)* 100</v>
          </cell>
          <cell r="F49">
            <v>5</v>
          </cell>
          <cell r="G49" t="str">
            <v>Mes</v>
          </cell>
          <cell r="H49" t="str">
            <v>Porcentaje</v>
          </cell>
          <cell r="I49">
            <v>0</v>
          </cell>
          <cell r="J49">
            <v>11</v>
          </cell>
          <cell r="K49" t="str">
            <v>Proceso: Operación Aduanera</v>
          </cell>
          <cell r="L49">
            <v>218</v>
          </cell>
          <cell r="M49" t="str">
            <v>Subproceso: Salida de mercancías</v>
          </cell>
          <cell r="N49">
            <v>2120</v>
          </cell>
          <cell r="O49" t="str">
            <v>Procedimiento: Exportaciones</v>
          </cell>
          <cell r="P49">
            <v>6062</v>
          </cell>
          <cell r="Q49">
            <v>6063</v>
          </cell>
          <cell r="R49">
            <v>0</v>
          </cell>
          <cell r="S49">
            <v>0</v>
          </cell>
          <cell r="T49" t="str">
            <v>Ascendente</v>
          </cell>
          <cell r="U49">
            <v>1</v>
          </cell>
          <cell r="V49" t="str">
            <v>Procedimiento</v>
          </cell>
          <cell r="W49">
            <v>22601</v>
          </cell>
          <cell r="X49" t="str">
            <v>Comercio Exterior</v>
          </cell>
          <cell r="Y49" t="str">
            <v>No</v>
          </cell>
        </row>
        <row r="50">
          <cell r="A50">
            <v>424</v>
          </cell>
          <cell r="B50" t="str">
            <v>Efectividad en los controles ejercidos cuando existe Formulario de Movimiento de Mercancías de Salida Autorizado por el Usuario Operador con destino al TAN</v>
          </cell>
          <cell r="C50" t="str">
            <v>([6064]/[6065])* 100</v>
          </cell>
          <cell r="D50">
            <v>97110001</v>
          </cell>
          <cell r="E50" t="str">
            <v>(Variable 1/ Variable 2)* 100</v>
          </cell>
          <cell r="F50">
            <v>5</v>
          </cell>
          <cell r="G50" t="str">
            <v>Mes</v>
          </cell>
          <cell r="H50" t="str">
            <v>Porcentaje</v>
          </cell>
          <cell r="I50">
            <v>0</v>
          </cell>
          <cell r="J50">
            <v>11</v>
          </cell>
          <cell r="K50" t="str">
            <v>Proceso: Operación Aduanera</v>
          </cell>
          <cell r="L50">
            <v>297</v>
          </cell>
          <cell r="M50" t="str">
            <v>Subproceso: Zona Franca</v>
          </cell>
          <cell r="N50">
            <v>2111</v>
          </cell>
          <cell r="O50" t="str">
            <v>Procedimiento: Control aleatorio de  ingresos y salidas  de Zona Franca</v>
          </cell>
          <cell r="P50">
            <v>6064</v>
          </cell>
          <cell r="Q50">
            <v>6065</v>
          </cell>
          <cell r="R50">
            <v>0</v>
          </cell>
          <cell r="S50">
            <v>0</v>
          </cell>
          <cell r="T50" t="str">
            <v>Ascendente</v>
          </cell>
          <cell r="U50">
            <v>1</v>
          </cell>
          <cell r="V50" t="str">
            <v>Procedimiento</v>
          </cell>
          <cell r="W50">
            <v>22601</v>
          </cell>
          <cell r="X50" t="str">
            <v>Comercio Exterior</v>
          </cell>
          <cell r="Y50" t="str">
            <v>No</v>
          </cell>
        </row>
        <row r="51">
          <cell r="A51">
            <v>425</v>
          </cell>
          <cell r="B51" t="str">
            <v>Ejecución PAC inversión</v>
          </cell>
          <cell r="C51" t="str">
            <v>([6077]/ ([6078]+ [6079]-[6080]))* 100</v>
          </cell>
          <cell r="D51">
            <v>97110001</v>
          </cell>
          <cell r="E51" t="str">
            <v>(Variable 1 / (Variable 2 + Variable 3 - Variable 4))* 100</v>
          </cell>
          <cell r="F51">
            <v>90</v>
          </cell>
          <cell r="G51" t="str">
            <v>Mes</v>
          </cell>
          <cell r="H51" t="str">
            <v>Porcentaje</v>
          </cell>
          <cell r="I51">
            <v>0</v>
          </cell>
          <cell r="J51">
            <v>13</v>
          </cell>
          <cell r="K51" t="str">
            <v>Proceso: Recursos Financieros</v>
          </cell>
          <cell r="L51">
            <v>228</v>
          </cell>
          <cell r="M51" t="str">
            <v>Subproceso: Gestión de Tesorería</v>
          </cell>
          <cell r="N51">
            <v>2166</v>
          </cell>
          <cell r="O51" t="str">
            <v>Procedimiento: Administración Programa Anual Mensualizado de Caja PAC</v>
          </cell>
          <cell r="P51">
            <v>6077</v>
          </cell>
          <cell r="Q51">
            <v>6078</v>
          </cell>
          <cell r="R51">
            <v>6079</v>
          </cell>
          <cell r="S51">
            <v>6080</v>
          </cell>
          <cell r="T51" t="str">
            <v>Ascendente</v>
          </cell>
          <cell r="U51">
            <v>1</v>
          </cell>
          <cell r="V51" t="str">
            <v>Procedimiento</v>
          </cell>
          <cell r="W51">
            <v>21601</v>
          </cell>
          <cell r="X51" t="str">
            <v>Recursos Financieros</v>
          </cell>
          <cell r="Y51" t="str">
            <v>No</v>
          </cell>
        </row>
        <row r="52">
          <cell r="A52">
            <v>426</v>
          </cell>
          <cell r="B52" t="str">
            <v>Ejecución PAC transferencias</v>
          </cell>
          <cell r="C52" t="str">
            <v>([6081]/ ([6082]+[6083]- [6084]))* 100</v>
          </cell>
          <cell r="D52">
            <v>97110001</v>
          </cell>
          <cell r="E52" t="str">
            <v>(Variable 1 / (Variable 2 + Variable 3 - Variable 4))* 100</v>
          </cell>
          <cell r="F52">
            <v>95</v>
          </cell>
          <cell r="G52" t="str">
            <v>Mes</v>
          </cell>
          <cell r="H52" t="str">
            <v>Porcentaje</v>
          </cell>
          <cell r="I52">
            <v>0</v>
          </cell>
          <cell r="J52">
            <v>13</v>
          </cell>
          <cell r="K52" t="str">
            <v>Proceso: Recursos Financieros</v>
          </cell>
          <cell r="L52">
            <v>228</v>
          </cell>
          <cell r="M52" t="str">
            <v>Subproceso: Gestión de Tesorería</v>
          </cell>
          <cell r="N52">
            <v>2166</v>
          </cell>
          <cell r="O52" t="str">
            <v>Procedimiento: Administración Programa Anual Mensualizado de Caja PAC</v>
          </cell>
          <cell r="P52">
            <v>6081</v>
          </cell>
          <cell r="Q52">
            <v>6082</v>
          </cell>
          <cell r="R52">
            <v>6083</v>
          </cell>
          <cell r="S52">
            <v>6084</v>
          </cell>
          <cell r="T52" t="str">
            <v>Ascendente</v>
          </cell>
          <cell r="U52">
            <v>1</v>
          </cell>
          <cell r="V52" t="str">
            <v>Procedimiento</v>
          </cell>
          <cell r="W52">
            <v>21601</v>
          </cell>
          <cell r="X52" t="str">
            <v>Recursos Financieros</v>
          </cell>
          <cell r="Y52" t="str">
            <v>No</v>
          </cell>
        </row>
        <row r="53">
          <cell r="A53">
            <v>427</v>
          </cell>
          <cell r="B53" t="str">
            <v>Administración y control  del inventario  de bienes inmuebles propios de la Entidad.</v>
          </cell>
          <cell r="C53" t="str">
            <v>[6085]</v>
          </cell>
          <cell r="D53">
            <v>97110002</v>
          </cell>
          <cell r="E53" t="str">
            <v>Variable 1</v>
          </cell>
          <cell r="F53">
            <v>1</v>
          </cell>
          <cell r="G53" t="str">
            <v>Año</v>
          </cell>
          <cell r="H53" t="str">
            <v>Cantidad</v>
          </cell>
          <cell r="I53">
            <v>0</v>
          </cell>
          <cell r="J53">
            <v>14</v>
          </cell>
          <cell r="K53" t="str">
            <v>Proceso: Recursos Físicos</v>
          </cell>
          <cell r="L53">
            <v>232</v>
          </cell>
          <cell r="M53" t="str">
            <v>Subproceso: Administración de Bienes</v>
          </cell>
          <cell r="N53">
            <v>2348</v>
          </cell>
          <cell r="O53" t="str">
            <v>Procedimiento: Intervención y Mantenimiento de Bienes Inmuebles</v>
          </cell>
          <cell r="P53">
            <v>6085</v>
          </cell>
          <cell r="Q53">
            <v>0</v>
          </cell>
          <cell r="R53">
            <v>0</v>
          </cell>
          <cell r="S53">
            <v>0</v>
          </cell>
          <cell r="T53" t="str">
            <v>Constante</v>
          </cell>
          <cell r="U53">
            <v>1</v>
          </cell>
          <cell r="V53" t="str">
            <v>Procedimiento</v>
          </cell>
          <cell r="W53">
            <v>21501</v>
          </cell>
          <cell r="X53" t="str">
            <v>Recursos Físicos</v>
          </cell>
          <cell r="Y53" t="str">
            <v>No</v>
          </cell>
        </row>
        <row r="54">
          <cell r="A54">
            <v>428</v>
          </cell>
          <cell r="B54" t="str">
            <v>Cumplimiento del Programa Anual de Auditorías a las Entidades Autorizadas para Recaudar</v>
          </cell>
          <cell r="C54" t="str">
            <v>([6086]/[6087])* 100</v>
          </cell>
          <cell r="D54">
            <v>97110002</v>
          </cell>
          <cell r="E54" t="str">
            <v>(Variable 1/ Variable 2)* 100</v>
          </cell>
          <cell r="F54">
            <v>100</v>
          </cell>
          <cell r="G54" t="str">
            <v>Semestre</v>
          </cell>
          <cell r="H54" t="str">
            <v>Porcentaje</v>
          </cell>
          <cell r="I54">
            <v>100</v>
          </cell>
          <cell r="J54">
            <v>12</v>
          </cell>
          <cell r="K54" t="str">
            <v>Proceso: Recaudación</v>
          </cell>
          <cell r="L54">
            <v>259</v>
          </cell>
          <cell r="M54" t="str">
            <v xml:space="preserve">	Subproceso: Información de Recaudo</v>
          </cell>
          <cell r="N54">
            <v>2056</v>
          </cell>
          <cell r="O54" t="str">
            <v>Procedimiento: Auditoría a Entidades Autorizadas para Recaudar</v>
          </cell>
          <cell r="P54">
            <v>6086</v>
          </cell>
          <cell r="Q54">
            <v>6087</v>
          </cell>
          <cell r="R54">
            <v>0</v>
          </cell>
          <cell r="S54">
            <v>0</v>
          </cell>
          <cell r="T54" t="str">
            <v>Constante</v>
          </cell>
          <cell r="U54">
            <v>1</v>
          </cell>
          <cell r="V54" t="str">
            <v>Procedimiento</v>
          </cell>
          <cell r="W54">
            <v>22401</v>
          </cell>
          <cell r="X54" t="str">
            <v>Recaudo</v>
          </cell>
          <cell r="Y54" t="str">
            <v>No</v>
          </cell>
        </row>
        <row r="55">
          <cell r="A55">
            <v>429</v>
          </cell>
          <cell r="B55" t="str">
            <v>Capacitaciones sobre el proceso de recaudo a las Entidades Autorizadas para Recaudar</v>
          </cell>
          <cell r="C55" t="str">
            <v>([6088]/[6089])* 100</v>
          </cell>
          <cell r="D55">
            <v>97110002</v>
          </cell>
          <cell r="E55" t="str">
            <v>(Variable 1/ Variable 2)* 100</v>
          </cell>
          <cell r="F55">
            <v>100</v>
          </cell>
          <cell r="G55" t="str">
            <v>Semestre</v>
          </cell>
          <cell r="H55" t="str">
            <v>Porcentaje</v>
          </cell>
          <cell r="I55">
            <v>100</v>
          </cell>
          <cell r="J55">
            <v>12</v>
          </cell>
          <cell r="K55" t="str">
            <v>Proceso: Recaudación</v>
          </cell>
          <cell r="L55">
            <v>259</v>
          </cell>
          <cell r="M55" t="str">
            <v xml:space="preserve">	Subproceso: Información de Recaudo</v>
          </cell>
          <cell r="N55">
            <v>2056</v>
          </cell>
          <cell r="O55" t="str">
            <v>Procedimiento: Auditoría a Entidades Autorizadas para Recaudar</v>
          </cell>
          <cell r="P55">
            <v>6088</v>
          </cell>
          <cell r="Q55">
            <v>6089</v>
          </cell>
          <cell r="R55">
            <v>0</v>
          </cell>
          <cell r="S55">
            <v>0</v>
          </cell>
          <cell r="T55" t="str">
            <v>Constante</v>
          </cell>
          <cell r="U55">
            <v>1</v>
          </cell>
          <cell r="V55" t="str">
            <v>Procedimiento</v>
          </cell>
          <cell r="W55">
            <v>22401</v>
          </cell>
          <cell r="X55" t="str">
            <v>Recaudo</v>
          </cell>
          <cell r="Y55" t="str">
            <v>No</v>
          </cell>
        </row>
        <row r="56">
          <cell r="A56">
            <v>430</v>
          </cell>
          <cell r="B56" t="str">
            <v>Oportunidad en la Decisión a Solicitudes Actualización RUT sujetas a verificación concepto 21 y 22</v>
          </cell>
          <cell r="C56" t="str">
            <v>(6090/6091)*100</v>
          </cell>
          <cell r="D56">
            <v>97110002</v>
          </cell>
          <cell r="E56" t="str">
            <v>(Variable1/Variable2)*100</v>
          </cell>
          <cell r="F56">
            <v>100</v>
          </cell>
          <cell r="G56" t="str">
            <v>Mes</v>
          </cell>
          <cell r="H56" t="str">
            <v>Porcentaje</v>
          </cell>
          <cell r="I56">
            <v>99.5</v>
          </cell>
          <cell r="J56">
            <v>8</v>
          </cell>
          <cell r="K56" t="str">
            <v>Proceso: Gestión Masiva</v>
          </cell>
          <cell r="L56">
            <v>291</v>
          </cell>
          <cell r="M56" t="str">
            <v>Subproceso: Modificaciones del Registro</v>
          </cell>
          <cell r="N56">
            <v>2037</v>
          </cell>
          <cell r="O56" t="str">
            <v>Procedimiento: Actualizaciones del Rut sujetas a verificación</v>
          </cell>
          <cell r="P56">
            <v>6064</v>
          </cell>
          <cell r="Q56">
            <v>6065</v>
          </cell>
          <cell r="R56">
            <v>0</v>
          </cell>
          <cell r="S56">
            <v>0</v>
          </cell>
          <cell r="T56" t="str">
            <v>Constante</v>
          </cell>
          <cell r="U56">
            <v>1</v>
          </cell>
          <cell r="V56" t="str">
            <v>Procedimiento</v>
          </cell>
          <cell r="W56">
            <v>22501</v>
          </cell>
          <cell r="X56" t="str">
            <v>Asistencia al Cliente</v>
          </cell>
          <cell r="Y56" t="str">
            <v>No</v>
          </cell>
        </row>
        <row r="57">
          <cell r="A57">
            <v>431</v>
          </cell>
          <cell r="B57" t="str">
            <v>Calidad de las Solicitudes de Actualización del RUT sujetas a verificación concepto 21, 22 y 5</v>
          </cell>
          <cell r="C57" t="str">
            <v>((6092/6093)*90+(6094/6095)*10)</v>
          </cell>
          <cell r="D57">
            <v>97110002</v>
          </cell>
          <cell r="E57" t="str">
            <v>((Variable1/Variable2)*90+(Variable3/Variable4)*10)</v>
          </cell>
          <cell r="F57">
            <v>100</v>
          </cell>
          <cell r="G57" t="str">
            <v>Mes</v>
          </cell>
          <cell r="H57" t="str">
            <v>Porcentaje</v>
          </cell>
          <cell r="I57">
            <v>0.95</v>
          </cell>
          <cell r="J57">
            <v>8</v>
          </cell>
          <cell r="K57" t="str">
            <v>Proceso: Gestión Masiva</v>
          </cell>
          <cell r="L57">
            <v>291</v>
          </cell>
          <cell r="M57" t="str">
            <v>Subproceso: Modificaciones del Registro</v>
          </cell>
          <cell r="N57">
            <v>2037</v>
          </cell>
          <cell r="O57" t="str">
            <v>Procedimiento: Actualizaciones del Rut sujetas a verificación</v>
          </cell>
          <cell r="P57">
            <v>6092</v>
          </cell>
          <cell r="Q57">
            <v>6093</v>
          </cell>
          <cell r="R57">
            <v>6094</v>
          </cell>
          <cell r="S57">
            <v>6095</v>
          </cell>
          <cell r="T57" t="str">
            <v>Constante</v>
          </cell>
          <cell r="U57">
            <v>1</v>
          </cell>
          <cell r="V57" t="str">
            <v>Procedimiento</v>
          </cell>
          <cell r="W57">
            <v>22501</v>
          </cell>
          <cell r="X57" t="str">
            <v>Asistencia al Cliente</v>
          </cell>
          <cell r="Y57" t="str">
            <v>No</v>
          </cell>
        </row>
        <row r="58">
          <cell r="A58">
            <v>434</v>
          </cell>
          <cell r="B58" t="str">
            <v>Porcentaje de cumplimiento de las auditorías internas</v>
          </cell>
          <cell r="C58" t="str">
            <v>(6100/6101)*100</v>
          </cell>
          <cell r="D58">
            <v>97110002</v>
          </cell>
          <cell r="E58" t="str">
            <v>(Variable1/Variable2)*100</v>
          </cell>
          <cell r="F58">
            <v>100</v>
          </cell>
          <cell r="G58" t="str">
            <v>Semestre</v>
          </cell>
          <cell r="H58" t="str">
            <v>Porcentaje</v>
          </cell>
          <cell r="I58">
            <v>0</v>
          </cell>
          <cell r="J58">
            <v>4</v>
          </cell>
          <cell r="K58" t="str">
            <v>Proceso: Control Interno</v>
          </cell>
          <cell r="L58">
            <v>4</v>
          </cell>
          <cell r="M58" t="str">
            <v>Proceso: Control Interno. No Aplica Subproceso.</v>
          </cell>
          <cell r="N58">
            <v>2145</v>
          </cell>
          <cell r="O58" t="str">
            <v>Procedimiento: Auditoria Interna.</v>
          </cell>
          <cell r="P58">
            <v>6100</v>
          </cell>
          <cell r="Q58">
            <v>6101</v>
          </cell>
          <cell r="R58">
            <v>0</v>
          </cell>
          <cell r="S58">
            <v>0</v>
          </cell>
          <cell r="T58" t="str">
            <v>Constante</v>
          </cell>
          <cell r="U58">
            <v>1</v>
          </cell>
          <cell r="V58" t="str">
            <v>Procedimiento</v>
          </cell>
          <cell r="W58">
            <v>20401</v>
          </cell>
          <cell r="X58" t="str">
            <v>Control Interno</v>
          </cell>
          <cell r="Y58" t="str">
            <v>No</v>
          </cell>
        </row>
        <row r="59">
          <cell r="A59">
            <v>435</v>
          </cell>
          <cell r="B59" t="str">
            <v>Ejecutar campañas de divulgación en los medios de comunicación externos.</v>
          </cell>
          <cell r="C59" t="str">
            <v>(6102/6103)*100</v>
          </cell>
          <cell r="D59">
            <v>97110002</v>
          </cell>
          <cell r="E59" t="str">
            <v>(Variable1/Variable2)*100</v>
          </cell>
          <cell r="F59">
            <v>100</v>
          </cell>
          <cell r="G59" t="str">
            <v>Semestre</v>
          </cell>
          <cell r="H59" t="str">
            <v>Porcentaje</v>
          </cell>
          <cell r="I59">
            <v>100</v>
          </cell>
          <cell r="J59">
            <v>9</v>
          </cell>
          <cell r="K59" t="str">
            <v>Proceso: Inteligencia Corporativa</v>
          </cell>
          <cell r="L59">
            <v>253</v>
          </cell>
          <cell r="M59" t="str">
            <v>Subproceso: Comunicaciones</v>
          </cell>
          <cell r="N59">
            <v>2290</v>
          </cell>
          <cell r="O59" t="str">
            <v>Procedimiento: Comunicación  Externa</v>
          </cell>
          <cell r="P59">
            <v>6102</v>
          </cell>
          <cell r="Q59">
            <v>6103</v>
          </cell>
          <cell r="R59">
            <v>0</v>
          </cell>
          <cell r="S59">
            <v>0</v>
          </cell>
          <cell r="T59" t="str">
            <v>Constante</v>
          </cell>
          <cell r="U59">
            <v>1</v>
          </cell>
          <cell r="V59" t="str">
            <v>Procedimiento</v>
          </cell>
          <cell r="W59">
            <v>20501</v>
          </cell>
          <cell r="X59" t="str">
            <v>Comunicaciones</v>
          </cell>
          <cell r="Y59" t="str">
            <v>No</v>
          </cell>
        </row>
        <row r="60">
          <cell r="A60">
            <v>436</v>
          </cell>
          <cell r="B60" t="str">
            <v xml:space="preserve">Actualización de precios de referencia para productos importados. </v>
          </cell>
          <cell r="C60" t="str">
            <v>(6104/6105)*100</v>
          </cell>
          <cell r="D60">
            <v>97110002</v>
          </cell>
          <cell r="E60" t="str">
            <v>(Variable1/Variable2)*100</v>
          </cell>
          <cell r="F60">
            <v>100</v>
          </cell>
          <cell r="G60" t="str">
            <v>Trimestre</v>
          </cell>
          <cell r="H60" t="str">
            <v>Porcentaje</v>
          </cell>
          <cell r="I60">
            <v>100</v>
          </cell>
          <cell r="J60">
            <v>11</v>
          </cell>
          <cell r="K60" t="str">
            <v>Proceso: Operación Aduanera</v>
          </cell>
          <cell r="L60">
            <v>216</v>
          </cell>
          <cell r="M60" t="str">
            <v>Subproceso: Apoyo  a la Operación Aduanera</v>
          </cell>
          <cell r="N60">
            <v>2100</v>
          </cell>
          <cell r="O60" t="str">
            <v>Procedimiento: Estudio de Precios de Referencia</v>
          </cell>
          <cell r="P60">
            <v>6104</v>
          </cell>
          <cell r="Q60">
            <v>6105</v>
          </cell>
          <cell r="R60">
            <v>0</v>
          </cell>
          <cell r="S60">
            <v>0</v>
          </cell>
          <cell r="T60" t="str">
            <v>Constante</v>
          </cell>
          <cell r="U60">
            <v>1</v>
          </cell>
          <cell r="V60" t="str">
            <v>Procedimiento</v>
          </cell>
          <cell r="W60">
            <v>22701</v>
          </cell>
          <cell r="X60" t="str">
            <v xml:space="preserve">Técnica Aduanera    </v>
          </cell>
          <cell r="Y60" t="str">
            <v>No</v>
          </cell>
        </row>
        <row r="61">
          <cell r="A61">
            <v>437</v>
          </cell>
          <cell r="B61" t="str">
            <v>Acciones de mejora propuestas por las áreas con base en los temas más frecuentes detectados a  través del SIE de PQSR y denuncias de la DIAN</v>
          </cell>
          <cell r="C61" t="str">
            <v>(6106/6107)*100</v>
          </cell>
          <cell r="D61">
            <v>97110002</v>
          </cell>
          <cell r="E61" t="str">
            <v>(Variable1/Variable2)*100</v>
          </cell>
          <cell r="F61">
            <v>100</v>
          </cell>
          <cell r="G61" t="str">
            <v>Semestre</v>
          </cell>
          <cell r="H61" t="str">
            <v>Porcentaje</v>
          </cell>
          <cell r="I61">
            <v>99</v>
          </cell>
          <cell r="J61">
            <v>2</v>
          </cell>
          <cell r="K61" t="str">
            <v>Proceso: Asistencia al cliente</v>
          </cell>
          <cell r="L61">
            <v>2</v>
          </cell>
          <cell r="M61" t="str">
            <v>Subproceso: Asistencia al cliente. No Aplica Subproceso.</v>
          </cell>
          <cell r="N61">
            <v>544</v>
          </cell>
          <cell r="O61" t="str">
            <v>Procedimiento: Peticiones, quejas, sugerencias, reclamos, felicitaciones y denuncias</v>
          </cell>
          <cell r="P61">
            <v>6106</v>
          </cell>
          <cell r="Q61">
            <v>6107</v>
          </cell>
          <cell r="R61">
            <v>0</v>
          </cell>
          <cell r="S61">
            <v>0</v>
          </cell>
          <cell r="T61" t="str">
            <v>Constante</v>
          </cell>
          <cell r="U61">
            <v>1</v>
          </cell>
          <cell r="V61" t="str">
            <v>Procedimiento</v>
          </cell>
          <cell r="W61">
            <v>22501</v>
          </cell>
          <cell r="X61" t="str">
            <v>Asistencia al Cliente</v>
          </cell>
          <cell r="Y61" t="str">
            <v>Si</v>
          </cell>
        </row>
        <row r="62">
          <cell r="A62">
            <v>438</v>
          </cell>
          <cell r="B62" t="str">
            <v xml:space="preserve">Cumplimiento ANS Canal Presencial </v>
          </cell>
          <cell r="C62" t="str">
            <v>(6108/6109)*100</v>
          </cell>
          <cell r="D62">
            <v>97110002</v>
          </cell>
          <cell r="E62" t="str">
            <v>(Variable1/Variable2)*100</v>
          </cell>
          <cell r="F62">
            <v>80</v>
          </cell>
          <cell r="G62" t="str">
            <v>Trimestre</v>
          </cell>
          <cell r="H62" t="str">
            <v>Porcentaje</v>
          </cell>
          <cell r="I62">
            <v>80</v>
          </cell>
          <cell r="J62">
            <v>2</v>
          </cell>
          <cell r="K62" t="str">
            <v>Proceso: Asistencia al cliente</v>
          </cell>
          <cell r="L62">
            <v>2</v>
          </cell>
          <cell r="M62" t="str">
            <v>Subproceso: Asistencia al cliente. No Aplica Subproceso.</v>
          </cell>
          <cell r="N62">
            <v>2015</v>
          </cell>
          <cell r="O62" t="str">
            <v>Procedimiento: Atención en Canales</v>
          </cell>
          <cell r="P62">
            <v>6108</v>
          </cell>
          <cell r="Q62">
            <v>6109</v>
          </cell>
          <cell r="R62">
            <v>0</v>
          </cell>
          <cell r="S62">
            <v>0</v>
          </cell>
          <cell r="T62" t="str">
            <v>Constante</v>
          </cell>
          <cell r="U62">
            <v>1</v>
          </cell>
          <cell r="V62" t="str">
            <v>Procedimiento</v>
          </cell>
          <cell r="W62">
            <v>22501</v>
          </cell>
          <cell r="X62" t="str">
            <v>Asistencia al Cliente</v>
          </cell>
          <cell r="Y62" t="str">
            <v>Si</v>
          </cell>
        </row>
        <row r="63">
          <cell r="A63">
            <v>439</v>
          </cell>
          <cell r="B63" t="str">
            <v xml:space="preserve">Cumplimiento ANS Canal Telefónico </v>
          </cell>
          <cell r="C63" t="str">
            <v>(6110/6111)*100</v>
          </cell>
          <cell r="D63">
            <v>97110002</v>
          </cell>
          <cell r="E63" t="str">
            <v>(Variable1/Variable2)*100</v>
          </cell>
          <cell r="F63">
            <v>90</v>
          </cell>
          <cell r="G63" t="str">
            <v>Mes</v>
          </cell>
          <cell r="H63" t="str">
            <v>Porcentaje</v>
          </cell>
          <cell r="I63">
            <v>80</v>
          </cell>
          <cell r="J63">
            <v>2</v>
          </cell>
          <cell r="K63" t="str">
            <v>Proceso: Asistencia al cliente</v>
          </cell>
          <cell r="L63">
            <v>2</v>
          </cell>
          <cell r="M63" t="str">
            <v>Subproceso: Asistencia al cliente. No Aplica Subproceso.</v>
          </cell>
          <cell r="N63">
            <v>2015</v>
          </cell>
          <cell r="O63" t="str">
            <v>Procedimiento: Atención en Canales</v>
          </cell>
          <cell r="P63">
            <v>6110</v>
          </cell>
          <cell r="Q63">
            <v>6111</v>
          </cell>
          <cell r="R63">
            <v>0</v>
          </cell>
          <cell r="S63">
            <v>0</v>
          </cell>
          <cell r="T63" t="str">
            <v>Constante</v>
          </cell>
          <cell r="U63">
            <v>1</v>
          </cell>
          <cell r="V63" t="str">
            <v>Procedimiento</v>
          </cell>
          <cell r="W63">
            <v>22501</v>
          </cell>
          <cell r="X63" t="str">
            <v>Asistencia al Cliente</v>
          </cell>
          <cell r="Y63" t="str">
            <v>No</v>
          </cell>
        </row>
        <row r="64">
          <cell r="A64">
            <v>440</v>
          </cell>
          <cell r="B64" t="str">
            <v>Número de ciudadanos impactados con las estrategias de cultura de la contribución</v>
          </cell>
          <cell r="C64" t="str">
            <v>(6112/6113)*100</v>
          </cell>
          <cell r="D64">
            <v>97110002</v>
          </cell>
          <cell r="E64" t="str">
            <v>(Variable1/Variable2)*100</v>
          </cell>
          <cell r="F64">
            <v>100</v>
          </cell>
          <cell r="G64" t="str">
            <v>Cuatrimestre</v>
          </cell>
          <cell r="H64" t="str">
            <v>Porcentaje</v>
          </cell>
          <cell r="I64">
            <v>100</v>
          </cell>
          <cell r="J64">
            <v>2</v>
          </cell>
          <cell r="K64" t="str">
            <v>Proceso: Asistencia al cliente</v>
          </cell>
          <cell r="L64">
            <v>2</v>
          </cell>
          <cell r="M64" t="str">
            <v>Subproceso: Asistencia al cliente. No Aplica Subproceso.</v>
          </cell>
          <cell r="N64">
            <v>3167</v>
          </cell>
          <cell r="O64" t="str">
            <v>Procedimiento: Planeación y seguimiento del modelo de cultura de la contribución</v>
          </cell>
          <cell r="P64">
            <v>6112</v>
          </cell>
          <cell r="Q64">
            <v>6113</v>
          </cell>
          <cell r="R64">
            <v>0</v>
          </cell>
          <cell r="S64">
            <v>0</v>
          </cell>
          <cell r="T64" t="str">
            <v>Constante</v>
          </cell>
          <cell r="U64">
            <v>1</v>
          </cell>
          <cell r="V64" t="str">
            <v>Procedimiento</v>
          </cell>
          <cell r="W64">
            <v>22501</v>
          </cell>
          <cell r="X64" t="str">
            <v>Asistencia al Cliente</v>
          </cell>
          <cell r="Y64" t="str">
            <v>No</v>
          </cell>
        </row>
        <row r="65">
          <cell r="A65">
            <v>441</v>
          </cell>
          <cell r="B65" t="str">
            <v>Gestión de títulos de depósito judicial</v>
          </cell>
          <cell r="C65" t="str">
            <v>(6114/6115)*100</v>
          </cell>
          <cell r="D65">
            <v>97110002</v>
          </cell>
          <cell r="E65" t="str">
            <v>(Variable1/Variable2)*100</v>
          </cell>
          <cell r="F65">
            <v>100</v>
          </cell>
          <cell r="G65" t="str">
            <v>Mes</v>
          </cell>
          <cell r="H65" t="str">
            <v>Porcentaje</v>
          </cell>
          <cell r="I65">
            <v>0</v>
          </cell>
          <cell r="J65">
            <v>1</v>
          </cell>
          <cell r="K65" t="str">
            <v>Proceso: Administración de Cartera</v>
          </cell>
          <cell r="L65">
            <v>278</v>
          </cell>
          <cell r="M65" t="str">
            <v>Subproceso: Cobro en Sede Administrativa</v>
          </cell>
          <cell r="N65">
            <v>3089</v>
          </cell>
          <cell r="O65" t="str">
            <v>Procedimiento: Gestión y  Administración de Depósitos Judiciales</v>
          </cell>
          <cell r="P65">
            <v>6114</v>
          </cell>
          <cell r="Q65">
            <v>6115</v>
          </cell>
          <cell r="R65">
            <v>0</v>
          </cell>
          <cell r="S65">
            <v>0</v>
          </cell>
          <cell r="T65" t="str">
            <v>Constante</v>
          </cell>
          <cell r="U65">
            <v>1</v>
          </cell>
          <cell r="V65" t="str">
            <v>Procedimiento</v>
          </cell>
          <cell r="W65">
            <v>22402</v>
          </cell>
          <cell r="X65" t="str">
            <v>Cobranzas</v>
          </cell>
          <cell r="Y65" t="str">
            <v>Si</v>
          </cell>
        </row>
        <row r="66">
          <cell r="A66">
            <v>442</v>
          </cell>
          <cell r="B66" t="str">
            <v>Documentos corregidos</v>
          </cell>
          <cell r="C66" t="str">
            <v>(6116/6117)*100</v>
          </cell>
          <cell r="D66">
            <v>97110002</v>
          </cell>
          <cell r="E66" t="str">
            <v>(Variable1/Variable2)*100</v>
          </cell>
          <cell r="F66">
            <v>100</v>
          </cell>
          <cell r="G66" t="str">
            <v>Mes</v>
          </cell>
          <cell r="H66" t="str">
            <v>Porcentaje</v>
          </cell>
          <cell r="I66">
            <v>0</v>
          </cell>
          <cell r="J66">
            <v>12</v>
          </cell>
          <cell r="K66" t="str">
            <v>Proceso: Recaudación</v>
          </cell>
          <cell r="L66">
            <v>259</v>
          </cell>
          <cell r="M66" t="str">
            <v xml:space="preserve">	Subproceso: Información de Recaudo</v>
          </cell>
          <cell r="N66">
            <v>2042</v>
          </cell>
          <cell r="O66" t="str">
            <v>Procedimiento: Corrección de inconsistencias  de Declaraciones y-o Recibos de Pago</v>
          </cell>
          <cell r="P66">
            <v>6116</v>
          </cell>
          <cell r="Q66">
            <v>6117</v>
          </cell>
          <cell r="R66">
            <v>0</v>
          </cell>
          <cell r="S66">
            <v>0</v>
          </cell>
          <cell r="T66" t="str">
            <v>Constante</v>
          </cell>
          <cell r="U66">
            <v>1</v>
          </cell>
          <cell r="V66" t="str">
            <v>Procedimiento</v>
          </cell>
          <cell r="W66">
            <v>22401</v>
          </cell>
          <cell r="X66" t="str">
            <v>Recaudo</v>
          </cell>
          <cell r="Y66" t="str">
            <v>No</v>
          </cell>
        </row>
        <row r="67">
          <cell r="A67">
            <v>443</v>
          </cell>
          <cell r="B67" t="str">
            <v>Gestión de bienes Inmuebles Embargados</v>
          </cell>
          <cell r="C67" t="str">
            <v>(6118/6119)*100</v>
          </cell>
          <cell r="D67">
            <v>97110002</v>
          </cell>
          <cell r="E67" t="str">
            <v>(Variable1/Variable2)*100</v>
          </cell>
          <cell r="F67">
            <v>100</v>
          </cell>
          <cell r="G67" t="str">
            <v>Bimestre</v>
          </cell>
          <cell r="H67" t="str">
            <v>Porcentaje</v>
          </cell>
          <cell r="I67">
            <v>0</v>
          </cell>
          <cell r="J67">
            <v>1</v>
          </cell>
          <cell r="K67" t="str">
            <v>Proceso: Administración de Cartera</v>
          </cell>
          <cell r="L67">
            <v>278</v>
          </cell>
          <cell r="M67" t="str">
            <v>Subproceso: Cobro en Sede Administrativa</v>
          </cell>
          <cell r="N67">
            <v>2001</v>
          </cell>
          <cell r="O67" t="str">
            <v>Procedimiento: Cobro Coactivo -  Ejecución de Bienes del deudor</v>
          </cell>
          <cell r="P67">
            <v>6118</v>
          </cell>
          <cell r="Q67">
            <v>6119</v>
          </cell>
          <cell r="R67">
            <v>0</v>
          </cell>
          <cell r="S67">
            <v>0</v>
          </cell>
          <cell r="T67" t="str">
            <v>Constante</v>
          </cell>
          <cell r="U67">
            <v>1</v>
          </cell>
          <cell r="V67" t="str">
            <v>Procedimiento</v>
          </cell>
          <cell r="W67">
            <v>22402</v>
          </cell>
          <cell r="X67" t="str">
            <v>Cobranzas</v>
          </cell>
          <cell r="Y67" t="str">
            <v>No</v>
          </cell>
        </row>
        <row r="68">
          <cell r="A68">
            <v>444</v>
          </cell>
          <cell r="B68" t="str">
            <v>Informe contable mensual remitido con calidad</v>
          </cell>
          <cell r="C68" t="str">
            <v>((6120+6121+6122)/6123)*100</v>
          </cell>
          <cell r="D68">
            <v>97110002</v>
          </cell>
          <cell r="E68" t="str">
            <v>((Variable1+Variable2+Variable3)/Variable4)*100</v>
          </cell>
          <cell r="F68">
            <v>100</v>
          </cell>
          <cell r="G68" t="str">
            <v>Mes</v>
          </cell>
          <cell r="H68" t="str">
            <v>Porcentaje</v>
          </cell>
          <cell r="I68">
            <v>85</v>
          </cell>
          <cell r="J68">
            <v>12</v>
          </cell>
          <cell r="K68" t="str">
            <v>Proceso: Recaudación</v>
          </cell>
          <cell r="L68">
            <v>259</v>
          </cell>
          <cell r="M68" t="str">
            <v xml:space="preserve">	Subproceso: Información de Recaudo</v>
          </cell>
          <cell r="N68">
            <v>2052</v>
          </cell>
          <cell r="O68" t="str">
            <v>Procedimiento: Informe contable que deben rendir las direcciones seccionales</v>
          </cell>
          <cell r="P68">
            <v>6120</v>
          </cell>
          <cell r="Q68">
            <v>6121</v>
          </cell>
          <cell r="R68">
            <v>6122</v>
          </cell>
          <cell r="S68">
            <v>6123</v>
          </cell>
          <cell r="T68" t="str">
            <v>Constante</v>
          </cell>
          <cell r="U68">
            <v>1</v>
          </cell>
          <cell r="V68" t="str">
            <v>Procedimiento</v>
          </cell>
          <cell r="W68">
            <v>22401</v>
          </cell>
          <cell r="X68" t="str">
            <v>Recaudo</v>
          </cell>
          <cell r="Y68" t="str">
            <v>Si</v>
          </cell>
        </row>
        <row r="69">
          <cell r="A69">
            <v>445</v>
          </cell>
          <cell r="B69" t="str">
            <v>Obligaciones Normalizadas</v>
          </cell>
          <cell r="C69" t="str">
            <v>((6124+6125)/6126)*100</v>
          </cell>
          <cell r="D69">
            <v>97110002</v>
          </cell>
          <cell r="E69" t="str">
            <v>((Variable1+Variable2)/Variable3)*100</v>
          </cell>
          <cell r="F69">
            <v>100</v>
          </cell>
          <cell r="G69" t="str">
            <v>Mes</v>
          </cell>
          <cell r="H69" t="str">
            <v>Porcentaje</v>
          </cell>
          <cell r="I69">
            <v>0</v>
          </cell>
          <cell r="J69">
            <v>1</v>
          </cell>
          <cell r="K69" t="str">
            <v>Proceso: Administración de Cartera</v>
          </cell>
          <cell r="L69">
            <v>278</v>
          </cell>
          <cell r="M69" t="str">
            <v>Subproceso: Cobro en Sede Administrativa</v>
          </cell>
          <cell r="N69">
            <v>2347</v>
          </cell>
          <cell r="O69" t="str">
            <v>Procedimiento: Normalización de Saldos para la Obligación Financiera</v>
          </cell>
          <cell r="P69">
            <v>6124</v>
          </cell>
          <cell r="Q69">
            <v>6125</v>
          </cell>
          <cell r="R69">
            <v>6126</v>
          </cell>
          <cell r="S69">
            <v>0</v>
          </cell>
          <cell r="T69" t="str">
            <v>Constante</v>
          </cell>
          <cell r="U69">
            <v>1</v>
          </cell>
          <cell r="V69" t="str">
            <v>Procedimiento</v>
          </cell>
          <cell r="W69">
            <v>22402</v>
          </cell>
          <cell r="X69" t="str">
            <v>Cobranzas</v>
          </cell>
          <cell r="Y69" t="str">
            <v>No</v>
          </cell>
        </row>
        <row r="70">
          <cell r="A70">
            <v>446</v>
          </cell>
          <cell r="B70" t="str">
            <v xml:space="preserve">Oportunidad en el trámite de solicitudes de autoretenedores </v>
          </cell>
          <cell r="C70" t="str">
            <v>6127/6128</v>
          </cell>
          <cell r="D70">
            <v>97110003</v>
          </cell>
          <cell r="E70" t="str">
            <v>Variable1/Variable2</v>
          </cell>
          <cell r="F70">
            <v>50</v>
          </cell>
          <cell r="G70" t="str">
            <v>Mes</v>
          </cell>
          <cell r="H70" t="str">
            <v>Días</v>
          </cell>
          <cell r="I70">
            <v>46</v>
          </cell>
          <cell r="J70">
            <v>8</v>
          </cell>
          <cell r="K70" t="str">
            <v>Proceso: Gestión Masiva</v>
          </cell>
          <cell r="L70">
            <v>289</v>
          </cell>
          <cell r="M70" t="str">
            <v>Subproceso: Registro, Habilitación, Autorización Usuarios TAC</v>
          </cell>
          <cell r="N70">
            <v>2033</v>
          </cell>
          <cell r="O70" t="str">
            <v>Procedimiento: Autorización de la Calidad de autorretenedores y/o Agentes de Retención del IVA</v>
          </cell>
          <cell r="P70">
            <v>6127</v>
          </cell>
          <cell r="Q70">
            <v>6128</v>
          </cell>
          <cell r="R70">
            <v>0</v>
          </cell>
          <cell r="S70">
            <v>0</v>
          </cell>
          <cell r="T70" t="str">
            <v>Descendente</v>
          </cell>
          <cell r="U70">
            <v>1</v>
          </cell>
          <cell r="V70" t="str">
            <v>Procedimiento</v>
          </cell>
          <cell r="W70">
            <v>22401</v>
          </cell>
          <cell r="X70" t="str">
            <v>Recaudo</v>
          </cell>
          <cell r="Y70" t="str">
            <v>Si</v>
          </cell>
        </row>
        <row r="71">
          <cell r="A71">
            <v>447</v>
          </cell>
          <cell r="B71" t="str">
            <v>Porcentaje de saldos contables depurados</v>
          </cell>
          <cell r="C71" t="str">
            <v>((6129+6130)/6131)*100</v>
          </cell>
          <cell r="D71">
            <v>97110002</v>
          </cell>
          <cell r="E71" t="str">
            <v>((Variable1+Variable2)/Variable3)*100</v>
          </cell>
          <cell r="F71">
            <v>90</v>
          </cell>
          <cell r="G71" t="str">
            <v>Mes</v>
          </cell>
          <cell r="H71" t="str">
            <v>Porcentaje</v>
          </cell>
          <cell r="I71">
            <v>80</v>
          </cell>
          <cell r="J71">
            <v>12</v>
          </cell>
          <cell r="K71" t="str">
            <v>Proceso: Recaudación</v>
          </cell>
          <cell r="L71">
            <v>259</v>
          </cell>
          <cell r="M71" t="str">
            <v xml:space="preserve">	Subproceso: Información de Recaudo</v>
          </cell>
          <cell r="N71">
            <v>2046</v>
          </cell>
          <cell r="O71" t="str">
            <v>Procedimiento: Registro contable de Rentas por Cobrar, Acreedores, Anticipos y Deudores.</v>
          </cell>
          <cell r="P71">
            <v>6129</v>
          </cell>
          <cell r="Q71">
            <v>6130</v>
          </cell>
          <cell r="R71">
            <v>6131</v>
          </cell>
          <cell r="S71">
            <v>0</v>
          </cell>
          <cell r="T71" t="str">
            <v>Constante</v>
          </cell>
          <cell r="U71">
            <v>1</v>
          </cell>
          <cell r="V71" t="str">
            <v>Procedimiento</v>
          </cell>
          <cell r="W71">
            <v>22401</v>
          </cell>
          <cell r="X71" t="str">
            <v>Recaudo</v>
          </cell>
          <cell r="Y71" t="str">
            <v>No</v>
          </cell>
        </row>
        <row r="72">
          <cell r="A72">
            <v>448</v>
          </cell>
          <cell r="B72" t="str">
            <v>Porcentaje del número de registros contables de operaciones manuales y de actos administrativos tributarios en firme proferidos por el área de Liquidación contabilizados</v>
          </cell>
          <cell r="C72" t="str">
            <v>(6132/(6133+6134))*100</v>
          </cell>
          <cell r="D72">
            <v>97110002</v>
          </cell>
          <cell r="E72" t="str">
            <v>(Variable1/(Variable2+Variable3))*100</v>
          </cell>
          <cell r="F72">
            <v>100</v>
          </cell>
          <cell r="G72" t="str">
            <v>Mes</v>
          </cell>
          <cell r="H72" t="str">
            <v>Porcentaje</v>
          </cell>
          <cell r="I72">
            <v>85</v>
          </cell>
          <cell r="J72">
            <v>12</v>
          </cell>
          <cell r="K72" t="str">
            <v>Proceso: Recaudación</v>
          </cell>
          <cell r="L72">
            <v>259</v>
          </cell>
          <cell r="M72" t="str">
            <v xml:space="preserve">	Subproceso: Información de Recaudo</v>
          </cell>
          <cell r="N72">
            <v>2052</v>
          </cell>
          <cell r="O72" t="str">
            <v>Procedimiento: Informe contable que deben rendir las direcciones seccionales</v>
          </cell>
          <cell r="P72">
            <v>6132</v>
          </cell>
          <cell r="Q72">
            <v>6133</v>
          </cell>
          <cell r="R72">
            <v>6134</v>
          </cell>
          <cell r="S72">
            <v>0</v>
          </cell>
          <cell r="T72" t="str">
            <v>Constante</v>
          </cell>
          <cell r="U72">
            <v>1</v>
          </cell>
          <cell r="V72" t="str">
            <v>Procedimiento</v>
          </cell>
          <cell r="W72">
            <v>22401</v>
          </cell>
          <cell r="X72" t="str">
            <v>Recaudo</v>
          </cell>
          <cell r="Y72" t="str">
            <v>Si</v>
          </cell>
        </row>
        <row r="73">
          <cell r="A73">
            <v>449</v>
          </cell>
          <cell r="B73" t="str">
            <v>Cantidad de consultas y respuestas a los requerimientos de comunicaciones oficiales de entidades externas y dependencias de la Entidad.</v>
          </cell>
          <cell r="C73" t="str">
            <v>(6135/6136)*100</v>
          </cell>
          <cell r="D73">
            <v>97110002</v>
          </cell>
          <cell r="E73" t="str">
            <v>(Variable1/Variable2)*100</v>
          </cell>
          <cell r="F73">
            <v>100</v>
          </cell>
          <cell r="G73" t="str">
            <v>Trimestre</v>
          </cell>
          <cell r="H73" t="str">
            <v>Porcentaje</v>
          </cell>
          <cell r="I73">
            <v>0</v>
          </cell>
          <cell r="J73">
            <v>14</v>
          </cell>
          <cell r="K73" t="str">
            <v>Proceso: Recursos Físicos</v>
          </cell>
          <cell r="L73">
            <v>53</v>
          </cell>
          <cell r="M73" t="str">
            <v>Subproceso: Gestión Documental</v>
          </cell>
          <cell r="N73">
            <v>2209</v>
          </cell>
          <cell r="O73" t="str">
            <v>Procedimiento: Administración del Archivo Central</v>
          </cell>
          <cell r="P73">
            <v>6135</v>
          </cell>
          <cell r="Q73">
            <v>6136</v>
          </cell>
          <cell r="R73">
            <v>0</v>
          </cell>
          <cell r="S73">
            <v>0</v>
          </cell>
          <cell r="T73" t="str">
            <v>Constante</v>
          </cell>
          <cell r="U73">
            <v>1</v>
          </cell>
          <cell r="V73" t="str">
            <v>Procedimiento</v>
          </cell>
          <cell r="W73">
            <v>21501</v>
          </cell>
          <cell r="X73" t="str">
            <v>Recursos Físicos</v>
          </cell>
          <cell r="Y73" t="str">
            <v>No</v>
          </cell>
        </row>
        <row r="74">
          <cell r="A74">
            <v>451</v>
          </cell>
          <cell r="B74" t="str">
            <v>Oportunidad en la entrega de las comunicaciones oficiales de salida</v>
          </cell>
          <cell r="C74" t="str">
            <v>(6139/6140)*100</v>
          </cell>
          <cell r="D74">
            <v>97110001</v>
          </cell>
          <cell r="E74" t="str">
            <v>(Variable1/Variable2)*100</v>
          </cell>
          <cell r="F74">
            <v>100</v>
          </cell>
          <cell r="G74" t="str">
            <v>Trimestre</v>
          </cell>
          <cell r="H74" t="str">
            <v>Porcentaje</v>
          </cell>
          <cell r="I74">
            <v>0</v>
          </cell>
          <cell r="J74">
            <v>14</v>
          </cell>
          <cell r="K74" t="str">
            <v>Proceso: Recursos Físicos</v>
          </cell>
          <cell r="L74">
            <v>53</v>
          </cell>
          <cell r="M74" t="str">
            <v>Subproceso: Gestión Documental</v>
          </cell>
          <cell r="N74">
            <v>2198</v>
          </cell>
          <cell r="O74" t="str">
            <v>Procedimiento: Comunicaciones Oficiales de Salida</v>
          </cell>
          <cell r="P74">
            <v>6139</v>
          </cell>
          <cell r="Q74">
            <v>6140</v>
          </cell>
          <cell r="R74">
            <v>0</v>
          </cell>
          <cell r="S74">
            <v>0</v>
          </cell>
          <cell r="T74" t="str">
            <v>Ascendente</v>
          </cell>
          <cell r="U74">
            <v>1</v>
          </cell>
          <cell r="V74" t="str">
            <v>Procedimiento</v>
          </cell>
          <cell r="W74">
            <v>21501</v>
          </cell>
          <cell r="X74" t="str">
            <v>Recursos Físicos</v>
          </cell>
          <cell r="Y74" t="str">
            <v>No</v>
          </cell>
        </row>
        <row r="75">
          <cell r="A75">
            <v>452</v>
          </cell>
          <cell r="B75" t="str">
            <v>Transferencias Documentales de archivos de Gestión al Archivo Central que cumplen con los procedimiento, instructivo y formatos establecidos.</v>
          </cell>
          <cell r="C75" t="str">
            <v>(6141/6142)*100</v>
          </cell>
          <cell r="D75">
            <v>97110002</v>
          </cell>
          <cell r="E75" t="str">
            <v>(Variable1/Variable2)*100</v>
          </cell>
          <cell r="F75">
            <v>100</v>
          </cell>
          <cell r="G75" t="str">
            <v>Trimestre</v>
          </cell>
          <cell r="H75" t="str">
            <v>Cantidad</v>
          </cell>
          <cell r="I75">
            <v>0</v>
          </cell>
          <cell r="J75">
            <v>14</v>
          </cell>
          <cell r="K75" t="str">
            <v>Proceso: Recursos Físicos</v>
          </cell>
          <cell r="L75">
            <v>53</v>
          </cell>
          <cell r="M75" t="str">
            <v>Subproceso: Gestión Documental</v>
          </cell>
          <cell r="N75">
            <v>2209</v>
          </cell>
          <cell r="O75" t="str">
            <v>Procedimiento: Administración del Archivo Central</v>
          </cell>
          <cell r="P75">
            <v>6141</v>
          </cell>
          <cell r="Q75">
            <v>6142</v>
          </cell>
          <cell r="R75">
            <v>0</v>
          </cell>
          <cell r="S75">
            <v>0</v>
          </cell>
          <cell r="T75" t="str">
            <v>Constante</v>
          </cell>
          <cell r="U75">
            <v>1</v>
          </cell>
          <cell r="V75" t="str">
            <v>Procedimiento</v>
          </cell>
          <cell r="W75">
            <v>21501</v>
          </cell>
          <cell r="X75" t="str">
            <v>Recursos Físicos</v>
          </cell>
          <cell r="Y75" t="str">
            <v>No</v>
          </cell>
        </row>
        <row r="76">
          <cell r="A76">
            <v>5001</v>
          </cell>
          <cell r="B76" t="str">
            <v>Resultado de las Investigaciones en Fiscalización Tributaria e Internacional</v>
          </cell>
          <cell r="C76" t="str">
            <v>(5785/5832)* 100</v>
          </cell>
          <cell r="D76">
            <v>97110002</v>
          </cell>
          <cell r="E76" t="str">
            <v>(Variable 1/ Variable 2)* 100</v>
          </cell>
          <cell r="F76">
            <v>60</v>
          </cell>
          <cell r="G76" t="str">
            <v>Trimestre</v>
          </cell>
          <cell r="H76" t="str">
            <v>Porcentaje</v>
          </cell>
          <cell r="I76">
            <v>0</v>
          </cell>
          <cell r="J76">
            <v>5</v>
          </cell>
          <cell r="K76" t="str">
            <v>Proceso: Fiscalización y Liquidación</v>
          </cell>
          <cell r="L76">
            <v>200</v>
          </cell>
          <cell r="M76" t="str">
            <v>Subproceso: Control Tributario</v>
          </cell>
          <cell r="N76">
            <v>3007</v>
          </cell>
          <cell r="O76" t="str">
            <v>Subproceso: Control Tributario</v>
          </cell>
          <cell r="P76">
            <v>5785</v>
          </cell>
          <cell r="Q76">
            <v>5832</v>
          </cell>
          <cell r="R76">
            <v>0</v>
          </cell>
          <cell r="S76">
            <v>0</v>
          </cell>
          <cell r="T76" t="str">
            <v>Constante</v>
          </cell>
          <cell r="U76">
            <v>3</v>
          </cell>
          <cell r="V76" t="str">
            <v>Proceso</v>
          </cell>
          <cell r="W76">
            <v>22904</v>
          </cell>
          <cell r="X76" t="str">
            <v>Indicadores de Subproceso - Fiscalización Tributaria</v>
          </cell>
          <cell r="Y76" t="str">
            <v>No</v>
          </cell>
        </row>
        <row r="77">
          <cell r="A77">
            <v>5002</v>
          </cell>
          <cell r="B77" t="str">
            <v>Resultado de las Investigaciones en Liquidación Tributaria e Internacional</v>
          </cell>
          <cell r="C77" t="str">
            <v>(5786/5833)* 100</v>
          </cell>
          <cell r="D77">
            <v>97110002</v>
          </cell>
          <cell r="E77" t="str">
            <v>(Variable 1/ Variable 2)* 100</v>
          </cell>
          <cell r="F77">
            <v>80</v>
          </cell>
          <cell r="G77" t="str">
            <v>Trimestre</v>
          </cell>
          <cell r="H77" t="str">
            <v>Porcentaje</v>
          </cell>
          <cell r="I77">
            <v>0</v>
          </cell>
          <cell r="J77">
            <v>5</v>
          </cell>
          <cell r="K77" t="str">
            <v>Proceso: Fiscalización y Liquidación</v>
          </cell>
          <cell r="L77">
            <v>200</v>
          </cell>
          <cell r="M77" t="str">
            <v>Subproceso: Control Tributario</v>
          </cell>
          <cell r="N77">
            <v>3007</v>
          </cell>
          <cell r="O77" t="str">
            <v>Subproceso: Control Tributario</v>
          </cell>
          <cell r="P77">
            <v>5786</v>
          </cell>
          <cell r="Q77">
            <v>5833</v>
          </cell>
          <cell r="R77">
            <v>0</v>
          </cell>
          <cell r="S77">
            <v>0</v>
          </cell>
          <cell r="T77" t="str">
            <v>Constante</v>
          </cell>
          <cell r="U77">
            <v>3</v>
          </cell>
          <cell r="V77" t="str">
            <v>Proceso</v>
          </cell>
          <cell r="W77">
            <v>22905</v>
          </cell>
          <cell r="X77" t="str">
            <v>Indicadores de Subproceso - Liquidación Tributaria</v>
          </cell>
          <cell r="Y77" t="str">
            <v>No</v>
          </cell>
        </row>
        <row r="78">
          <cell r="A78">
            <v>5003</v>
          </cell>
          <cell r="B78" t="str">
            <v>Gestión de las investigaciones en Fiscalización Tributaria e Internacional</v>
          </cell>
          <cell r="C78" t="str">
            <v>(5787/(5834+5875))*100</v>
          </cell>
          <cell r="D78">
            <v>97110002</v>
          </cell>
          <cell r="E78" t="str">
            <v>(Variable 1/ (Variable 2 + Variable 3))*100</v>
          </cell>
          <cell r="F78">
            <v>40</v>
          </cell>
          <cell r="G78" t="str">
            <v>Trimestre</v>
          </cell>
          <cell r="H78" t="str">
            <v>Porcentaje</v>
          </cell>
          <cell r="I78">
            <v>0</v>
          </cell>
          <cell r="J78">
            <v>5</v>
          </cell>
          <cell r="K78" t="str">
            <v>Proceso: Fiscalización y Liquidación</v>
          </cell>
          <cell r="L78">
            <v>200</v>
          </cell>
          <cell r="M78" t="str">
            <v>Subproceso: Control Tributario</v>
          </cell>
          <cell r="N78">
            <v>3007</v>
          </cell>
          <cell r="O78" t="str">
            <v>Subproceso: Control Tributario</v>
          </cell>
          <cell r="P78">
            <v>5787</v>
          </cell>
          <cell r="Q78">
            <v>5834</v>
          </cell>
          <cell r="R78">
            <v>5875</v>
          </cell>
          <cell r="S78">
            <v>0</v>
          </cell>
          <cell r="T78" t="str">
            <v>Constante</v>
          </cell>
          <cell r="U78">
            <v>3</v>
          </cell>
          <cell r="V78" t="str">
            <v>Proceso</v>
          </cell>
          <cell r="W78">
            <v>22904</v>
          </cell>
          <cell r="X78" t="str">
            <v>Indicadores de Subproceso - Fiscalización Tributaria</v>
          </cell>
          <cell r="Y78" t="str">
            <v>No</v>
          </cell>
        </row>
        <row r="79">
          <cell r="A79">
            <v>5004</v>
          </cell>
          <cell r="B79" t="str">
            <v>Gestión de las investigaciones en Liquidación Tributaria e Internacional</v>
          </cell>
          <cell r="C79" t="str">
            <v>(5788/(5835+5876))*100</v>
          </cell>
          <cell r="D79">
            <v>97110002</v>
          </cell>
          <cell r="E79" t="str">
            <v>(Variable 1/ (Variable 2 + Variable 3))*100</v>
          </cell>
          <cell r="F79">
            <v>45</v>
          </cell>
          <cell r="G79" t="str">
            <v>Trimestre</v>
          </cell>
          <cell r="H79" t="str">
            <v>Porcentaje</v>
          </cell>
          <cell r="I79">
            <v>0</v>
          </cell>
          <cell r="J79">
            <v>5</v>
          </cell>
          <cell r="K79" t="str">
            <v>Proceso: Fiscalización y Liquidación</v>
          </cell>
          <cell r="L79">
            <v>200</v>
          </cell>
          <cell r="M79" t="str">
            <v>Subproceso: Control Tributario</v>
          </cell>
          <cell r="N79">
            <v>3007</v>
          </cell>
          <cell r="O79" t="str">
            <v>Subproceso: Control Tributario</v>
          </cell>
          <cell r="P79">
            <v>5788</v>
          </cell>
          <cell r="Q79">
            <v>5835</v>
          </cell>
          <cell r="R79">
            <v>5876</v>
          </cell>
          <cell r="S79">
            <v>0</v>
          </cell>
          <cell r="T79" t="str">
            <v>Constante</v>
          </cell>
          <cell r="U79">
            <v>3</v>
          </cell>
          <cell r="V79" t="str">
            <v>Proceso</v>
          </cell>
          <cell r="W79">
            <v>22905</v>
          </cell>
          <cell r="X79" t="str">
            <v>Indicadores de Subproceso - Liquidación Tributaria</v>
          </cell>
          <cell r="Y79" t="str">
            <v>No</v>
          </cell>
        </row>
        <row r="80">
          <cell r="A80">
            <v>5005</v>
          </cell>
          <cell r="B80" t="str">
            <v>Resultado de las Investigaciones en Fiscalización Cambiaria</v>
          </cell>
          <cell r="C80" t="str">
            <v>(5789/5836)*100</v>
          </cell>
          <cell r="D80">
            <v>97110001</v>
          </cell>
          <cell r="E80" t="str">
            <v>(Variable 1/ Variable 2)* 100</v>
          </cell>
          <cell r="F80">
            <v>80</v>
          </cell>
          <cell r="G80" t="str">
            <v>Trimestre</v>
          </cell>
          <cell r="H80" t="str">
            <v>Porcentaje</v>
          </cell>
          <cell r="I80">
            <v>0</v>
          </cell>
          <cell r="J80">
            <v>5</v>
          </cell>
          <cell r="K80" t="str">
            <v>Proceso: Fiscalización y Liquidación</v>
          </cell>
          <cell r="L80">
            <v>202</v>
          </cell>
          <cell r="M80" t="str">
            <v>Subproceso: Control Cambiario</v>
          </cell>
          <cell r="N80">
            <v>3005</v>
          </cell>
          <cell r="O80" t="str">
            <v>Subproceso: Control Cambiario</v>
          </cell>
          <cell r="P80">
            <v>5789</v>
          </cell>
          <cell r="Q80">
            <v>5836</v>
          </cell>
          <cell r="R80">
            <v>0</v>
          </cell>
          <cell r="S80">
            <v>0</v>
          </cell>
          <cell r="T80" t="str">
            <v>Ascendente</v>
          </cell>
          <cell r="U80">
            <v>3</v>
          </cell>
          <cell r="V80" t="str">
            <v>Proceso</v>
          </cell>
          <cell r="W80">
            <v>23204</v>
          </cell>
          <cell r="X80" t="str">
            <v>Indicadores de Subproceso - Fiscalización Cambiaria</v>
          </cell>
          <cell r="Y80" t="str">
            <v>No</v>
          </cell>
        </row>
        <row r="81">
          <cell r="A81">
            <v>5006</v>
          </cell>
          <cell r="B81" t="str">
            <v>Resultado de las investigaciones en Liquidación Cambiaria.</v>
          </cell>
          <cell r="C81" t="str">
            <v>(5790/5837)*100</v>
          </cell>
          <cell r="D81">
            <v>97110001</v>
          </cell>
          <cell r="E81" t="str">
            <v>(Variable 1/ Variable 2)* 100</v>
          </cell>
          <cell r="F81">
            <v>100</v>
          </cell>
          <cell r="G81" t="str">
            <v>Trimestre</v>
          </cell>
          <cell r="H81" t="str">
            <v>Porcentaje</v>
          </cell>
          <cell r="I81">
            <v>0</v>
          </cell>
          <cell r="J81">
            <v>5</v>
          </cell>
          <cell r="K81" t="str">
            <v>Proceso: Fiscalización y Liquidación</v>
          </cell>
          <cell r="L81">
            <v>202</v>
          </cell>
          <cell r="M81" t="str">
            <v>Subproceso: Control Cambiario</v>
          </cell>
          <cell r="N81">
            <v>3005</v>
          </cell>
          <cell r="O81" t="str">
            <v>Subproceso: Control Cambiario</v>
          </cell>
          <cell r="P81">
            <v>5790</v>
          </cell>
          <cell r="Q81">
            <v>5837</v>
          </cell>
          <cell r="R81">
            <v>0</v>
          </cell>
          <cell r="S81">
            <v>0</v>
          </cell>
          <cell r="T81" t="str">
            <v>Ascendente</v>
          </cell>
          <cell r="U81">
            <v>3</v>
          </cell>
          <cell r="V81" t="str">
            <v>Proceso</v>
          </cell>
          <cell r="W81">
            <v>23205</v>
          </cell>
          <cell r="X81" t="str">
            <v>Indicadores de Subproceso - Liquidación Cambiaria</v>
          </cell>
          <cell r="Y81" t="str">
            <v>No</v>
          </cell>
        </row>
        <row r="82">
          <cell r="A82">
            <v>5007</v>
          </cell>
          <cell r="B82" t="str">
            <v>Gestión de las investigaciones en Fiscalización Cambiaria</v>
          </cell>
          <cell r="C82" t="str">
            <v>(5791/(5838+5877))*100</v>
          </cell>
          <cell r="D82">
            <v>97110001</v>
          </cell>
          <cell r="E82" t="str">
            <v>(Variable 1/ (Variable 2 + Variable 3))*100</v>
          </cell>
          <cell r="F82">
            <v>70</v>
          </cell>
          <cell r="G82" t="str">
            <v>Trimestre</v>
          </cell>
          <cell r="H82" t="str">
            <v>Porcentaje</v>
          </cell>
          <cell r="I82">
            <v>0</v>
          </cell>
          <cell r="J82">
            <v>5</v>
          </cell>
          <cell r="K82" t="str">
            <v>Proceso: Fiscalización y Liquidación</v>
          </cell>
          <cell r="L82">
            <v>202</v>
          </cell>
          <cell r="M82" t="str">
            <v>Subproceso: Control Cambiario</v>
          </cell>
          <cell r="N82">
            <v>3005</v>
          </cell>
          <cell r="O82" t="str">
            <v>Subproceso: Control Cambiario</v>
          </cell>
          <cell r="P82">
            <v>5791</v>
          </cell>
          <cell r="Q82">
            <v>5838</v>
          </cell>
          <cell r="R82">
            <v>5877</v>
          </cell>
          <cell r="S82">
            <v>0</v>
          </cell>
          <cell r="T82" t="str">
            <v>Ascendente</v>
          </cell>
          <cell r="U82">
            <v>3</v>
          </cell>
          <cell r="V82" t="str">
            <v>Proceso</v>
          </cell>
          <cell r="W82">
            <v>23204</v>
          </cell>
          <cell r="X82" t="str">
            <v>Indicadores de Subproceso - Fiscalización Cambiaria</v>
          </cell>
          <cell r="Y82" t="str">
            <v>No</v>
          </cell>
        </row>
        <row r="83">
          <cell r="A83">
            <v>5008</v>
          </cell>
          <cell r="B83" t="str">
            <v>Gestión de las investigaciones en Liquidación Cambiaria</v>
          </cell>
          <cell r="C83" t="str">
            <v>(5792/(5839+5878))*100</v>
          </cell>
          <cell r="D83">
            <v>97110001</v>
          </cell>
          <cell r="E83" t="str">
            <v>(Variable 1/ (Variable 2 + Variable 3))*100</v>
          </cell>
          <cell r="F83">
            <v>70</v>
          </cell>
          <cell r="G83" t="str">
            <v>Trimestre</v>
          </cell>
          <cell r="H83" t="str">
            <v>Porcentaje</v>
          </cell>
          <cell r="I83">
            <v>0</v>
          </cell>
          <cell r="J83">
            <v>5</v>
          </cell>
          <cell r="K83" t="str">
            <v>Proceso: Fiscalización y Liquidación</v>
          </cell>
          <cell r="L83">
            <v>202</v>
          </cell>
          <cell r="M83" t="str">
            <v>Subproceso: Control Cambiario</v>
          </cell>
          <cell r="N83">
            <v>3005</v>
          </cell>
          <cell r="O83" t="str">
            <v>Subproceso: Control Cambiario</v>
          </cell>
          <cell r="P83">
            <v>5792</v>
          </cell>
          <cell r="Q83">
            <v>5839</v>
          </cell>
          <cell r="R83">
            <v>5878</v>
          </cell>
          <cell r="S83">
            <v>0</v>
          </cell>
          <cell r="T83" t="str">
            <v>Ascendente</v>
          </cell>
          <cell r="U83">
            <v>3</v>
          </cell>
          <cell r="V83" t="str">
            <v>Proceso</v>
          </cell>
          <cell r="W83">
            <v>23205</v>
          </cell>
          <cell r="X83" t="str">
            <v>Indicadores de Subproceso - Liquidación Cambiaria</v>
          </cell>
          <cell r="Y83" t="str">
            <v>No</v>
          </cell>
        </row>
        <row r="84">
          <cell r="A84">
            <v>5019</v>
          </cell>
          <cell r="B84" t="str">
            <v>Gestión de los reportes en control y prevención de lavado de activos</v>
          </cell>
          <cell r="C84" t="str">
            <v>(5803/(5850+5887))*100</v>
          </cell>
          <cell r="D84">
            <v>97110001</v>
          </cell>
          <cell r="E84" t="str">
            <v>(Variable 1/ (Variable 2 + Variable 3))*100</v>
          </cell>
          <cell r="F84">
            <v>35</v>
          </cell>
          <cell r="G84" t="str">
            <v>Trimestre</v>
          </cell>
          <cell r="H84" t="str">
            <v>Porcentaje</v>
          </cell>
          <cell r="I84">
            <v>0</v>
          </cell>
          <cell r="J84">
            <v>5</v>
          </cell>
          <cell r="K84" t="str">
            <v>Proceso: Fiscalización y Liquidación</v>
          </cell>
          <cell r="L84">
            <v>273</v>
          </cell>
          <cell r="M84" t="str">
            <v>Proceso: Fiscalización y Liquidación No Aplica Subproceso.</v>
          </cell>
          <cell r="N84">
            <v>3023</v>
          </cell>
          <cell r="O84" t="str">
            <v>Proceso: Fiscalización y Liquidación</v>
          </cell>
          <cell r="P84">
            <v>5803</v>
          </cell>
          <cell r="Q84">
            <v>5850</v>
          </cell>
          <cell r="R84">
            <v>5887</v>
          </cell>
          <cell r="S84">
            <v>0</v>
          </cell>
          <cell r="T84" t="str">
            <v>Ascendente</v>
          </cell>
          <cell r="U84">
            <v>3</v>
          </cell>
          <cell r="V84" t="str">
            <v>Proceso</v>
          </cell>
          <cell r="W84">
            <v>21103</v>
          </cell>
          <cell r="X84" t="str">
            <v>Indicadores de Proceso - Gestión de Fiscalización</v>
          </cell>
          <cell r="Y84" t="str">
            <v>No</v>
          </cell>
        </row>
        <row r="85">
          <cell r="A85">
            <v>5021</v>
          </cell>
          <cell r="B85" t="str">
            <v>Oportunidad en los actos administrativos proferidos en Sede Administrativa en materia Tributaria.</v>
          </cell>
          <cell r="C85" t="str">
            <v>(5805/5852)*100</v>
          </cell>
          <cell r="D85">
            <v>97110002</v>
          </cell>
          <cell r="E85" t="str">
            <v>(Variable 1/ Variable 2)* 100</v>
          </cell>
          <cell r="F85">
            <v>100</v>
          </cell>
          <cell r="G85" t="str">
            <v>Mes</v>
          </cell>
          <cell r="H85" t="str">
            <v>Porcentaje</v>
          </cell>
          <cell r="I85">
            <v>99.11</v>
          </cell>
          <cell r="J85">
            <v>7</v>
          </cell>
          <cell r="K85" t="str">
            <v>Proceso: Gestión Jurídica</v>
          </cell>
          <cell r="L85">
            <v>7</v>
          </cell>
          <cell r="M85" t="str">
            <v>Proceso: Gestión Jurídica No Aplica</v>
          </cell>
          <cell r="N85">
            <v>3003</v>
          </cell>
          <cell r="O85" t="str">
            <v>Proceso: Gestión Jurídica No Aplica</v>
          </cell>
          <cell r="P85">
            <v>5805</v>
          </cell>
          <cell r="Q85">
            <v>5852</v>
          </cell>
          <cell r="R85">
            <v>0</v>
          </cell>
          <cell r="S85">
            <v>0</v>
          </cell>
          <cell r="T85" t="str">
            <v>Constante</v>
          </cell>
          <cell r="U85">
            <v>3</v>
          </cell>
          <cell r="V85" t="str">
            <v>Proceso</v>
          </cell>
          <cell r="W85">
            <v>20803</v>
          </cell>
          <cell r="X85" t="str">
            <v>Indicadores de Proceso - Gestión Jurídica</v>
          </cell>
          <cell r="Y85" t="str">
            <v>No</v>
          </cell>
        </row>
        <row r="86">
          <cell r="A86">
            <v>5024</v>
          </cell>
          <cell r="B86" t="str">
            <v>Atención de Alegatos de Conclusión</v>
          </cell>
          <cell r="C86" t="str">
            <v>(5808/5854)* 100</v>
          </cell>
          <cell r="D86">
            <v>97110002</v>
          </cell>
          <cell r="E86" t="str">
            <v>(Variable 1/ Variable 2)* 100</v>
          </cell>
          <cell r="F86">
            <v>100</v>
          </cell>
          <cell r="G86" t="str">
            <v>Mes</v>
          </cell>
          <cell r="H86" t="str">
            <v>Porcentaje</v>
          </cell>
          <cell r="I86">
            <v>0</v>
          </cell>
          <cell r="J86">
            <v>7</v>
          </cell>
          <cell r="K86" t="str">
            <v>Proceso: Gestión Jurídica</v>
          </cell>
          <cell r="L86">
            <v>7</v>
          </cell>
          <cell r="M86" t="str">
            <v>Proceso: Gestión Jurídica No Aplica</v>
          </cell>
          <cell r="N86">
            <v>3003</v>
          </cell>
          <cell r="O86" t="str">
            <v>Proceso: Gestión Jurídica No Aplica</v>
          </cell>
          <cell r="P86">
            <v>5808</v>
          </cell>
          <cell r="Q86">
            <v>5854</v>
          </cell>
          <cell r="R86">
            <v>0</v>
          </cell>
          <cell r="S86">
            <v>0</v>
          </cell>
          <cell r="T86" t="str">
            <v>Constante</v>
          </cell>
          <cell r="U86">
            <v>3</v>
          </cell>
          <cell r="V86" t="str">
            <v>Proceso</v>
          </cell>
          <cell r="W86">
            <v>20803</v>
          </cell>
          <cell r="X86" t="str">
            <v>Indicadores de Proceso - Gestión Jurídica</v>
          </cell>
          <cell r="Y86" t="str">
            <v>No</v>
          </cell>
        </row>
        <row r="87">
          <cell r="A87">
            <v>5025</v>
          </cell>
          <cell r="B87" t="str">
            <v>Atención de recursos de apelación contra sentencias de primera instancia desfavorables a la DIAN</v>
          </cell>
          <cell r="C87" t="str">
            <v>(5809/5855)* 100</v>
          </cell>
          <cell r="D87">
            <v>97110002</v>
          </cell>
          <cell r="E87" t="str">
            <v>(Variable 1/ Variable 2)* 100</v>
          </cell>
          <cell r="F87">
            <v>100</v>
          </cell>
          <cell r="G87" t="str">
            <v>Mes</v>
          </cell>
          <cell r="H87" t="str">
            <v>Porcentaje</v>
          </cell>
          <cell r="I87">
            <v>0</v>
          </cell>
          <cell r="J87">
            <v>7</v>
          </cell>
          <cell r="K87" t="str">
            <v>Proceso: Gestión Jurídica</v>
          </cell>
          <cell r="L87">
            <v>7</v>
          </cell>
          <cell r="M87" t="str">
            <v>Proceso: Gestión Jurídica No Aplica</v>
          </cell>
          <cell r="N87">
            <v>3003</v>
          </cell>
          <cell r="O87" t="str">
            <v>Proceso: Gestión Jurídica No Aplica</v>
          </cell>
          <cell r="P87">
            <v>5809</v>
          </cell>
          <cell r="Q87">
            <v>5855</v>
          </cell>
          <cell r="R87">
            <v>0</v>
          </cell>
          <cell r="S87">
            <v>0</v>
          </cell>
          <cell r="T87" t="str">
            <v>Constante</v>
          </cell>
          <cell r="U87">
            <v>3</v>
          </cell>
          <cell r="V87" t="str">
            <v>Proceso</v>
          </cell>
          <cell r="W87">
            <v>20803</v>
          </cell>
          <cell r="X87" t="str">
            <v>Indicadores de Proceso - Gestión Jurídica</v>
          </cell>
          <cell r="Y87" t="str">
            <v>No</v>
          </cell>
        </row>
        <row r="88">
          <cell r="A88">
            <v>5028</v>
          </cell>
          <cell r="B88" t="str">
            <v>Decisiones del Comité de Conciliación y Defensa Judicial relacionadas con los estudios de acciones de repetición.</v>
          </cell>
          <cell r="C88" t="str">
            <v>(5812/5858)* 100</v>
          </cell>
          <cell r="D88">
            <v>97110002</v>
          </cell>
          <cell r="E88" t="str">
            <v>(Variable 1/ Variable 2)* 100</v>
          </cell>
          <cell r="F88">
            <v>100</v>
          </cell>
          <cell r="G88" t="str">
            <v>Mes</v>
          </cell>
          <cell r="H88" t="str">
            <v>Porcentaje</v>
          </cell>
          <cell r="I88">
            <v>0</v>
          </cell>
          <cell r="J88">
            <v>7</v>
          </cell>
          <cell r="K88" t="str">
            <v>Proceso: Gestión Jurídica</v>
          </cell>
          <cell r="L88">
            <v>7</v>
          </cell>
          <cell r="M88" t="str">
            <v>Proceso: Gestión Jurídica No Aplica</v>
          </cell>
          <cell r="N88">
            <v>3003</v>
          </cell>
          <cell r="O88" t="str">
            <v>Proceso: Gestión Jurídica No Aplica</v>
          </cell>
          <cell r="P88">
            <v>5812</v>
          </cell>
          <cell r="Q88">
            <v>5858</v>
          </cell>
          <cell r="R88">
            <v>0</v>
          </cell>
          <cell r="S88">
            <v>0</v>
          </cell>
          <cell r="T88" t="str">
            <v>Constante</v>
          </cell>
          <cell r="U88">
            <v>3</v>
          </cell>
          <cell r="V88" t="str">
            <v>Proceso</v>
          </cell>
          <cell r="W88">
            <v>20803</v>
          </cell>
          <cell r="X88" t="str">
            <v>Indicadores de Proceso - Gestión Jurídica</v>
          </cell>
          <cell r="Y88" t="str">
            <v>No</v>
          </cell>
        </row>
        <row r="89">
          <cell r="A89">
            <v>5029</v>
          </cell>
          <cell r="B89" t="str">
            <v>Atención de Tutelas</v>
          </cell>
          <cell r="C89" t="str">
            <v>(5813/5859)* 100</v>
          </cell>
          <cell r="D89">
            <v>97110002</v>
          </cell>
          <cell r="E89" t="str">
            <v>(Variable 1/ Variable 2)* 100</v>
          </cell>
          <cell r="F89">
            <v>100</v>
          </cell>
          <cell r="G89" t="str">
            <v>Mes</v>
          </cell>
          <cell r="H89" t="str">
            <v>Porcentaje</v>
          </cell>
          <cell r="I89">
            <v>0</v>
          </cell>
          <cell r="J89">
            <v>7</v>
          </cell>
          <cell r="K89" t="str">
            <v>Proceso: Gestión Jurídica</v>
          </cell>
          <cell r="L89">
            <v>7</v>
          </cell>
          <cell r="M89" t="str">
            <v>Proceso: Gestión Jurídica No Aplica</v>
          </cell>
          <cell r="N89">
            <v>3003</v>
          </cell>
          <cell r="O89" t="str">
            <v>Proceso: Gestión Jurídica No Aplica</v>
          </cell>
          <cell r="P89">
            <v>5813</v>
          </cell>
          <cell r="Q89">
            <v>5859</v>
          </cell>
          <cell r="R89">
            <v>0</v>
          </cell>
          <cell r="S89">
            <v>0</v>
          </cell>
          <cell r="T89" t="str">
            <v>Constante</v>
          </cell>
          <cell r="U89">
            <v>3</v>
          </cell>
          <cell r="V89" t="str">
            <v>Proceso</v>
          </cell>
          <cell r="W89">
            <v>20803</v>
          </cell>
          <cell r="X89" t="str">
            <v>Indicadores de Proceso - Gestión Jurídica</v>
          </cell>
          <cell r="Y89" t="str">
            <v>No</v>
          </cell>
        </row>
        <row r="90">
          <cell r="A90">
            <v>5030</v>
          </cell>
          <cell r="B90" t="str">
            <v>Fallos de tutela a favor de la DIAN</v>
          </cell>
          <cell r="C90" t="str">
            <v>(5814/5860)* 100</v>
          </cell>
          <cell r="D90">
            <v>97110002</v>
          </cell>
          <cell r="E90" t="str">
            <v>(Variable 1/ Variable 2)* 100</v>
          </cell>
          <cell r="F90">
            <v>90</v>
          </cell>
          <cell r="G90" t="str">
            <v>Trimestre</v>
          </cell>
          <cell r="H90" t="str">
            <v>Porcentaje</v>
          </cell>
          <cell r="I90">
            <v>0</v>
          </cell>
          <cell r="J90">
            <v>7</v>
          </cell>
          <cell r="K90" t="str">
            <v>Proceso: Gestión Jurídica</v>
          </cell>
          <cell r="L90">
            <v>7</v>
          </cell>
          <cell r="M90" t="str">
            <v>Proceso: Gestión Jurídica No Aplica</v>
          </cell>
          <cell r="N90">
            <v>3003</v>
          </cell>
          <cell r="O90" t="str">
            <v>Proceso: Gestión Jurídica No Aplica</v>
          </cell>
          <cell r="P90">
            <v>5814</v>
          </cell>
          <cell r="Q90">
            <v>5860</v>
          </cell>
          <cell r="R90">
            <v>0</v>
          </cell>
          <cell r="S90">
            <v>0</v>
          </cell>
          <cell r="T90" t="str">
            <v>Constante</v>
          </cell>
          <cell r="U90">
            <v>3</v>
          </cell>
          <cell r="V90" t="str">
            <v>Proceso</v>
          </cell>
          <cell r="W90">
            <v>20803</v>
          </cell>
          <cell r="X90" t="str">
            <v>Indicadores de Proceso - Gestión Jurídica</v>
          </cell>
          <cell r="Y90" t="str">
            <v>No</v>
          </cell>
        </row>
        <row r="91">
          <cell r="A91">
            <v>5032</v>
          </cell>
          <cell r="B91" t="str">
            <v>Conceptos efectivamente reconsiderados por la Dian.</v>
          </cell>
          <cell r="C91" t="str">
            <v>1-(5816/5862)*100</v>
          </cell>
          <cell r="D91">
            <v>97110002</v>
          </cell>
          <cell r="E91" t="str">
            <v>(1-(Variable 1 / Variable 2))*100</v>
          </cell>
          <cell r="F91">
            <v>100</v>
          </cell>
          <cell r="G91" t="str">
            <v>Trimestre</v>
          </cell>
          <cell r="H91" t="str">
            <v>Porcentaje</v>
          </cell>
          <cell r="I91">
            <v>0</v>
          </cell>
          <cell r="J91">
            <v>7</v>
          </cell>
          <cell r="K91" t="str">
            <v>Proceso: Gestión Jurídica</v>
          </cell>
          <cell r="L91">
            <v>7</v>
          </cell>
          <cell r="M91" t="str">
            <v>Proceso: Gestión Jurídica No Aplica</v>
          </cell>
          <cell r="N91">
            <v>3003</v>
          </cell>
          <cell r="O91" t="str">
            <v>Proceso: Gestión Jurídica No Aplica</v>
          </cell>
          <cell r="P91">
            <v>5816</v>
          </cell>
          <cell r="Q91">
            <v>5862</v>
          </cell>
          <cell r="R91">
            <v>0</v>
          </cell>
          <cell r="S91">
            <v>0</v>
          </cell>
          <cell r="T91" t="str">
            <v>Constante</v>
          </cell>
          <cell r="U91">
            <v>3</v>
          </cell>
          <cell r="V91" t="str">
            <v>Proceso</v>
          </cell>
          <cell r="W91">
            <v>20803</v>
          </cell>
          <cell r="X91" t="str">
            <v>Indicadores de Proceso - Gestión Jurídica</v>
          </cell>
          <cell r="Y91" t="str">
            <v>No</v>
          </cell>
        </row>
        <row r="92">
          <cell r="A92">
            <v>5033</v>
          </cell>
          <cell r="B92" t="str">
            <v>Oportunidad en la respuesta de los Conceptos</v>
          </cell>
          <cell r="C92" t="str">
            <v>5817/5863)* 100</v>
          </cell>
          <cell r="D92">
            <v>97110001</v>
          </cell>
          <cell r="E92" t="str">
            <v>(Variable 1/ Variable 2)* 100</v>
          </cell>
          <cell r="F92">
            <v>100</v>
          </cell>
          <cell r="G92" t="str">
            <v>Mes</v>
          </cell>
          <cell r="H92" t="str">
            <v>Porcentaje</v>
          </cell>
          <cell r="I92">
            <v>0</v>
          </cell>
          <cell r="J92">
            <v>7</v>
          </cell>
          <cell r="K92" t="str">
            <v>Proceso: Gestión Jurídica</v>
          </cell>
          <cell r="L92">
            <v>7</v>
          </cell>
          <cell r="M92" t="str">
            <v>Proceso: Gestión Jurídica No Aplica</v>
          </cell>
          <cell r="N92">
            <v>3003</v>
          </cell>
          <cell r="O92" t="str">
            <v>Proceso: Gestión Jurídica No Aplica</v>
          </cell>
          <cell r="P92">
            <v>5817</v>
          </cell>
          <cell r="Q92">
            <v>5863</v>
          </cell>
          <cell r="R92">
            <v>0</v>
          </cell>
          <cell r="S92">
            <v>0</v>
          </cell>
          <cell r="T92" t="str">
            <v>Ascendente</v>
          </cell>
          <cell r="U92">
            <v>3</v>
          </cell>
          <cell r="V92" t="str">
            <v>Proceso</v>
          </cell>
          <cell r="W92">
            <v>20803</v>
          </cell>
          <cell r="X92" t="str">
            <v>Indicadores de Proceso - Gestión Jurídica</v>
          </cell>
          <cell r="Y92" t="str">
            <v>No</v>
          </cell>
        </row>
        <row r="93">
          <cell r="A93">
            <v>5034</v>
          </cell>
          <cell r="B93" t="str">
            <v>Eficiencia en la expedición de providencias</v>
          </cell>
          <cell r="C93" t="str">
            <v>.992155525238744884038199181446111869031</v>
          </cell>
          <cell r="D93">
            <v>97110002</v>
          </cell>
          <cell r="E93" t="str">
            <v>Variable 1/ Variable 2</v>
          </cell>
          <cell r="F93">
            <v>1</v>
          </cell>
          <cell r="G93" t="str">
            <v>Trimestre</v>
          </cell>
          <cell r="H93" t="str">
            <v>Días</v>
          </cell>
          <cell r="I93">
            <v>0</v>
          </cell>
          <cell r="J93">
            <v>10</v>
          </cell>
          <cell r="K93" t="str">
            <v>Proceso: Investigación disciplinaria</v>
          </cell>
          <cell r="L93">
            <v>268</v>
          </cell>
          <cell r="M93" t="str">
            <v>Proceso: Investigación disciplinaria</v>
          </cell>
          <cell r="N93">
            <v>3000</v>
          </cell>
          <cell r="O93" t="str">
            <v>Proceso: Investigación Disciplinaria</v>
          </cell>
          <cell r="P93">
            <v>5818</v>
          </cell>
          <cell r="Q93">
            <v>5864</v>
          </cell>
          <cell r="R93">
            <v>0</v>
          </cell>
          <cell r="S93">
            <v>0</v>
          </cell>
          <cell r="T93" t="str">
            <v>Constante</v>
          </cell>
          <cell r="U93">
            <v>3</v>
          </cell>
          <cell r="V93" t="str">
            <v>Proceso</v>
          </cell>
          <cell r="W93">
            <v>21303</v>
          </cell>
          <cell r="X93" t="str">
            <v>Indicadores de Proceso - Control Disciplinario Interno</v>
          </cell>
          <cell r="Y93" t="str">
            <v>No</v>
          </cell>
        </row>
        <row r="94">
          <cell r="A94">
            <v>5036</v>
          </cell>
          <cell r="B94" t="str">
            <v>Porcentaje de fallos proferidos sin nulidad por segunda instancia</v>
          </cell>
          <cell r="C94" t="str">
            <v>99.215819979543129901125127855438117968</v>
          </cell>
          <cell r="D94">
            <v>97110002</v>
          </cell>
          <cell r="E94" t="str">
            <v>(Variable 1/ Variable 2)* 100</v>
          </cell>
          <cell r="F94">
            <v>100</v>
          </cell>
          <cell r="G94" t="str">
            <v>Semestre</v>
          </cell>
          <cell r="H94" t="str">
            <v>Porcentaje</v>
          </cell>
          <cell r="I94">
            <v>0</v>
          </cell>
          <cell r="J94">
            <v>10</v>
          </cell>
          <cell r="K94" t="str">
            <v>Proceso: Investigación disciplinaria</v>
          </cell>
          <cell r="L94">
            <v>268</v>
          </cell>
          <cell r="M94" t="str">
            <v>Proceso: Investigación disciplinaria</v>
          </cell>
          <cell r="N94">
            <v>3000</v>
          </cell>
          <cell r="O94" t="str">
            <v>Proceso: Investigación Disciplinaria</v>
          </cell>
          <cell r="P94">
            <v>5820</v>
          </cell>
          <cell r="Q94">
            <v>5866</v>
          </cell>
          <cell r="R94">
            <v>0</v>
          </cell>
          <cell r="S94">
            <v>0</v>
          </cell>
          <cell r="T94" t="str">
            <v>Constante</v>
          </cell>
          <cell r="U94">
            <v>3</v>
          </cell>
          <cell r="V94" t="str">
            <v>Proceso</v>
          </cell>
          <cell r="W94">
            <v>21303</v>
          </cell>
          <cell r="X94" t="str">
            <v>Indicadores de Proceso - Control Disciplinario Interno</v>
          </cell>
          <cell r="Y94" t="str">
            <v>No</v>
          </cell>
        </row>
        <row r="95">
          <cell r="A95">
            <v>5045</v>
          </cell>
          <cell r="B95" t="str">
            <v>Solicitudes  de Devolución y/o Compensación gestionadas, hasta proferir el acto administrativo terminal dentro del término legal.</v>
          </cell>
          <cell r="C95" t="str">
            <v>(5829/5873)*100</v>
          </cell>
          <cell r="D95">
            <v>97110002</v>
          </cell>
          <cell r="E95" t="str">
            <v>(Variable 1/ Variable 2)* 100</v>
          </cell>
          <cell r="F95">
            <v>100</v>
          </cell>
          <cell r="G95" t="str">
            <v>Mes</v>
          </cell>
          <cell r="H95" t="str">
            <v>Porcentaje</v>
          </cell>
          <cell r="I95">
            <v>0</v>
          </cell>
          <cell r="J95">
            <v>12</v>
          </cell>
          <cell r="K95" t="str">
            <v>Proceso: Recaudación</v>
          </cell>
          <cell r="L95">
            <v>45</v>
          </cell>
          <cell r="M95" t="str">
            <v>Subproceso: Devolución y/o Compensación</v>
          </cell>
          <cell r="N95">
            <v>3044</v>
          </cell>
          <cell r="O95" t="str">
            <v>Subproceso: Devolución y/o compensación</v>
          </cell>
          <cell r="P95">
            <v>5829</v>
          </cell>
          <cell r="Q95">
            <v>5873</v>
          </cell>
          <cell r="R95">
            <v>0</v>
          </cell>
          <cell r="S95">
            <v>0</v>
          </cell>
          <cell r="T95" t="str">
            <v>Constante</v>
          </cell>
          <cell r="U95">
            <v>3</v>
          </cell>
          <cell r="V95" t="str">
            <v>Proceso</v>
          </cell>
          <cell r="W95">
            <v>22403</v>
          </cell>
          <cell r="X95" t="str">
            <v>Indicadores de Subproceso - Recaudo</v>
          </cell>
          <cell r="Y95" t="str">
            <v>No</v>
          </cell>
        </row>
        <row r="96">
          <cell r="A96">
            <v>5047</v>
          </cell>
          <cell r="B96" t="str">
            <v>Promedio de días utilizados en resolver las solicitudes de devolución y/o compensación</v>
          </cell>
          <cell r="C96" t="str">
            <v>5831</v>
          </cell>
          <cell r="D96">
            <v>97110003</v>
          </cell>
          <cell r="E96" t="str">
            <v>Variable 1</v>
          </cell>
          <cell r="F96">
            <v>37</v>
          </cell>
          <cell r="G96" t="str">
            <v>Mes</v>
          </cell>
          <cell r="H96" t="str">
            <v>Días</v>
          </cell>
          <cell r="I96">
            <v>40.49</v>
          </cell>
          <cell r="J96">
            <v>12</v>
          </cell>
          <cell r="K96" t="str">
            <v>Proceso: Recaudación</v>
          </cell>
          <cell r="L96">
            <v>45</v>
          </cell>
          <cell r="M96" t="str">
            <v>Subproceso: Devolución y/o Compensación</v>
          </cell>
          <cell r="N96">
            <v>3044</v>
          </cell>
          <cell r="O96" t="str">
            <v>Subproceso: Devolución y/o compensación</v>
          </cell>
          <cell r="P96">
            <v>5831</v>
          </cell>
          <cell r="Q96">
            <v>0</v>
          </cell>
          <cell r="R96">
            <v>0</v>
          </cell>
          <cell r="S96">
            <v>0</v>
          </cell>
          <cell r="T96" t="str">
            <v>Descendente</v>
          </cell>
          <cell r="U96">
            <v>3</v>
          </cell>
          <cell r="V96" t="str">
            <v>Proceso</v>
          </cell>
          <cell r="W96">
            <v>22403</v>
          </cell>
          <cell r="X96" t="str">
            <v>Indicadores de Subproceso - Recaudo</v>
          </cell>
          <cell r="Y96" t="str">
            <v>No</v>
          </cell>
        </row>
        <row r="97">
          <cell r="A97">
            <v>5048</v>
          </cell>
          <cell r="B97" t="str">
            <v>Cumplimiento del Plan Anual de Auditoría</v>
          </cell>
          <cell r="C97" t="str">
            <v>(5926/5933)*100</v>
          </cell>
          <cell r="D97">
            <v>97110002</v>
          </cell>
          <cell r="E97" t="str">
            <v>(Variable 1/ Variable 2)* 100</v>
          </cell>
          <cell r="F97">
            <v>100</v>
          </cell>
          <cell r="G97" t="str">
            <v>Semestre</v>
          </cell>
          <cell r="H97" t="str">
            <v>Porcentaje</v>
          </cell>
          <cell r="I97">
            <v>0</v>
          </cell>
          <cell r="J97">
            <v>4</v>
          </cell>
          <cell r="K97" t="str">
            <v>Proceso: Control Interno</v>
          </cell>
          <cell r="L97">
            <v>4</v>
          </cell>
          <cell r="M97" t="str">
            <v>Proceso: Control Interno. No Aplica Subproceso.</v>
          </cell>
          <cell r="N97">
            <v>3010</v>
          </cell>
          <cell r="O97" t="str">
            <v>Proceso: Control Interno.</v>
          </cell>
          <cell r="P97">
            <v>5926</v>
          </cell>
          <cell r="Q97">
            <v>5933</v>
          </cell>
          <cell r="R97">
            <v>0</v>
          </cell>
          <cell r="S97">
            <v>0</v>
          </cell>
          <cell r="T97" t="str">
            <v>Constante</v>
          </cell>
          <cell r="U97">
            <v>3</v>
          </cell>
          <cell r="V97" t="str">
            <v>Proceso</v>
          </cell>
          <cell r="W97">
            <v>20403</v>
          </cell>
          <cell r="X97" t="str">
            <v>Indicadores de Proceso - Control Interno</v>
          </cell>
          <cell r="Y97" t="str">
            <v>No</v>
          </cell>
        </row>
        <row r="98">
          <cell r="A98">
            <v>5049</v>
          </cell>
          <cell r="B98" t="str">
            <v>Tiempo promedio de duración de las auditorías</v>
          </cell>
          <cell r="C98" t="str">
            <v>5927/5934</v>
          </cell>
          <cell r="D98">
            <v>97110003</v>
          </cell>
          <cell r="E98" t="str">
            <v>Variable 1/ Variable 2</v>
          </cell>
          <cell r="F98">
            <v>120</v>
          </cell>
          <cell r="G98" t="str">
            <v>Año</v>
          </cell>
          <cell r="H98" t="str">
            <v>Días</v>
          </cell>
          <cell r="I98">
            <v>0</v>
          </cell>
          <cell r="J98">
            <v>4</v>
          </cell>
          <cell r="K98" t="str">
            <v>Proceso: Control Interno</v>
          </cell>
          <cell r="L98">
            <v>4</v>
          </cell>
          <cell r="M98" t="str">
            <v>Proceso: Control Interno. No Aplica Subproceso.</v>
          </cell>
          <cell r="N98">
            <v>3010</v>
          </cell>
          <cell r="O98" t="str">
            <v>Proceso: Control Interno.</v>
          </cell>
          <cell r="P98">
            <v>5927</v>
          </cell>
          <cell r="Q98">
            <v>5934</v>
          </cell>
          <cell r="R98">
            <v>0</v>
          </cell>
          <cell r="S98">
            <v>0</v>
          </cell>
          <cell r="T98" t="str">
            <v>Descendente</v>
          </cell>
          <cell r="U98">
            <v>3</v>
          </cell>
          <cell r="V98" t="str">
            <v>Proceso</v>
          </cell>
          <cell r="W98">
            <v>20403</v>
          </cell>
          <cell r="X98" t="str">
            <v>Indicadores de Proceso - Control Interno</v>
          </cell>
          <cell r="Y98" t="str">
            <v>No</v>
          </cell>
        </row>
        <row r="99">
          <cell r="A99">
            <v>5050</v>
          </cell>
          <cell r="B99" t="str">
            <v>Administración del presupuesto de TIC</v>
          </cell>
          <cell r="C99" t="str">
            <v>(5928/5935)*100</v>
          </cell>
          <cell r="D99">
            <v>97110002</v>
          </cell>
          <cell r="E99" t="str">
            <v>(Variable 1/ Variable 2)* 100</v>
          </cell>
          <cell r="F99">
            <v>100</v>
          </cell>
          <cell r="G99" t="str">
            <v>Trimestre</v>
          </cell>
          <cell r="H99" t="str">
            <v>Porcentaje</v>
          </cell>
          <cell r="I99">
            <v>0</v>
          </cell>
          <cell r="J99">
            <v>15</v>
          </cell>
          <cell r="K99" t="str">
            <v>Proceso: Servicios informáticos</v>
          </cell>
          <cell r="L99">
            <v>263</v>
          </cell>
          <cell r="M99" t="str">
            <v>Proceso: Servicios informáticos</v>
          </cell>
          <cell r="N99">
            <v>3011</v>
          </cell>
          <cell r="O99" t="str">
            <v>Proceso: Servicios Informáticos</v>
          </cell>
          <cell r="P99">
            <v>5928</v>
          </cell>
          <cell r="Q99">
            <v>5935</v>
          </cell>
          <cell r="R99">
            <v>0</v>
          </cell>
          <cell r="S99">
            <v>0</v>
          </cell>
          <cell r="T99" t="str">
            <v>Constante</v>
          </cell>
          <cell r="U99">
            <v>3</v>
          </cell>
          <cell r="V99" t="str">
            <v>Proceso</v>
          </cell>
          <cell r="W99">
            <v>22003</v>
          </cell>
          <cell r="X99" t="str">
            <v>Indicadores de Proceso - Tecnología de Información y Telecomunicaciones</v>
          </cell>
          <cell r="Y99" t="str">
            <v>No</v>
          </cell>
        </row>
        <row r="100">
          <cell r="A100">
            <v>5051</v>
          </cell>
          <cell r="B100" t="str">
            <v>Nivel cumplimiento del cronograma de software</v>
          </cell>
          <cell r="C100" t="str">
            <v>(5929/5936)*100</v>
          </cell>
          <cell r="D100">
            <v>97110003</v>
          </cell>
          <cell r="E100" t="str">
            <v>(Variable 1/ Variable 2)* 100</v>
          </cell>
          <cell r="F100">
            <v>100</v>
          </cell>
          <cell r="G100" t="str">
            <v>Mes</v>
          </cell>
          <cell r="H100" t="str">
            <v>Porcentaje</v>
          </cell>
          <cell r="I100">
            <v>0</v>
          </cell>
          <cell r="J100">
            <v>15</v>
          </cell>
          <cell r="K100" t="str">
            <v>Proceso: Servicios informáticos</v>
          </cell>
          <cell r="L100">
            <v>245</v>
          </cell>
          <cell r="M100" t="str">
            <v>Subproceso: Construcción de Sistemas de Información</v>
          </cell>
          <cell r="N100">
            <v>3077</v>
          </cell>
          <cell r="O100" t="str">
            <v>Subproceso: Construcción de Sistemas de Información</v>
          </cell>
          <cell r="P100">
            <v>5929</v>
          </cell>
          <cell r="Q100">
            <v>5936</v>
          </cell>
          <cell r="R100">
            <v>0</v>
          </cell>
          <cell r="S100">
            <v>0</v>
          </cell>
          <cell r="T100" t="str">
            <v>Descendente</v>
          </cell>
          <cell r="U100">
            <v>3</v>
          </cell>
          <cell r="V100" t="str">
            <v>Proceso</v>
          </cell>
          <cell r="W100">
            <v>22002</v>
          </cell>
          <cell r="X100" t="str">
            <v>Indicadores de Subproceso - Tecnología de Información y Telecomunicaciones</v>
          </cell>
          <cell r="Y100" t="str">
            <v>No</v>
          </cell>
        </row>
        <row r="101">
          <cell r="A101">
            <v>5052</v>
          </cell>
          <cell r="B101" t="str">
            <v>Nivel de servicio Infraestructura Tecnologica</v>
          </cell>
          <cell r="C101" t="str">
            <v>((5930-5937)/5930)*100</v>
          </cell>
          <cell r="D101">
            <v>97110002</v>
          </cell>
          <cell r="E101" t="str">
            <v>((Variable 1 - Variable 2) / Variable 1)*100</v>
          </cell>
          <cell r="F101">
            <v>99.7</v>
          </cell>
          <cell r="G101" t="str">
            <v>Mes</v>
          </cell>
          <cell r="H101" t="str">
            <v>Porcentaje</v>
          </cell>
          <cell r="I101">
            <v>0</v>
          </cell>
          <cell r="J101">
            <v>15</v>
          </cell>
          <cell r="K101" t="str">
            <v>Proceso: Servicios informáticos</v>
          </cell>
          <cell r="L101">
            <v>242</v>
          </cell>
          <cell r="M101" t="str">
            <v>Subproceso: Gestión de la Infraestructura Tecnológica</v>
          </cell>
          <cell r="N101">
            <v>3013</v>
          </cell>
          <cell r="O101" t="str">
            <v>Subproceso: Gestión de la Infraestructura Tecnológica</v>
          </cell>
          <cell r="P101">
            <v>5930</v>
          </cell>
          <cell r="Q101">
            <v>5937</v>
          </cell>
          <cell r="R101">
            <v>0</v>
          </cell>
          <cell r="S101">
            <v>0</v>
          </cell>
          <cell r="T101" t="str">
            <v>Constante</v>
          </cell>
          <cell r="U101">
            <v>3</v>
          </cell>
          <cell r="V101" t="str">
            <v>Proceso</v>
          </cell>
          <cell r="W101">
            <v>22002</v>
          </cell>
          <cell r="X101" t="str">
            <v>Indicadores de Subproceso - Tecnología de Información y Telecomunicaciones</v>
          </cell>
          <cell r="Y101" t="str">
            <v>No</v>
          </cell>
        </row>
        <row r="102">
          <cell r="A102">
            <v>5053</v>
          </cell>
          <cell r="B102" t="str">
            <v>Cumplimiento en la atención a solicitudes</v>
          </cell>
          <cell r="C102" t="str">
            <v>(5931/5938)*100</v>
          </cell>
          <cell r="D102">
            <v>97110002</v>
          </cell>
          <cell r="E102" t="str">
            <v>(Variable 1/ Variable 2)* 100</v>
          </cell>
          <cell r="F102">
            <v>100</v>
          </cell>
          <cell r="G102" t="str">
            <v>Mes</v>
          </cell>
          <cell r="H102" t="str">
            <v>Porcentaje</v>
          </cell>
          <cell r="I102">
            <v>0</v>
          </cell>
          <cell r="J102">
            <v>15</v>
          </cell>
          <cell r="K102" t="str">
            <v>Proceso: Servicios informáticos</v>
          </cell>
          <cell r="L102">
            <v>243</v>
          </cell>
          <cell r="M102" t="str">
            <v>Subproceso: Soporte Tecnológico</v>
          </cell>
          <cell r="N102">
            <v>3014</v>
          </cell>
          <cell r="O102" t="str">
            <v>Subproceso: Soporte Tecnológico</v>
          </cell>
          <cell r="P102">
            <v>5931</v>
          </cell>
          <cell r="Q102">
            <v>5938</v>
          </cell>
          <cell r="R102">
            <v>0</v>
          </cell>
          <cell r="S102">
            <v>0</v>
          </cell>
          <cell r="T102" t="str">
            <v>Constante</v>
          </cell>
          <cell r="U102">
            <v>3</v>
          </cell>
          <cell r="V102" t="str">
            <v>Proceso</v>
          </cell>
          <cell r="W102">
            <v>22002</v>
          </cell>
          <cell r="X102" t="str">
            <v>Indicadores de Subproceso - Tecnología de Información y Telecomunicaciones</v>
          </cell>
          <cell r="Y102" t="str">
            <v>No</v>
          </cell>
        </row>
        <row r="103">
          <cell r="A103">
            <v>5055</v>
          </cell>
          <cell r="B103" t="str">
            <v>Anticipación en la toma de decisiones en los procesos disciplinarios</v>
          </cell>
          <cell r="C103" t="str">
            <v>(5955/5956)*100</v>
          </cell>
          <cell r="D103">
            <v>97110002</v>
          </cell>
          <cell r="E103" t="str">
            <v>(Variable 1/ Variable 2)* 100</v>
          </cell>
          <cell r="F103">
            <v>10</v>
          </cell>
          <cell r="G103" t="str">
            <v>Semestre</v>
          </cell>
          <cell r="H103" t="str">
            <v>Porcentaje</v>
          </cell>
          <cell r="I103">
            <v>0</v>
          </cell>
          <cell r="J103">
            <v>10</v>
          </cell>
          <cell r="K103" t="str">
            <v>Proceso: Investigación disciplinaria</v>
          </cell>
          <cell r="L103">
            <v>268</v>
          </cell>
          <cell r="M103" t="str">
            <v>Proceso: Investigación disciplinaria</v>
          </cell>
          <cell r="N103">
            <v>3000</v>
          </cell>
          <cell r="O103" t="str">
            <v>Proceso: Investigación Disciplinaria</v>
          </cell>
          <cell r="P103">
            <v>5955</v>
          </cell>
          <cell r="Q103">
            <v>5956</v>
          </cell>
          <cell r="R103">
            <v>0</v>
          </cell>
          <cell r="S103">
            <v>0</v>
          </cell>
          <cell r="T103" t="str">
            <v>Constante</v>
          </cell>
          <cell r="U103">
            <v>3</v>
          </cell>
          <cell r="V103" t="str">
            <v>Proceso</v>
          </cell>
          <cell r="W103">
            <v>21303</v>
          </cell>
          <cell r="X103" t="str">
            <v>Indicadores de Proceso - Control Disciplinario Interno</v>
          </cell>
          <cell r="Y103" t="str">
            <v>No</v>
          </cell>
        </row>
        <row r="104">
          <cell r="A104">
            <v>5056</v>
          </cell>
          <cell r="B104" t="str">
            <v>Eficacia de las notificaciones y/o comunicaciones en las decisiones disciplinarias</v>
          </cell>
          <cell r="C104" t="str">
            <v>(5957/5958)*100</v>
          </cell>
          <cell r="D104">
            <v>97110002</v>
          </cell>
          <cell r="E104" t="str">
            <v>(Variable 1/ Variable 2)* 100</v>
          </cell>
          <cell r="F104">
            <v>90</v>
          </cell>
          <cell r="G104" t="str">
            <v>Mes</v>
          </cell>
          <cell r="H104" t="str">
            <v>Porcentaje</v>
          </cell>
          <cell r="I104">
            <v>0</v>
          </cell>
          <cell r="J104">
            <v>10</v>
          </cell>
          <cell r="K104" t="str">
            <v>Proceso: Investigación disciplinaria</v>
          </cell>
          <cell r="L104">
            <v>268</v>
          </cell>
          <cell r="M104" t="str">
            <v>Proceso: Investigación disciplinaria</v>
          </cell>
          <cell r="N104">
            <v>3000</v>
          </cell>
          <cell r="O104" t="str">
            <v>Proceso: Investigación Disciplinaria</v>
          </cell>
          <cell r="P104">
            <v>5957</v>
          </cell>
          <cell r="Q104">
            <v>5958</v>
          </cell>
          <cell r="R104">
            <v>0</v>
          </cell>
          <cell r="S104">
            <v>0</v>
          </cell>
          <cell r="T104" t="str">
            <v>Constante</v>
          </cell>
          <cell r="U104">
            <v>3</v>
          </cell>
          <cell r="V104" t="str">
            <v>Proceso</v>
          </cell>
          <cell r="W104">
            <v>21303</v>
          </cell>
          <cell r="X104" t="str">
            <v>Indicadores de Proceso - Control Disciplinario Interno</v>
          </cell>
          <cell r="Y104" t="str">
            <v>No</v>
          </cell>
        </row>
        <row r="105">
          <cell r="A105">
            <v>5057</v>
          </cell>
          <cell r="B105" t="str">
            <v>Procesos terminados con fallo a favor de la DIAN</v>
          </cell>
          <cell r="C105" t="str">
            <v>(5961/5962)*100</v>
          </cell>
          <cell r="D105">
            <v>97110002</v>
          </cell>
          <cell r="E105" t="str">
            <v>(Variable 1/ Variable 2)* 100</v>
          </cell>
          <cell r="F105">
            <v>80</v>
          </cell>
          <cell r="G105" t="str">
            <v>Cuatrimestre</v>
          </cell>
          <cell r="H105" t="str">
            <v>Porcentaje</v>
          </cell>
          <cell r="I105">
            <v>0</v>
          </cell>
          <cell r="J105">
            <v>7</v>
          </cell>
          <cell r="K105" t="str">
            <v>Proceso: Gestión Jurídica</v>
          </cell>
          <cell r="L105">
            <v>7</v>
          </cell>
          <cell r="M105" t="str">
            <v>Proceso: Gestión Jurídica No Aplica</v>
          </cell>
          <cell r="N105">
            <v>3003</v>
          </cell>
          <cell r="O105" t="str">
            <v>Proceso: Gestión Jurídica No Aplica</v>
          </cell>
          <cell r="P105">
            <v>5961</v>
          </cell>
          <cell r="Q105">
            <v>5962</v>
          </cell>
          <cell r="R105">
            <v>0</v>
          </cell>
          <cell r="S105">
            <v>0</v>
          </cell>
          <cell r="T105" t="str">
            <v>Constante</v>
          </cell>
          <cell r="U105">
            <v>3</v>
          </cell>
          <cell r="V105" t="str">
            <v>Proceso</v>
          </cell>
          <cell r="W105">
            <v>20803</v>
          </cell>
          <cell r="X105" t="str">
            <v>Indicadores de Proceso - Gestión Jurídica</v>
          </cell>
          <cell r="Y105" t="str">
            <v>No</v>
          </cell>
        </row>
        <row r="106">
          <cell r="A106">
            <v>5058</v>
          </cell>
          <cell r="B106" t="str">
            <v>Cantidad de hallazgos de responsabilidad de la Subdirección Financiera.</v>
          </cell>
          <cell r="C106" t="str">
            <v>((5969-5970)/5970)*100</v>
          </cell>
          <cell r="D106">
            <v>97110001</v>
          </cell>
          <cell r="E106" t="str">
            <v>((Variable 1 - Variable 2)/ Variable 2)*100</v>
          </cell>
          <cell r="F106">
            <v>80</v>
          </cell>
          <cell r="G106" t="str">
            <v>Año</v>
          </cell>
          <cell r="H106" t="str">
            <v>Porcentaje</v>
          </cell>
          <cell r="I106">
            <v>0</v>
          </cell>
          <cell r="J106">
            <v>13</v>
          </cell>
          <cell r="K106" t="str">
            <v>Proceso: Recursos Financieros</v>
          </cell>
          <cell r="L106">
            <v>265</v>
          </cell>
          <cell r="M106" t="str">
            <v>Proceso: Recursos Financieros</v>
          </cell>
          <cell r="N106">
            <v>3064</v>
          </cell>
          <cell r="O106" t="str">
            <v>Proceso: Recursos Financieros</v>
          </cell>
          <cell r="P106">
            <v>5969</v>
          </cell>
          <cell r="Q106">
            <v>5970</v>
          </cell>
          <cell r="R106">
            <v>0</v>
          </cell>
          <cell r="S106">
            <v>0</v>
          </cell>
          <cell r="T106" t="str">
            <v>Ascendente</v>
          </cell>
          <cell r="U106">
            <v>3</v>
          </cell>
          <cell r="V106" t="str">
            <v>Proceso</v>
          </cell>
          <cell r="W106">
            <v>21603</v>
          </cell>
          <cell r="X106" t="str">
            <v>Indicadores de Proceso - Recursos Financieros</v>
          </cell>
          <cell r="Y106" t="str">
            <v>No</v>
          </cell>
        </row>
        <row r="107">
          <cell r="A107">
            <v>5059</v>
          </cell>
          <cell r="B107" t="str">
            <v>Nivel de ejecución presupuestal de la entidad</v>
          </cell>
          <cell r="C107" t="str">
            <v>(5971/5972)*100</v>
          </cell>
          <cell r="D107">
            <v>97110001</v>
          </cell>
          <cell r="E107" t="str">
            <v>(Variable 1/ Variable 2)* 100</v>
          </cell>
          <cell r="F107">
            <v>95</v>
          </cell>
          <cell r="G107" t="str">
            <v>Trimestre</v>
          </cell>
          <cell r="H107" t="str">
            <v>Porcentaje</v>
          </cell>
          <cell r="I107">
            <v>0</v>
          </cell>
          <cell r="J107">
            <v>13</v>
          </cell>
          <cell r="K107" t="str">
            <v>Proceso: Recursos Financieros</v>
          </cell>
          <cell r="L107">
            <v>265</v>
          </cell>
          <cell r="M107" t="str">
            <v>Proceso: Recursos Financieros</v>
          </cell>
          <cell r="N107">
            <v>3064</v>
          </cell>
          <cell r="O107" t="str">
            <v>Proceso: Recursos Financieros</v>
          </cell>
          <cell r="P107">
            <v>5971</v>
          </cell>
          <cell r="Q107">
            <v>5972</v>
          </cell>
          <cell r="R107">
            <v>0</v>
          </cell>
          <cell r="S107">
            <v>0</v>
          </cell>
          <cell r="T107" t="str">
            <v>Ascendente</v>
          </cell>
          <cell r="U107">
            <v>3</v>
          </cell>
          <cell r="V107" t="str">
            <v>Proceso</v>
          </cell>
          <cell r="W107">
            <v>21603</v>
          </cell>
          <cell r="X107" t="str">
            <v>Indicadores de Proceso - Recursos Financieros</v>
          </cell>
          <cell r="Y107" t="str">
            <v>No</v>
          </cell>
        </row>
        <row r="108">
          <cell r="A108">
            <v>5060</v>
          </cell>
          <cell r="B108" t="str">
            <v>Eficiencia en la realización de pagos</v>
          </cell>
          <cell r="C108" t="str">
            <v>(5973/5974)*100</v>
          </cell>
          <cell r="D108">
            <v>97110001</v>
          </cell>
          <cell r="E108" t="str">
            <v>(Variable 1/ Variable 2)* 100</v>
          </cell>
          <cell r="F108">
            <v>90</v>
          </cell>
          <cell r="G108" t="str">
            <v>Trimestre</v>
          </cell>
          <cell r="H108" t="str">
            <v>Porcentaje</v>
          </cell>
          <cell r="I108">
            <v>0</v>
          </cell>
          <cell r="J108">
            <v>13</v>
          </cell>
          <cell r="K108" t="str">
            <v>Proceso: Recursos Financieros</v>
          </cell>
          <cell r="L108">
            <v>265</v>
          </cell>
          <cell r="M108" t="str">
            <v>Proceso: Recursos Financieros</v>
          </cell>
          <cell r="N108">
            <v>3064</v>
          </cell>
          <cell r="O108" t="str">
            <v>Proceso: Recursos Financieros</v>
          </cell>
          <cell r="P108">
            <v>5973</v>
          </cell>
          <cell r="Q108">
            <v>5974</v>
          </cell>
          <cell r="R108">
            <v>0</v>
          </cell>
          <cell r="S108">
            <v>0</v>
          </cell>
          <cell r="T108" t="str">
            <v>Ascendente</v>
          </cell>
          <cell r="U108">
            <v>3</v>
          </cell>
          <cell r="V108" t="str">
            <v>Proceso</v>
          </cell>
          <cell r="W108">
            <v>21603</v>
          </cell>
          <cell r="X108" t="str">
            <v>Indicadores de Proceso - Recursos Financieros</v>
          </cell>
          <cell r="Y108" t="str">
            <v>No</v>
          </cell>
        </row>
        <row r="109">
          <cell r="A109">
            <v>5063</v>
          </cell>
          <cell r="B109" t="str">
            <v>Comportamiento del gasto de los recursos disponibles para la operación logística</v>
          </cell>
          <cell r="C109" t="str">
            <v>(5979/5980)*100</v>
          </cell>
          <cell r="D109">
            <v>97110002</v>
          </cell>
          <cell r="E109" t="str">
            <v>(Variable 1/ Variable 2)* 100</v>
          </cell>
          <cell r="F109">
            <v>100</v>
          </cell>
          <cell r="G109" t="str">
            <v>Mes</v>
          </cell>
          <cell r="H109" t="str">
            <v>Porcentaje</v>
          </cell>
          <cell r="I109">
            <v>0</v>
          </cell>
          <cell r="J109">
            <v>3</v>
          </cell>
          <cell r="K109" t="str">
            <v>Proceso: Comercialización</v>
          </cell>
          <cell r="L109">
            <v>275</v>
          </cell>
          <cell r="M109" t="str">
            <v>Proceso: Comercialización. No aplica Subproceso</v>
          </cell>
          <cell r="N109">
            <v>3018</v>
          </cell>
          <cell r="O109" t="str">
            <v>Proceso: Comercialización</v>
          </cell>
          <cell r="P109">
            <v>5979</v>
          </cell>
          <cell r="Q109">
            <v>5980</v>
          </cell>
          <cell r="R109">
            <v>0</v>
          </cell>
          <cell r="S109">
            <v>0</v>
          </cell>
          <cell r="T109" t="str">
            <v>Constante</v>
          </cell>
          <cell r="U109">
            <v>3</v>
          </cell>
          <cell r="V109" t="str">
            <v>Proceso</v>
          </cell>
          <cell r="W109">
            <v>21703</v>
          </cell>
          <cell r="X109" t="str">
            <v>Indicadores de Proceso - Comercial</v>
          </cell>
          <cell r="Y109" t="str">
            <v>No</v>
          </cell>
        </row>
        <row r="110">
          <cell r="A110">
            <v>5064</v>
          </cell>
          <cell r="B110" t="str">
            <v>Valor del ahorro en inversión para campañas informativas o de divulgación a través de acciones de free press</v>
          </cell>
          <cell r="C110" t="str">
            <v>5997</v>
          </cell>
          <cell r="D110">
            <v>97110002</v>
          </cell>
          <cell r="E110" t="str">
            <v>Variable 1</v>
          </cell>
          <cell r="F110">
            <v>30000</v>
          </cell>
          <cell r="G110" t="str">
            <v>Trimestre</v>
          </cell>
          <cell r="H110" t="str">
            <v>Millones de Pesos</v>
          </cell>
          <cell r="I110">
            <v>0</v>
          </cell>
          <cell r="J110">
            <v>9</v>
          </cell>
          <cell r="K110" t="str">
            <v>Proceso: Inteligencia Corporativa</v>
          </cell>
          <cell r="L110">
            <v>253</v>
          </cell>
          <cell r="M110" t="str">
            <v>Subproceso: Comunicaciones</v>
          </cell>
          <cell r="N110">
            <v>3004</v>
          </cell>
          <cell r="O110" t="str">
            <v>Subproceso: Comunicaciones</v>
          </cell>
          <cell r="P110">
            <v>5997</v>
          </cell>
          <cell r="Q110">
            <v>0</v>
          </cell>
          <cell r="R110">
            <v>0</v>
          </cell>
          <cell r="S110">
            <v>0</v>
          </cell>
          <cell r="T110" t="str">
            <v>Constante</v>
          </cell>
          <cell r="U110">
            <v>3</v>
          </cell>
          <cell r="V110" t="str">
            <v>Proceso</v>
          </cell>
          <cell r="W110">
            <v>20502</v>
          </cell>
          <cell r="X110" t="str">
            <v>Indicadores de Subproceso - Comunicaciones</v>
          </cell>
          <cell r="Y110" t="str">
            <v>No</v>
          </cell>
        </row>
        <row r="111">
          <cell r="A111">
            <v>5068</v>
          </cell>
          <cell r="B111" t="str">
            <v>Efectividad en la Gestión Documental</v>
          </cell>
          <cell r="C111" t="str">
            <v>(((5983/5984)*0.6)+((5985/5986)*0.4))*100</v>
          </cell>
          <cell r="D111">
            <v>97110002</v>
          </cell>
          <cell r="E111" t="str">
            <v>(((Variable 1 / Variable 2) * 0.6) + ((Variable 3 / Variable 4) * 0.4)) * 100</v>
          </cell>
          <cell r="F111">
            <v>100</v>
          </cell>
          <cell r="G111" t="str">
            <v>Mes</v>
          </cell>
          <cell r="H111" t="str">
            <v>Porcentaje</v>
          </cell>
          <cell r="I111">
            <v>0</v>
          </cell>
          <cell r="J111">
            <v>14</v>
          </cell>
          <cell r="K111" t="str">
            <v>Proceso: Recursos Físicos</v>
          </cell>
          <cell r="L111">
            <v>264</v>
          </cell>
          <cell r="M111" t="str">
            <v>Proceso: Recursos Físicos</v>
          </cell>
          <cell r="N111">
            <v>3075</v>
          </cell>
          <cell r="O111" t="str">
            <v>Proceso: Recursos Físicos</v>
          </cell>
          <cell r="P111">
            <v>5983</v>
          </cell>
          <cell r="Q111">
            <v>5984</v>
          </cell>
          <cell r="R111">
            <v>5985</v>
          </cell>
          <cell r="S111">
            <v>5986</v>
          </cell>
          <cell r="T111" t="str">
            <v>Constante</v>
          </cell>
          <cell r="U111">
            <v>3</v>
          </cell>
          <cell r="V111" t="str">
            <v>Proceso</v>
          </cell>
          <cell r="W111">
            <v>21503</v>
          </cell>
          <cell r="X111" t="str">
            <v>Indicadores de Proceso - Recursos Físicos</v>
          </cell>
          <cell r="Y111" t="str">
            <v>No</v>
          </cell>
        </row>
        <row r="112">
          <cell r="A112">
            <v>5069</v>
          </cell>
          <cell r="B112" t="str">
            <v>Administración de Bienes</v>
          </cell>
          <cell r="C112" t="str">
            <v>((5987*0.25)+(5988*0.30)+(5989*0.15)+(5990*0.30))</v>
          </cell>
          <cell r="D112">
            <v>97110002</v>
          </cell>
          <cell r="E112" t="str">
            <v>(Variable 1 * 0.25) + (Variable 2 * 0.30) + (Variable 3 * 0.15) + (Variable 4 * 0.30)</v>
          </cell>
          <cell r="F112">
            <v>100</v>
          </cell>
          <cell r="G112" t="str">
            <v>Trimestre</v>
          </cell>
          <cell r="H112" t="str">
            <v>Porcentaje</v>
          </cell>
          <cell r="I112">
            <v>0</v>
          </cell>
          <cell r="J112">
            <v>14</v>
          </cell>
          <cell r="K112" t="str">
            <v>Proceso: Recursos Físicos</v>
          </cell>
          <cell r="L112">
            <v>264</v>
          </cell>
          <cell r="M112" t="str">
            <v>Proceso: Recursos Físicos</v>
          </cell>
          <cell r="N112">
            <v>3075</v>
          </cell>
          <cell r="O112" t="str">
            <v>Proceso: Recursos Físicos</v>
          </cell>
          <cell r="P112">
            <v>5987</v>
          </cell>
          <cell r="Q112">
            <v>5988</v>
          </cell>
          <cell r="R112">
            <v>5989</v>
          </cell>
          <cell r="S112">
            <v>5990</v>
          </cell>
          <cell r="T112" t="str">
            <v>Constante</v>
          </cell>
          <cell r="U112">
            <v>3</v>
          </cell>
          <cell r="V112" t="str">
            <v>Proceso</v>
          </cell>
          <cell r="W112">
            <v>21503</v>
          </cell>
          <cell r="X112" t="str">
            <v>Indicadores de Proceso - Recursos Físicos</v>
          </cell>
          <cell r="Y112" t="str">
            <v>No</v>
          </cell>
        </row>
        <row r="113">
          <cell r="A113">
            <v>5070</v>
          </cell>
          <cell r="B113" t="str">
            <v>Calidad en la liquidación de la nómina</v>
          </cell>
          <cell r="C113" t="str">
            <v>(6001/6002)*100</v>
          </cell>
          <cell r="D113">
            <v>97110001</v>
          </cell>
          <cell r="E113" t="str">
            <v>(Variable 1/ Variable 2)* 100</v>
          </cell>
          <cell r="F113">
            <v>100</v>
          </cell>
          <cell r="G113" t="str">
            <v>Trimestre</v>
          </cell>
          <cell r="H113" t="str">
            <v>Porcentaje</v>
          </cell>
          <cell r="I113">
            <v>0</v>
          </cell>
          <cell r="J113">
            <v>6</v>
          </cell>
          <cell r="K113" t="str">
            <v>Proceso: Gestión Humana</v>
          </cell>
          <cell r="L113">
            <v>272</v>
          </cell>
          <cell r="M113" t="str">
            <v>Proceso: Gestión Humana No Aplica Subproceso.</v>
          </cell>
          <cell r="N113">
            <v>3030</v>
          </cell>
          <cell r="O113" t="str">
            <v>Proceso: Gestión Humana</v>
          </cell>
          <cell r="P113">
            <v>6001</v>
          </cell>
          <cell r="Q113">
            <v>6002</v>
          </cell>
          <cell r="R113">
            <v>0</v>
          </cell>
          <cell r="S113">
            <v>0</v>
          </cell>
          <cell r="T113" t="str">
            <v>Ascendente</v>
          </cell>
          <cell r="U113">
            <v>3</v>
          </cell>
          <cell r="V113" t="str">
            <v>Proceso</v>
          </cell>
          <cell r="W113">
            <v>21403</v>
          </cell>
          <cell r="X113" t="str">
            <v>Indicadores de Proceso - Personal</v>
          </cell>
          <cell r="Y113" t="str">
            <v>No</v>
          </cell>
        </row>
        <row r="114">
          <cell r="A114">
            <v>5071</v>
          </cell>
          <cell r="B114" t="str">
            <v>Ejecución del plan de bienestar</v>
          </cell>
          <cell r="C114" t="str">
            <v>(6003/6018)*100</v>
          </cell>
          <cell r="D114">
            <v>97110001</v>
          </cell>
          <cell r="E114" t="str">
            <v>(Variable 1/ Variable 2)* 100</v>
          </cell>
          <cell r="F114">
            <v>100</v>
          </cell>
          <cell r="G114" t="str">
            <v>Trimestre</v>
          </cell>
          <cell r="H114" t="str">
            <v>Porcentaje</v>
          </cell>
          <cell r="I114">
            <v>0</v>
          </cell>
          <cell r="J114">
            <v>6</v>
          </cell>
          <cell r="K114" t="str">
            <v>Proceso: Gestión Humana</v>
          </cell>
          <cell r="L114">
            <v>272</v>
          </cell>
          <cell r="M114" t="str">
            <v>Proceso: Gestión Humana No Aplica Subproceso.</v>
          </cell>
          <cell r="N114">
            <v>3030</v>
          </cell>
          <cell r="O114" t="str">
            <v>Proceso: Gestión Humana</v>
          </cell>
          <cell r="P114">
            <v>6003</v>
          </cell>
          <cell r="Q114">
            <v>6018</v>
          </cell>
          <cell r="R114">
            <v>0</v>
          </cell>
          <cell r="S114">
            <v>0</v>
          </cell>
          <cell r="T114" t="str">
            <v>Ascendente</v>
          </cell>
          <cell r="U114">
            <v>3</v>
          </cell>
          <cell r="V114" t="str">
            <v>Proceso</v>
          </cell>
          <cell r="W114">
            <v>21403</v>
          </cell>
          <cell r="X114" t="str">
            <v>Indicadores de Proceso - Personal</v>
          </cell>
          <cell r="Y114" t="str">
            <v>No</v>
          </cell>
        </row>
        <row r="115">
          <cell r="A115">
            <v>5072</v>
          </cell>
          <cell r="B115" t="str">
            <v>Gestión de incapacidades</v>
          </cell>
          <cell r="C115" t="str">
            <v>(6004/6005)*100</v>
          </cell>
          <cell r="D115">
            <v>97110001</v>
          </cell>
          <cell r="E115" t="str">
            <v>(Variable 1/ Variable 2)* 100</v>
          </cell>
          <cell r="F115">
            <v>100</v>
          </cell>
          <cell r="G115" t="str">
            <v>Bimestre</v>
          </cell>
          <cell r="H115" t="str">
            <v>Porcentaje</v>
          </cell>
          <cell r="I115">
            <v>92</v>
          </cell>
          <cell r="J115">
            <v>6</v>
          </cell>
          <cell r="K115" t="str">
            <v>Proceso: Gestión Humana</v>
          </cell>
          <cell r="L115">
            <v>272</v>
          </cell>
          <cell r="M115" t="str">
            <v>Proceso: Gestión Humana No Aplica Subproceso.</v>
          </cell>
          <cell r="N115">
            <v>3030</v>
          </cell>
          <cell r="O115" t="str">
            <v>Proceso: Gestión Humana</v>
          </cell>
          <cell r="P115">
            <v>6004</v>
          </cell>
          <cell r="Q115">
            <v>6005</v>
          </cell>
          <cell r="R115">
            <v>0</v>
          </cell>
          <cell r="S115">
            <v>0</v>
          </cell>
          <cell r="T115" t="str">
            <v>Ascendente</v>
          </cell>
          <cell r="U115">
            <v>3</v>
          </cell>
          <cell r="V115" t="str">
            <v>Proceso</v>
          </cell>
          <cell r="W115">
            <v>21403</v>
          </cell>
          <cell r="X115" t="str">
            <v>Indicadores de Proceso - Personal</v>
          </cell>
          <cell r="Y115" t="str">
            <v>No</v>
          </cell>
        </row>
        <row r="116">
          <cell r="A116">
            <v>5073</v>
          </cell>
          <cell r="B116" t="str">
            <v>Gestión de novedades que afectan la nómina</v>
          </cell>
          <cell r="C116" t="str">
            <v>(6006/6007)*100</v>
          </cell>
          <cell r="D116">
            <v>97110001</v>
          </cell>
          <cell r="E116" t="str">
            <v>(Variable 1/ Variable 2)* 100</v>
          </cell>
          <cell r="F116">
            <v>100</v>
          </cell>
          <cell r="G116" t="str">
            <v>Trimestre</v>
          </cell>
          <cell r="H116" t="str">
            <v>Porcentaje</v>
          </cell>
          <cell r="I116">
            <v>0</v>
          </cell>
          <cell r="J116">
            <v>6</v>
          </cell>
          <cell r="K116" t="str">
            <v>Proceso: Gestión Humana</v>
          </cell>
          <cell r="L116">
            <v>272</v>
          </cell>
          <cell r="M116" t="str">
            <v>Proceso: Gestión Humana No Aplica Subproceso.</v>
          </cell>
          <cell r="N116">
            <v>3030</v>
          </cell>
          <cell r="O116" t="str">
            <v>Proceso: Gestión Humana</v>
          </cell>
          <cell r="P116">
            <v>6006</v>
          </cell>
          <cell r="Q116">
            <v>6007</v>
          </cell>
          <cell r="R116">
            <v>0</v>
          </cell>
          <cell r="S116">
            <v>0</v>
          </cell>
          <cell r="T116" t="str">
            <v>Ascendente</v>
          </cell>
          <cell r="U116">
            <v>3</v>
          </cell>
          <cell r="V116" t="str">
            <v>Proceso</v>
          </cell>
          <cell r="W116">
            <v>21403</v>
          </cell>
          <cell r="X116" t="str">
            <v>Indicadores de Proceso - Personal</v>
          </cell>
          <cell r="Y116" t="str">
            <v>No</v>
          </cell>
        </row>
        <row r="117">
          <cell r="A117">
            <v>5074</v>
          </cell>
          <cell r="B117" t="str">
            <v>Gestión del clima laboral</v>
          </cell>
          <cell r="C117" t="str">
            <v>(6008/6009)*100</v>
          </cell>
          <cell r="D117">
            <v>97110001</v>
          </cell>
          <cell r="E117" t="str">
            <v>(Variable 1/ Variable 2)* 100</v>
          </cell>
          <cell r="F117">
            <v>100</v>
          </cell>
          <cell r="G117" t="str">
            <v>Semestre</v>
          </cell>
          <cell r="H117" t="str">
            <v>Porcentaje</v>
          </cell>
          <cell r="I117">
            <v>0</v>
          </cell>
          <cell r="J117">
            <v>6</v>
          </cell>
          <cell r="K117" t="str">
            <v>Proceso: Gestión Humana</v>
          </cell>
          <cell r="L117">
            <v>272</v>
          </cell>
          <cell r="M117" t="str">
            <v>Proceso: Gestión Humana No Aplica Subproceso.</v>
          </cell>
          <cell r="N117">
            <v>3030</v>
          </cell>
          <cell r="O117" t="str">
            <v>Proceso: Gestión Humana</v>
          </cell>
          <cell r="P117">
            <v>6008</v>
          </cell>
          <cell r="Q117">
            <v>6009</v>
          </cell>
          <cell r="R117">
            <v>0</v>
          </cell>
          <cell r="S117">
            <v>0</v>
          </cell>
          <cell r="T117" t="str">
            <v>Ascendente</v>
          </cell>
          <cell r="U117">
            <v>3</v>
          </cell>
          <cell r="V117" t="str">
            <v>Proceso</v>
          </cell>
          <cell r="W117">
            <v>21403</v>
          </cell>
          <cell r="X117" t="str">
            <v>Indicadores de Proceso - Personal</v>
          </cell>
          <cell r="Y117" t="str">
            <v>No</v>
          </cell>
        </row>
        <row r="118">
          <cell r="A118">
            <v>5075</v>
          </cell>
          <cell r="B118" t="str">
            <v>Gestión del desarrollo</v>
          </cell>
          <cell r="C118" t="str">
            <v>(6010/6011)*100</v>
          </cell>
          <cell r="D118">
            <v>97110001</v>
          </cell>
          <cell r="E118" t="str">
            <v>(Variable 1/ Variable 2)* 100</v>
          </cell>
          <cell r="F118">
            <v>100</v>
          </cell>
          <cell r="G118" t="str">
            <v>Trimestre</v>
          </cell>
          <cell r="H118" t="str">
            <v>Porcentaje</v>
          </cell>
          <cell r="I118">
            <v>0</v>
          </cell>
          <cell r="J118">
            <v>6</v>
          </cell>
          <cell r="K118" t="str">
            <v>Proceso: Gestión Humana</v>
          </cell>
          <cell r="L118">
            <v>272</v>
          </cell>
          <cell r="M118" t="str">
            <v>Proceso: Gestión Humana No Aplica Subproceso.</v>
          </cell>
          <cell r="N118">
            <v>3030</v>
          </cell>
          <cell r="O118" t="str">
            <v>Proceso: Gestión Humana</v>
          </cell>
          <cell r="P118">
            <v>6010</v>
          </cell>
          <cell r="Q118">
            <v>6011</v>
          </cell>
          <cell r="R118">
            <v>0</v>
          </cell>
          <cell r="S118">
            <v>0</v>
          </cell>
          <cell r="T118" t="str">
            <v>Ascendente</v>
          </cell>
          <cell r="U118">
            <v>3</v>
          </cell>
          <cell r="V118" t="str">
            <v>Proceso</v>
          </cell>
          <cell r="W118">
            <v>21403</v>
          </cell>
          <cell r="X118" t="str">
            <v>Indicadores de Proceso - Personal</v>
          </cell>
          <cell r="Y118" t="str">
            <v>No</v>
          </cell>
        </row>
        <row r="119">
          <cell r="A119">
            <v>5076</v>
          </cell>
          <cell r="B119" t="str">
            <v>Gestión del rendimiento</v>
          </cell>
          <cell r="C119" t="str">
            <v>(6012/6013)*100</v>
          </cell>
          <cell r="D119">
            <v>97110001</v>
          </cell>
          <cell r="E119" t="str">
            <v>(Variable 1/ Variable 2)* 100</v>
          </cell>
          <cell r="F119">
            <v>100</v>
          </cell>
          <cell r="G119" t="str">
            <v>Año</v>
          </cell>
          <cell r="H119" t="str">
            <v>Porcentaje</v>
          </cell>
          <cell r="I119">
            <v>0</v>
          </cell>
          <cell r="J119">
            <v>6</v>
          </cell>
          <cell r="K119" t="str">
            <v>Proceso: Gestión Humana</v>
          </cell>
          <cell r="L119">
            <v>272</v>
          </cell>
          <cell r="M119" t="str">
            <v>Proceso: Gestión Humana No Aplica Subproceso.</v>
          </cell>
          <cell r="N119">
            <v>3030</v>
          </cell>
          <cell r="O119" t="str">
            <v>Proceso: Gestión Humana</v>
          </cell>
          <cell r="P119">
            <v>6012</v>
          </cell>
          <cell r="Q119">
            <v>6013</v>
          </cell>
          <cell r="R119">
            <v>0</v>
          </cell>
          <cell r="S119">
            <v>0</v>
          </cell>
          <cell r="T119" t="str">
            <v>Ascendente</v>
          </cell>
          <cell r="U119">
            <v>3</v>
          </cell>
          <cell r="V119" t="str">
            <v>Proceso</v>
          </cell>
          <cell r="W119">
            <v>21403</v>
          </cell>
          <cell r="X119" t="str">
            <v>Indicadores de Proceso - Personal</v>
          </cell>
          <cell r="Y119" t="str">
            <v>No</v>
          </cell>
        </row>
        <row r="120">
          <cell r="A120">
            <v>5077</v>
          </cell>
          <cell r="B120" t="str">
            <v>Gestión Historia Laboral</v>
          </cell>
          <cell r="C120" t="str">
            <v>(6014/6015)*100</v>
          </cell>
          <cell r="D120">
            <v>97110001</v>
          </cell>
          <cell r="E120" t="str">
            <v>(Variable 1/ Variable 2)* 100</v>
          </cell>
          <cell r="F120">
            <v>100</v>
          </cell>
          <cell r="G120" t="str">
            <v>Trimestre</v>
          </cell>
          <cell r="H120" t="str">
            <v>Porcentaje</v>
          </cell>
          <cell r="I120">
            <v>0</v>
          </cell>
          <cell r="J120">
            <v>6</v>
          </cell>
          <cell r="K120" t="str">
            <v>Proceso: Gestión Humana</v>
          </cell>
          <cell r="L120">
            <v>272</v>
          </cell>
          <cell r="M120" t="str">
            <v>Proceso: Gestión Humana No Aplica Subproceso.</v>
          </cell>
          <cell r="N120">
            <v>3030</v>
          </cell>
          <cell r="O120" t="str">
            <v>Proceso: Gestión Humana</v>
          </cell>
          <cell r="P120">
            <v>6014</v>
          </cell>
          <cell r="Q120">
            <v>6015</v>
          </cell>
          <cell r="R120">
            <v>0</v>
          </cell>
          <cell r="S120">
            <v>0</v>
          </cell>
          <cell r="T120" t="str">
            <v>Ascendente</v>
          </cell>
          <cell r="U120">
            <v>3</v>
          </cell>
          <cell r="V120" t="str">
            <v>Proceso</v>
          </cell>
          <cell r="W120">
            <v>21403</v>
          </cell>
          <cell r="X120" t="str">
            <v>Indicadores de Proceso - Personal</v>
          </cell>
          <cell r="Y120" t="str">
            <v>No</v>
          </cell>
        </row>
        <row r="121">
          <cell r="A121">
            <v>5078</v>
          </cell>
          <cell r="B121" t="str">
            <v>Gestión solicitudes de información historia laboral</v>
          </cell>
          <cell r="C121" t="str">
            <v>(6016/6017)*100</v>
          </cell>
          <cell r="D121">
            <v>97110001</v>
          </cell>
          <cell r="E121" t="str">
            <v>(Variable 1/ Variable 2)* 100</v>
          </cell>
          <cell r="F121">
            <v>100</v>
          </cell>
          <cell r="G121" t="str">
            <v>Trimestre</v>
          </cell>
          <cell r="H121" t="str">
            <v>Porcentaje</v>
          </cell>
          <cell r="I121">
            <v>0</v>
          </cell>
          <cell r="J121">
            <v>6</v>
          </cell>
          <cell r="K121" t="str">
            <v>Proceso: Gestión Humana</v>
          </cell>
          <cell r="L121">
            <v>272</v>
          </cell>
          <cell r="M121" t="str">
            <v>Proceso: Gestión Humana No Aplica Subproceso.</v>
          </cell>
          <cell r="N121">
            <v>3030</v>
          </cell>
          <cell r="O121" t="str">
            <v>Proceso: Gestión Humana</v>
          </cell>
          <cell r="P121">
            <v>6016</v>
          </cell>
          <cell r="Q121">
            <v>6017</v>
          </cell>
          <cell r="R121">
            <v>0</v>
          </cell>
          <cell r="S121">
            <v>0</v>
          </cell>
          <cell r="T121" t="str">
            <v>Ascendente</v>
          </cell>
          <cell r="U121">
            <v>3</v>
          </cell>
          <cell r="V121" t="str">
            <v>Proceso</v>
          </cell>
          <cell r="W121">
            <v>21403</v>
          </cell>
          <cell r="X121" t="str">
            <v>Indicadores de Proceso - Personal</v>
          </cell>
          <cell r="Y121" t="str">
            <v>No</v>
          </cell>
        </row>
        <row r="122">
          <cell r="A122">
            <v>5079</v>
          </cell>
          <cell r="B122" t="str">
            <v>Comentarios a proyectos de normativa</v>
          </cell>
          <cell r="C122" t="str">
            <v>(6023/6024)*100</v>
          </cell>
          <cell r="D122">
            <v>97110002</v>
          </cell>
          <cell r="E122" t="str">
            <v>(Variable 1/ Variable 2)* 100</v>
          </cell>
          <cell r="F122">
            <v>100</v>
          </cell>
          <cell r="G122" t="str">
            <v>Mes</v>
          </cell>
          <cell r="H122" t="str">
            <v>Porcentaje</v>
          </cell>
          <cell r="I122">
            <v>0</v>
          </cell>
          <cell r="J122">
            <v>7</v>
          </cell>
          <cell r="K122" t="str">
            <v>Proceso: Gestión Jurídica</v>
          </cell>
          <cell r="L122">
            <v>7</v>
          </cell>
          <cell r="M122" t="str">
            <v>Proceso: Gestión Jurídica No Aplica</v>
          </cell>
          <cell r="N122">
            <v>3003</v>
          </cell>
          <cell r="O122" t="str">
            <v>Proceso: Gestión Jurídica No Aplica</v>
          </cell>
          <cell r="P122">
            <v>6023</v>
          </cell>
          <cell r="Q122">
            <v>6024</v>
          </cell>
          <cell r="R122">
            <v>0</v>
          </cell>
          <cell r="S122">
            <v>0</v>
          </cell>
          <cell r="T122" t="str">
            <v>Constante</v>
          </cell>
          <cell r="U122">
            <v>3</v>
          </cell>
          <cell r="V122" t="str">
            <v>Proceso</v>
          </cell>
          <cell r="W122">
            <v>20803</v>
          </cell>
          <cell r="X122" t="str">
            <v>Indicadores de Proceso - Gestión Jurídica</v>
          </cell>
          <cell r="Y122" t="str">
            <v>No</v>
          </cell>
        </row>
        <row r="123">
          <cell r="A123">
            <v>5080</v>
          </cell>
          <cell r="B123" t="str">
            <v>Oportunidad en las decisiones adoptadas por el Comité de Conciliación y Defensa Judicial</v>
          </cell>
          <cell r="C123" t="str">
            <v>(6025/6026)*100</v>
          </cell>
          <cell r="D123">
            <v>97110002</v>
          </cell>
          <cell r="E123" t="str">
            <v>(Variable 1/ Variable 2)* 100</v>
          </cell>
          <cell r="F123">
            <v>90</v>
          </cell>
          <cell r="G123" t="str">
            <v>Mes</v>
          </cell>
          <cell r="H123" t="str">
            <v>Porcentaje</v>
          </cell>
          <cell r="I123">
            <v>0</v>
          </cell>
          <cell r="J123">
            <v>7</v>
          </cell>
          <cell r="K123" t="str">
            <v>Proceso: Gestión Jurídica</v>
          </cell>
          <cell r="L123">
            <v>7</v>
          </cell>
          <cell r="M123" t="str">
            <v>Proceso: Gestión Jurídica No Aplica</v>
          </cell>
          <cell r="N123">
            <v>3003</v>
          </cell>
          <cell r="O123" t="str">
            <v>Proceso: Gestión Jurídica No Aplica</v>
          </cell>
          <cell r="P123">
            <v>6025</v>
          </cell>
          <cell r="Q123">
            <v>6026</v>
          </cell>
          <cell r="R123">
            <v>0</v>
          </cell>
          <cell r="S123">
            <v>0</v>
          </cell>
          <cell r="T123" t="str">
            <v>Constante</v>
          </cell>
          <cell r="U123">
            <v>3</v>
          </cell>
          <cell r="V123" t="str">
            <v>Proceso</v>
          </cell>
          <cell r="W123">
            <v>20803</v>
          </cell>
          <cell r="X123" t="str">
            <v>Indicadores de Proceso - Gestión Jurídica</v>
          </cell>
          <cell r="Y123" t="str">
            <v>No</v>
          </cell>
        </row>
        <row r="124">
          <cell r="A124">
            <v>5081</v>
          </cell>
          <cell r="B124" t="str">
            <v>Estudios sobre la procedencia de denuncia</v>
          </cell>
          <cell r="C124" t="str">
            <v>(6027/6028)*100</v>
          </cell>
          <cell r="D124">
            <v>97110002</v>
          </cell>
          <cell r="E124" t="str">
            <v>(Variable 1/ Variable 2)* 100</v>
          </cell>
          <cell r="F124">
            <v>100</v>
          </cell>
          <cell r="G124" t="str">
            <v>Mes</v>
          </cell>
          <cell r="H124" t="str">
            <v>Porcentaje</v>
          </cell>
          <cell r="I124">
            <v>84.54</v>
          </cell>
          <cell r="J124">
            <v>7</v>
          </cell>
          <cell r="K124" t="str">
            <v>Proceso: Gestión Jurídica</v>
          </cell>
          <cell r="L124">
            <v>7</v>
          </cell>
          <cell r="M124" t="str">
            <v>Proceso: Gestión Jurídica No Aplica</v>
          </cell>
          <cell r="N124">
            <v>3003</v>
          </cell>
          <cell r="O124" t="str">
            <v>Proceso: Gestión Jurídica No Aplica</v>
          </cell>
          <cell r="P124">
            <v>6027</v>
          </cell>
          <cell r="Q124">
            <v>6028</v>
          </cell>
          <cell r="R124">
            <v>0</v>
          </cell>
          <cell r="S124">
            <v>0</v>
          </cell>
          <cell r="T124" t="str">
            <v>Constante</v>
          </cell>
          <cell r="U124">
            <v>3</v>
          </cell>
          <cell r="V124" t="str">
            <v>Proceso</v>
          </cell>
          <cell r="W124">
            <v>20803</v>
          </cell>
          <cell r="X124" t="str">
            <v>Indicadores de Proceso - Gestión Jurídica</v>
          </cell>
          <cell r="Y124" t="str">
            <v>No</v>
          </cell>
        </row>
        <row r="125">
          <cell r="A125">
            <v>5082</v>
          </cell>
          <cell r="B125" t="str">
            <v>Fallos en sede Administrativa a favor de la DIAN.</v>
          </cell>
          <cell r="C125" t="str">
            <v>(6029/6030)*100</v>
          </cell>
          <cell r="D125">
            <v>97110002</v>
          </cell>
          <cell r="E125" t="str">
            <v>(Variable 1/ Variable 2)* 100</v>
          </cell>
          <cell r="F125">
            <v>100</v>
          </cell>
          <cell r="G125" t="str">
            <v>Trimestre</v>
          </cell>
          <cell r="H125" t="str">
            <v>Porcentaje</v>
          </cell>
          <cell r="I125">
            <v>62.95</v>
          </cell>
          <cell r="J125">
            <v>7</v>
          </cell>
          <cell r="K125" t="str">
            <v>Proceso: Gestión Jurídica</v>
          </cell>
          <cell r="L125">
            <v>7</v>
          </cell>
          <cell r="M125" t="str">
            <v>Proceso: Gestión Jurídica No Aplica</v>
          </cell>
          <cell r="N125">
            <v>3003</v>
          </cell>
          <cell r="O125" t="str">
            <v>Proceso: Gestión Jurídica No Aplica</v>
          </cell>
          <cell r="P125">
            <v>6029</v>
          </cell>
          <cell r="Q125">
            <v>6030</v>
          </cell>
          <cell r="R125">
            <v>0</v>
          </cell>
          <cell r="S125">
            <v>0</v>
          </cell>
          <cell r="T125" t="str">
            <v>Constante</v>
          </cell>
          <cell r="U125">
            <v>3</v>
          </cell>
          <cell r="V125" t="str">
            <v>Proceso</v>
          </cell>
          <cell r="W125">
            <v>20803</v>
          </cell>
          <cell r="X125" t="str">
            <v>Indicadores de Proceso - Gestión Jurídica</v>
          </cell>
          <cell r="Y125" t="str">
            <v>No</v>
          </cell>
        </row>
        <row r="126">
          <cell r="A126">
            <v>5083</v>
          </cell>
          <cell r="B126" t="str">
            <v>Incidentes de Reparación Integral Presentados</v>
          </cell>
          <cell r="C126" t="str">
            <v>(6031/6032)*100</v>
          </cell>
          <cell r="D126">
            <v>97110002</v>
          </cell>
          <cell r="E126" t="str">
            <v>(Variable 1/ Variable 2)* 100</v>
          </cell>
          <cell r="F126">
            <v>90</v>
          </cell>
          <cell r="G126" t="str">
            <v>Mes</v>
          </cell>
          <cell r="H126" t="str">
            <v>Porcentaje</v>
          </cell>
          <cell r="I126">
            <v>47.5</v>
          </cell>
          <cell r="J126">
            <v>7</v>
          </cell>
          <cell r="K126" t="str">
            <v>Proceso: Gestión Jurídica</v>
          </cell>
          <cell r="L126">
            <v>7</v>
          </cell>
          <cell r="M126" t="str">
            <v>Proceso: Gestión Jurídica No Aplica</v>
          </cell>
          <cell r="N126">
            <v>3003</v>
          </cell>
          <cell r="O126" t="str">
            <v>Proceso: Gestión Jurídica No Aplica</v>
          </cell>
          <cell r="P126">
            <v>6031</v>
          </cell>
          <cell r="Q126">
            <v>6032</v>
          </cell>
          <cell r="R126">
            <v>0</v>
          </cell>
          <cell r="S126">
            <v>0</v>
          </cell>
          <cell r="T126" t="str">
            <v>Constante</v>
          </cell>
          <cell r="U126">
            <v>3</v>
          </cell>
          <cell r="V126" t="str">
            <v>Proceso</v>
          </cell>
          <cell r="W126">
            <v>20803</v>
          </cell>
          <cell r="X126" t="str">
            <v>Indicadores de Proceso - Gestión Jurídica</v>
          </cell>
          <cell r="Y126" t="str">
            <v>No</v>
          </cell>
        </row>
        <row r="127">
          <cell r="A127">
            <v>5084</v>
          </cell>
          <cell r="B127" t="str">
            <v>Oportunidad en los actos administrativos proferidos en Sede Administrativa en materia Aduanero y Cambiario.</v>
          </cell>
          <cell r="C127" t="str">
            <v>(6033/6034)*100</v>
          </cell>
          <cell r="D127">
            <v>97110002</v>
          </cell>
          <cell r="E127" t="str">
            <v>(Variable 1/ Variable 2)* 100</v>
          </cell>
          <cell r="F127">
            <v>100</v>
          </cell>
          <cell r="G127" t="str">
            <v>Mes</v>
          </cell>
          <cell r="H127" t="str">
            <v>Porcentaje</v>
          </cell>
          <cell r="I127">
            <v>62.5</v>
          </cell>
          <cell r="J127">
            <v>7</v>
          </cell>
          <cell r="K127" t="str">
            <v>Proceso: Gestión Jurídica</v>
          </cell>
          <cell r="L127">
            <v>7</v>
          </cell>
          <cell r="M127" t="str">
            <v>Proceso: Gestión Jurídica No Aplica</v>
          </cell>
          <cell r="N127">
            <v>3003</v>
          </cell>
          <cell r="O127" t="str">
            <v>Proceso: Gestión Jurídica No Aplica</v>
          </cell>
          <cell r="P127">
            <v>6033</v>
          </cell>
          <cell r="Q127">
            <v>6034</v>
          </cell>
          <cell r="R127">
            <v>0</v>
          </cell>
          <cell r="S127">
            <v>0</v>
          </cell>
          <cell r="T127" t="str">
            <v>Constante</v>
          </cell>
          <cell r="U127">
            <v>3</v>
          </cell>
          <cell r="V127" t="str">
            <v>Proceso</v>
          </cell>
          <cell r="W127">
            <v>20803</v>
          </cell>
          <cell r="X127" t="str">
            <v>Indicadores de Proceso - Gestión Jurídica</v>
          </cell>
          <cell r="Y127" t="str">
            <v>No</v>
          </cell>
        </row>
        <row r="128">
          <cell r="A128">
            <v>5085</v>
          </cell>
          <cell r="B128" t="str">
            <v>Efiencia en la inspección aduanera en importaciones</v>
          </cell>
          <cell r="C128" t="str">
            <v>(6037+6038/6039+6040)*100</v>
          </cell>
          <cell r="D128">
            <v>97110002</v>
          </cell>
          <cell r="E128" t="str">
            <v>((Variable 1+ Variable 2) / (Variable 3 + Variable 4))*100</v>
          </cell>
          <cell r="F128">
            <v>10</v>
          </cell>
          <cell r="G128" t="str">
            <v>Mes</v>
          </cell>
          <cell r="H128" t="str">
            <v>Porcentaje</v>
          </cell>
          <cell r="I128">
            <v>0</v>
          </cell>
          <cell r="J128">
            <v>11</v>
          </cell>
          <cell r="K128" t="str">
            <v>Proceso: Operación Aduanera</v>
          </cell>
          <cell r="L128">
            <v>267</v>
          </cell>
          <cell r="M128" t="str">
            <v>Proceso: Operación Aduanera</v>
          </cell>
          <cell r="N128">
            <v>3001</v>
          </cell>
          <cell r="O128" t="str">
            <v>Proceso: Operación Aduanera</v>
          </cell>
          <cell r="P128">
            <v>6037</v>
          </cell>
          <cell r="Q128">
            <v>6038</v>
          </cell>
          <cell r="R128">
            <v>6039</v>
          </cell>
          <cell r="S128">
            <v>6040</v>
          </cell>
          <cell r="T128" t="str">
            <v>Constante</v>
          </cell>
          <cell r="U128">
            <v>3</v>
          </cell>
          <cell r="V128" t="str">
            <v>Proceso</v>
          </cell>
          <cell r="W128">
            <v>21003</v>
          </cell>
          <cell r="X128" t="str">
            <v>Indicadores de Proceso - Gestión de Aduanas</v>
          </cell>
          <cell r="Y128" t="str">
            <v>No</v>
          </cell>
        </row>
        <row r="129">
          <cell r="A129">
            <v>5086</v>
          </cell>
          <cell r="B129" t="str">
            <v>Actos finales de Devoluciones y/o compensación debidamente proferidos</v>
          </cell>
          <cell r="C129" t="str">
            <v>(1-(6035/6036))*100</v>
          </cell>
          <cell r="D129">
            <v>97110002</v>
          </cell>
          <cell r="E129" t="str">
            <v>(1-(Variable 1 / Variable 2))*100</v>
          </cell>
          <cell r="F129">
            <v>100</v>
          </cell>
          <cell r="G129" t="str">
            <v>Semestre</v>
          </cell>
          <cell r="H129" t="str">
            <v>Porcentaje</v>
          </cell>
          <cell r="I129">
            <v>0</v>
          </cell>
          <cell r="J129">
            <v>12</v>
          </cell>
          <cell r="K129" t="str">
            <v>Proceso: Recaudación</v>
          </cell>
          <cell r="L129">
            <v>45</v>
          </cell>
          <cell r="M129" t="str">
            <v>Subproceso: Devolución y/o Compensación</v>
          </cell>
          <cell r="N129">
            <v>3044</v>
          </cell>
          <cell r="O129" t="str">
            <v>Subproceso: Devolución y/o compensación</v>
          </cell>
          <cell r="P129">
            <v>6035</v>
          </cell>
          <cell r="Q129">
            <v>6036</v>
          </cell>
          <cell r="R129">
            <v>0</v>
          </cell>
          <cell r="S129">
            <v>0</v>
          </cell>
          <cell r="T129" t="str">
            <v>Constante</v>
          </cell>
          <cell r="U129">
            <v>3</v>
          </cell>
          <cell r="V129" t="str">
            <v>Proceso</v>
          </cell>
          <cell r="W129">
            <v>22403</v>
          </cell>
          <cell r="X129" t="str">
            <v>Indicadores de Subproceso - Recaudo</v>
          </cell>
          <cell r="Y129" t="str">
            <v>No</v>
          </cell>
        </row>
        <row r="130">
          <cell r="A130">
            <v>5087</v>
          </cell>
          <cell r="B130" t="str">
            <v>Disposición de las mercancias ADA, bajo las diferentes modalidades de disposición excepto traslado,existentes en inventarios a Diciembre 31 de la vigencia anterior.</v>
          </cell>
          <cell r="C130" t="str">
            <v>(6019/6020)*100</v>
          </cell>
          <cell r="D130">
            <v>97110001</v>
          </cell>
          <cell r="E130" t="str">
            <v>(Variable 1/ Variable 2)* 100</v>
          </cell>
          <cell r="F130">
            <v>78</v>
          </cell>
          <cell r="G130" t="str">
            <v>Trimestre</v>
          </cell>
          <cell r="H130" t="str">
            <v>Porcentaje</v>
          </cell>
          <cell r="I130">
            <v>0</v>
          </cell>
          <cell r="J130">
            <v>3</v>
          </cell>
          <cell r="K130" t="str">
            <v>Proceso: Comercialización</v>
          </cell>
          <cell r="L130">
            <v>275</v>
          </cell>
          <cell r="M130" t="str">
            <v>Proceso: Comercialización. No aplica Subproceso</v>
          </cell>
          <cell r="N130">
            <v>3018</v>
          </cell>
          <cell r="O130" t="str">
            <v>Proceso: Comercialización</v>
          </cell>
          <cell r="P130">
            <v>6019</v>
          </cell>
          <cell r="Q130">
            <v>6020</v>
          </cell>
          <cell r="R130">
            <v>0</v>
          </cell>
          <cell r="S130">
            <v>0</v>
          </cell>
          <cell r="T130" t="str">
            <v>Ascendente</v>
          </cell>
          <cell r="U130">
            <v>3</v>
          </cell>
          <cell r="V130" t="str">
            <v>Proceso</v>
          </cell>
          <cell r="W130">
            <v>21703</v>
          </cell>
          <cell r="X130" t="str">
            <v>Indicadores de Proceso - Comercial</v>
          </cell>
          <cell r="Y130" t="str">
            <v>No</v>
          </cell>
        </row>
        <row r="131">
          <cell r="A131">
            <v>5088</v>
          </cell>
          <cell r="B131" t="str">
            <v>Control de proyectos de donación de mercancías</v>
          </cell>
          <cell r="C131" t="str">
            <v>(6021/6022)*100</v>
          </cell>
          <cell r="D131">
            <v>97110002</v>
          </cell>
          <cell r="E131" t="str">
            <v>(Variable 1/ Variable 2)* 100</v>
          </cell>
          <cell r="F131">
            <v>100</v>
          </cell>
          <cell r="G131" t="str">
            <v>Trimestre</v>
          </cell>
          <cell r="H131" t="str">
            <v>Porcentaje</v>
          </cell>
          <cell r="I131">
            <v>0</v>
          </cell>
          <cell r="J131">
            <v>3</v>
          </cell>
          <cell r="K131" t="str">
            <v>Proceso: Comercialización</v>
          </cell>
          <cell r="L131">
            <v>275</v>
          </cell>
          <cell r="M131" t="str">
            <v>Proceso: Comercialización. No aplica Subproceso</v>
          </cell>
          <cell r="N131">
            <v>3018</v>
          </cell>
          <cell r="O131" t="str">
            <v>Proceso: Comercialización</v>
          </cell>
          <cell r="P131">
            <v>6021</v>
          </cell>
          <cell r="Q131">
            <v>6022</v>
          </cell>
          <cell r="R131">
            <v>0</v>
          </cell>
          <cell r="S131">
            <v>0</v>
          </cell>
          <cell r="T131" t="str">
            <v>Constante</v>
          </cell>
          <cell r="U131">
            <v>3</v>
          </cell>
          <cell r="V131" t="str">
            <v>Proceso</v>
          </cell>
          <cell r="W131">
            <v>21703</v>
          </cell>
          <cell r="X131" t="str">
            <v>Indicadores de Proceso - Comercial</v>
          </cell>
          <cell r="Y131" t="str">
            <v>No</v>
          </cell>
        </row>
        <row r="132">
          <cell r="A132">
            <v>5089</v>
          </cell>
          <cell r="B132" t="str">
            <v>Trámite, Perfeccionamiento y legalización de procesos contractuales</v>
          </cell>
          <cell r="C132" t="str">
            <v>(6052/6053)*100</v>
          </cell>
          <cell r="D132">
            <v>97110002</v>
          </cell>
          <cell r="E132" t="str">
            <v>(Variable 1/ Variable 2)* 100</v>
          </cell>
          <cell r="F132">
            <v>90</v>
          </cell>
          <cell r="G132" t="str">
            <v>Trimestre</v>
          </cell>
          <cell r="H132" t="str">
            <v>Porcentaje</v>
          </cell>
          <cell r="I132">
            <v>0</v>
          </cell>
          <cell r="J132">
            <v>14</v>
          </cell>
          <cell r="K132" t="str">
            <v>Proceso: Recursos Físicos</v>
          </cell>
          <cell r="L132">
            <v>264</v>
          </cell>
          <cell r="M132" t="str">
            <v>Proceso: Recursos Físicos</v>
          </cell>
          <cell r="N132">
            <v>3075</v>
          </cell>
          <cell r="O132" t="str">
            <v>Proceso: Recursos Físicos</v>
          </cell>
          <cell r="P132">
            <v>6052</v>
          </cell>
          <cell r="Q132">
            <v>6053</v>
          </cell>
          <cell r="R132">
            <v>0</v>
          </cell>
          <cell r="S132">
            <v>0</v>
          </cell>
          <cell r="T132" t="str">
            <v>Constante</v>
          </cell>
          <cell r="U132">
            <v>3</v>
          </cell>
          <cell r="V132" t="str">
            <v>Proceso</v>
          </cell>
          <cell r="W132">
            <v>21503</v>
          </cell>
          <cell r="X132" t="str">
            <v>Indicadores de Proceso - Recursos Físicos</v>
          </cell>
          <cell r="Y132" t="str">
            <v>No</v>
          </cell>
        </row>
        <row r="133">
          <cell r="A133">
            <v>5092</v>
          </cell>
          <cell r="B133" t="str">
            <v>Percepción general de la calidad del servicio DIAN</v>
          </cell>
          <cell r="C133" t="str">
            <v>([6058]/[6059])* 100</v>
          </cell>
          <cell r="D133">
            <v>97110002</v>
          </cell>
          <cell r="E133" t="str">
            <v>(Variable 1/ Variable 2)* 100</v>
          </cell>
          <cell r="F133">
            <v>95</v>
          </cell>
          <cell r="G133" t="str">
            <v>Año</v>
          </cell>
          <cell r="H133" t="str">
            <v>Porcentaje</v>
          </cell>
          <cell r="I133">
            <v>0</v>
          </cell>
          <cell r="J133">
            <v>2</v>
          </cell>
          <cell r="K133" t="str">
            <v>Proceso: Asistencia al cliente</v>
          </cell>
          <cell r="L133">
            <v>276</v>
          </cell>
          <cell r="M133" t="str">
            <v>Proceso: Asistencia al cliente</v>
          </cell>
          <cell r="N133">
            <v>3015</v>
          </cell>
          <cell r="O133" t="str">
            <v>Proceso: Asistencia al Cliente</v>
          </cell>
          <cell r="P133">
            <v>6058</v>
          </cell>
          <cell r="Q133">
            <v>6059</v>
          </cell>
          <cell r="R133">
            <v>0</v>
          </cell>
          <cell r="S133">
            <v>0</v>
          </cell>
          <cell r="T133" t="str">
            <v>Constante</v>
          </cell>
          <cell r="U133">
            <v>3</v>
          </cell>
          <cell r="V133" t="str">
            <v>Proceso</v>
          </cell>
          <cell r="W133">
            <v>22503</v>
          </cell>
          <cell r="X133" t="str">
            <v>Indicadores de Proceso - Asistencia al Cliente</v>
          </cell>
          <cell r="Y133" t="str">
            <v>No</v>
          </cell>
        </row>
        <row r="134">
          <cell r="A134">
            <v>5093</v>
          </cell>
          <cell r="B134" t="str">
            <v>Mantener actualizado el RUPGJ</v>
          </cell>
          <cell r="C134" t="str">
            <v>(6143/6144)* 100</v>
          </cell>
          <cell r="D134">
            <v>97110002</v>
          </cell>
          <cell r="E134" t="str">
            <v>(Variable1/Variable2)*100</v>
          </cell>
          <cell r="F134">
            <v>100</v>
          </cell>
          <cell r="G134" t="str">
            <v>Mes</v>
          </cell>
          <cell r="H134" t="str">
            <v>Porcentaje</v>
          </cell>
          <cell r="I134">
            <v>99.11</v>
          </cell>
          <cell r="J134">
            <v>7</v>
          </cell>
          <cell r="K134" t="str">
            <v>Proceso: Gestión Jurídica</v>
          </cell>
          <cell r="L134">
            <v>7</v>
          </cell>
          <cell r="M134" t="str">
            <v>Proceso: Gestión Jurídica No Aplica</v>
          </cell>
          <cell r="N134">
            <v>3003</v>
          </cell>
          <cell r="O134" t="str">
            <v>Proceso: Gestión Jurídica No Aplica</v>
          </cell>
          <cell r="P134">
            <v>6143</v>
          </cell>
          <cell r="Q134">
            <v>6144</v>
          </cell>
          <cell r="R134">
            <v>0</v>
          </cell>
          <cell r="S134">
            <v>0</v>
          </cell>
          <cell r="T134" t="str">
            <v>Constante</v>
          </cell>
          <cell r="U134">
            <v>3</v>
          </cell>
          <cell r="V134" t="str">
            <v>Proceso</v>
          </cell>
          <cell r="W134">
            <v>20803</v>
          </cell>
          <cell r="X134" t="str">
            <v>Indicadores de Proceso - Gestión Jurídica</v>
          </cell>
          <cell r="Y134" t="str">
            <v>No</v>
          </cell>
        </row>
        <row r="135">
          <cell r="A135">
            <v>5094</v>
          </cell>
          <cell r="B135" t="str">
            <v>Resolver las solicitudes de Reducción Sanción en materia TAC en sede administrativa.</v>
          </cell>
          <cell r="C135" t="str">
            <v>(6145/6146)* 100</v>
          </cell>
          <cell r="D135">
            <v>97110002</v>
          </cell>
          <cell r="E135" t="str">
            <v>(Variable 1/ Variable 2)* 100</v>
          </cell>
          <cell r="F135">
            <v>100</v>
          </cell>
          <cell r="G135" t="str">
            <v>Mes</v>
          </cell>
          <cell r="H135" t="str">
            <v>Porcentaje</v>
          </cell>
          <cell r="I135">
            <v>99.11</v>
          </cell>
          <cell r="J135">
            <v>7</v>
          </cell>
          <cell r="K135" t="str">
            <v>Proceso: Gestión Jurídica</v>
          </cell>
          <cell r="L135">
            <v>7</v>
          </cell>
          <cell r="M135" t="str">
            <v>Proceso: Gestión Jurídica No Aplica</v>
          </cell>
          <cell r="N135">
            <v>3003</v>
          </cell>
          <cell r="O135" t="str">
            <v>Proceso: Gestión Jurídica No Aplica</v>
          </cell>
          <cell r="P135">
            <v>6145</v>
          </cell>
          <cell r="Q135">
            <v>6146</v>
          </cell>
          <cell r="R135">
            <v>0</v>
          </cell>
          <cell r="S135">
            <v>0</v>
          </cell>
          <cell r="T135" t="str">
            <v>Constante</v>
          </cell>
          <cell r="U135">
            <v>3</v>
          </cell>
          <cell r="V135" t="str">
            <v>Proceso</v>
          </cell>
          <cell r="W135">
            <v>20803</v>
          </cell>
          <cell r="X135" t="str">
            <v>Indicadores de Proceso - Gestión Jurídica</v>
          </cell>
          <cell r="Y135" t="str">
            <v>No</v>
          </cell>
        </row>
        <row r="136">
          <cell r="A136">
            <v>5095</v>
          </cell>
          <cell r="B136" t="str">
            <v>Resolver las solicitudes de Reducción Anticipo en materia TAC en sede administrativa.</v>
          </cell>
          <cell r="C136" t="str">
            <v>(6147/6148)* 100</v>
          </cell>
          <cell r="D136">
            <v>97110002</v>
          </cell>
          <cell r="E136" t="str">
            <v>(Variable 1/ Variable 2)* 100</v>
          </cell>
          <cell r="F136">
            <v>100</v>
          </cell>
          <cell r="G136" t="str">
            <v>Mes</v>
          </cell>
          <cell r="H136" t="str">
            <v>Porcentaje</v>
          </cell>
          <cell r="I136">
            <v>99.11</v>
          </cell>
          <cell r="J136">
            <v>7</v>
          </cell>
          <cell r="K136" t="str">
            <v>Proceso: Gestión Jurídica</v>
          </cell>
          <cell r="L136">
            <v>7</v>
          </cell>
          <cell r="M136" t="str">
            <v>Proceso: Gestión Jurídica No Aplica</v>
          </cell>
          <cell r="N136">
            <v>3003</v>
          </cell>
          <cell r="O136" t="str">
            <v>Proceso: Gestión Jurídica No Aplica</v>
          </cell>
          <cell r="P136">
            <v>6147</v>
          </cell>
          <cell r="Q136">
            <v>6148</v>
          </cell>
          <cell r="R136">
            <v>0</v>
          </cell>
          <cell r="S136">
            <v>0</v>
          </cell>
          <cell r="T136" t="str">
            <v>Constante</v>
          </cell>
          <cell r="U136">
            <v>3</v>
          </cell>
          <cell r="V136" t="str">
            <v>Proceso</v>
          </cell>
          <cell r="W136">
            <v>20803</v>
          </cell>
          <cell r="X136" t="str">
            <v>Indicadores de Proceso - Gestión Jurídica</v>
          </cell>
          <cell r="Y136" t="str">
            <v>No</v>
          </cell>
        </row>
        <row r="137">
          <cell r="A137">
            <v>5096</v>
          </cell>
          <cell r="B137" t="str">
            <v>Eficacia en la atención oportuna de consultas realizadas por usuarios internos y externos (SISCOS)</v>
          </cell>
          <cell r="C137" t="str">
            <v>(6149/ (6150 + 6151))*100</v>
          </cell>
          <cell r="D137">
            <v>97110001</v>
          </cell>
          <cell r="E137" t="str">
            <v>(Variable 1/ (Variable 2 + Variable 3))*100</v>
          </cell>
          <cell r="F137">
            <v>60</v>
          </cell>
          <cell r="G137" t="str">
            <v>Mes</v>
          </cell>
          <cell r="H137" t="str">
            <v>Porcentaje</v>
          </cell>
          <cell r="I137">
            <v>0</v>
          </cell>
          <cell r="J137">
            <v>11</v>
          </cell>
          <cell r="K137" t="str">
            <v>Proceso: Operación Aduanera</v>
          </cell>
          <cell r="L137">
            <v>216</v>
          </cell>
          <cell r="M137" t="str">
            <v>Subproceso: Apoyo  a la Operación Aduanera</v>
          </cell>
          <cell r="N137">
            <v>3051</v>
          </cell>
          <cell r="O137" t="str">
            <v>Subproceso: Apoyo  a la Operación Aduanera</v>
          </cell>
          <cell r="P137">
            <v>6149</v>
          </cell>
          <cell r="Q137">
            <v>6150</v>
          </cell>
          <cell r="R137">
            <v>6151</v>
          </cell>
          <cell r="S137">
            <v>0</v>
          </cell>
          <cell r="T137" t="str">
            <v>Ascendente</v>
          </cell>
          <cell r="U137">
            <v>2</v>
          </cell>
          <cell r="V137" t="str">
            <v>Subproceso</v>
          </cell>
          <cell r="W137">
            <v>22602</v>
          </cell>
          <cell r="X137" t="str">
            <v>Indicadores de Subproceso - Comercio Exterior</v>
          </cell>
          <cell r="Y137" t="str">
            <v>No</v>
          </cell>
        </row>
        <row r="138">
          <cell r="A138">
            <v>5097</v>
          </cell>
          <cell r="B138" t="str">
            <v>Impacto de la gestión de la DIAN en los medios de comunicación</v>
          </cell>
          <cell r="C138" t="str">
            <v>6152</v>
          </cell>
          <cell r="D138">
            <v>97110001</v>
          </cell>
          <cell r="E138" t="str">
            <v>Variable 1</v>
          </cell>
          <cell r="F138">
            <v>8000</v>
          </cell>
          <cell r="G138" t="str">
            <v>Semestre</v>
          </cell>
          <cell r="H138" t="str">
            <v>Cantidad</v>
          </cell>
          <cell r="I138">
            <v>8000</v>
          </cell>
          <cell r="J138">
            <v>9</v>
          </cell>
          <cell r="K138" t="str">
            <v>Proceso: Inteligencia Corporativa</v>
          </cell>
          <cell r="L138">
            <v>253</v>
          </cell>
          <cell r="M138" t="str">
            <v>Subproceso: Comunicaciones</v>
          </cell>
          <cell r="N138">
            <v>3004</v>
          </cell>
          <cell r="O138" t="str">
            <v>Subproceso: Comunicaciones</v>
          </cell>
          <cell r="P138">
            <v>6152</v>
          </cell>
          <cell r="Q138">
            <v>0</v>
          </cell>
          <cell r="R138">
            <v>0</v>
          </cell>
          <cell r="S138">
            <v>0</v>
          </cell>
          <cell r="T138" t="str">
            <v>Ascendente</v>
          </cell>
          <cell r="U138">
            <v>2</v>
          </cell>
          <cell r="V138" t="str">
            <v>Subproceso</v>
          </cell>
          <cell r="W138">
            <v>20502</v>
          </cell>
          <cell r="X138" t="str">
            <v>Indicadores de Subproceso - Comunicaciones</v>
          </cell>
          <cell r="Y138" t="str">
            <v>No</v>
          </cell>
        </row>
        <row r="139">
          <cell r="A139">
            <v>5098</v>
          </cell>
          <cell r="B139" t="str">
            <v xml:space="preserve">Percepción de los canales internos de comunicación </v>
          </cell>
          <cell r="C139" t="str">
            <v>6153</v>
          </cell>
          <cell r="D139">
            <v>97110001</v>
          </cell>
          <cell r="E139" t="str">
            <v>Variable 1</v>
          </cell>
          <cell r="F139">
            <v>60</v>
          </cell>
          <cell r="G139" t="str">
            <v>Año</v>
          </cell>
          <cell r="H139" t="str">
            <v>Porcentaje</v>
          </cell>
          <cell r="I139">
            <v>0</v>
          </cell>
          <cell r="J139">
            <v>9</v>
          </cell>
          <cell r="K139" t="str">
            <v>Proceso: Inteligencia Corporativa</v>
          </cell>
          <cell r="L139">
            <v>253</v>
          </cell>
          <cell r="M139" t="str">
            <v>Subproceso: Comunicaciones</v>
          </cell>
          <cell r="N139">
            <v>3004</v>
          </cell>
          <cell r="O139" t="str">
            <v>Subproceso: Comunicaciones</v>
          </cell>
          <cell r="P139">
            <v>6153</v>
          </cell>
          <cell r="Q139">
            <v>0</v>
          </cell>
          <cell r="R139">
            <v>0</v>
          </cell>
          <cell r="S139">
            <v>0</v>
          </cell>
          <cell r="T139" t="str">
            <v>Ascendente</v>
          </cell>
          <cell r="U139">
            <v>2</v>
          </cell>
          <cell r="V139" t="str">
            <v>Subproceso</v>
          </cell>
          <cell r="W139">
            <v>20502</v>
          </cell>
          <cell r="X139" t="str">
            <v>Indicadores de Subproceso - Comunicaciones</v>
          </cell>
          <cell r="Y139" t="str">
            <v>No</v>
          </cell>
        </row>
        <row r="140">
          <cell r="A140">
            <v>5099</v>
          </cell>
          <cell r="B140" t="str">
            <v>Capacitación en gestión del Riesgo del Subproceso de devoluciones y/o Compensaciones.</v>
          </cell>
          <cell r="C140" t="str">
            <v>(6154/6155)* 100</v>
          </cell>
          <cell r="D140">
            <v>97110002</v>
          </cell>
          <cell r="E140" t="str">
            <v>(Variable 1/ Variable 2)* 100</v>
          </cell>
          <cell r="F140">
            <v>100</v>
          </cell>
          <cell r="G140" t="str">
            <v>Semestre</v>
          </cell>
          <cell r="H140" t="str">
            <v>Porcentaje</v>
          </cell>
          <cell r="I140">
            <v>0</v>
          </cell>
          <cell r="J140">
            <v>12</v>
          </cell>
          <cell r="K140" t="str">
            <v>Proceso: Recaudación</v>
          </cell>
          <cell r="L140">
            <v>45</v>
          </cell>
          <cell r="M140" t="str">
            <v>Subproceso: Devolución y/o Compensación</v>
          </cell>
          <cell r="N140">
            <v>3044</v>
          </cell>
          <cell r="O140" t="str">
            <v>Subproceso: Devolución y/o compensación</v>
          </cell>
          <cell r="P140">
            <v>6154</v>
          </cell>
          <cell r="Q140">
            <v>6155</v>
          </cell>
          <cell r="R140">
            <v>0</v>
          </cell>
          <cell r="S140">
            <v>0</v>
          </cell>
          <cell r="T140" t="str">
            <v>Constante</v>
          </cell>
          <cell r="U140">
            <v>2</v>
          </cell>
          <cell r="V140" t="str">
            <v>Subproceso</v>
          </cell>
          <cell r="W140">
            <v>22403</v>
          </cell>
          <cell r="X140" t="str">
            <v>Indicadores de Subproceso - Recaudo</v>
          </cell>
          <cell r="Y140" t="str">
            <v>No</v>
          </cell>
        </row>
        <row r="141">
          <cell r="A141">
            <v>5100</v>
          </cell>
          <cell r="B141" t="str">
            <v>Gestión del SIE de Devoluciones optimizada</v>
          </cell>
          <cell r="C141" t="str">
            <v>(9488/9489)* 100</v>
          </cell>
          <cell r="D141">
            <v>97110001</v>
          </cell>
          <cell r="E141" t="str">
            <v>(Variable 1/ Variable 2)* 100</v>
          </cell>
          <cell r="F141">
            <v>85</v>
          </cell>
          <cell r="G141" t="str">
            <v>Mes</v>
          </cell>
          <cell r="H141" t="str">
            <v>Porcentaje</v>
          </cell>
          <cell r="I141">
            <v>0</v>
          </cell>
          <cell r="J141">
            <v>12</v>
          </cell>
          <cell r="K141" t="str">
            <v>Proceso: Recaudación</v>
          </cell>
          <cell r="L141">
            <v>45</v>
          </cell>
          <cell r="M141" t="str">
            <v>Subproceso: Devolución y/o Compensación</v>
          </cell>
          <cell r="N141">
            <v>3044</v>
          </cell>
          <cell r="O141" t="str">
            <v>Subproceso: Devolución y/o compensación</v>
          </cell>
          <cell r="P141">
            <v>6156</v>
          </cell>
          <cell r="Q141">
            <v>6157</v>
          </cell>
          <cell r="R141">
            <v>0</v>
          </cell>
          <cell r="S141">
            <v>0</v>
          </cell>
          <cell r="T141" t="str">
            <v>Ascendente</v>
          </cell>
          <cell r="U141">
            <v>2</v>
          </cell>
          <cell r="V141" t="str">
            <v>Subproceso</v>
          </cell>
          <cell r="W141">
            <v>22403</v>
          </cell>
          <cell r="X141" t="str">
            <v>Indicadores de Subproceso - Recaudo</v>
          </cell>
          <cell r="Y141" t="str">
            <v>No</v>
          </cell>
        </row>
        <row r="142">
          <cell r="A142">
            <v>5101</v>
          </cell>
          <cell r="B142" t="str">
            <v>Efectividad en la aprehensión de mercancías</v>
          </cell>
          <cell r="C142" t="str">
            <v>((6158+ 6159)- 6160)/6161</v>
          </cell>
          <cell r="D142">
            <v>97110001</v>
          </cell>
          <cell r="E142" t="str">
            <v>((Variable 1 + Variable 2 )- Variable 3 )/ Variable 4</v>
          </cell>
          <cell r="F142">
            <v>80</v>
          </cell>
          <cell r="G142" t="str">
            <v>Trimestre</v>
          </cell>
          <cell r="H142" t="str">
            <v>Porcentaje</v>
          </cell>
          <cell r="I142">
            <v>80</v>
          </cell>
          <cell r="J142">
            <v>5</v>
          </cell>
          <cell r="K142" t="str">
            <v>Proceso: Fiscalización y Liquidación</v>
          </cell>
          <cell r="L142">
            <v>201</v>
          </cell>
          <cell r="M142" t="str">
            <v>Subproceso: Control Aduanero</v>
          </cell>
          <cell r="N142">
            <v>3006</v>
          </cell>
          <cell r="O142" t="str">
            <v>Subproceso: Control Aduanero</v>
          </cell>
          <cell r="P142">
            <v>6158</v>
          </cell>
          <cell r="Q142">
            <v>6159</v>
          </cell>
          <cell r="R142">
            <v>6160</v>
          </cell>
          <cell r="S142">
            <v>6161</v>
          </cell>
          <cell r="T142" t="str">
            <v>Ascendente</v>
          </cell>
          <cell r="U142">
            <v>2</v>
          </cell>
          <cell r="V142" t="str">
            <v>Subproceso</v>
          </cell>
          <cell r="W142">
            <v>23104</v>
          </cell>
          <cell r="X142" t="str">
            <v>Indicadores de Subproceso - Fiscalización Aduanera</v>
          </cell>
          <cell r="Y142" t="str">
            <v>No</v>
          </cell>
        </row>
        <row r="143">
          <cell r="A143">
            <v>5102</v>
          </cell>
          <cell r="B143" t="str">
            <v>Porcentaje de devolución de mercancías aprehendidas</v>
          </cell>
          <cell r="C143" t="str">
            <v>(6162/6163)* 100</v>
          </cell>
          <cell r="D143">
            <v>97110003</v>
          </cell>
          <cell r="E143" t="str">
            <v>(Variable 1/ Variable 2)* 100</v>
          </cell>
          <cell r="F143">
            <v>2</v>
          </cell>
          <cell r="G143" t="str">
            <v>Mes</v>
          </cell>
          <cell r="H143" t="str">
            <v>Porcentaje</v>
          </cell>
          <cell r="I143">
            <v>1.91</v>
          </cell>
          <cell r="J143">
            <v>5</v>
          </cell>
          <cell r="K143" t="str">
            <v>Proceso: Fiscalización y Liquidación</v>
          </cell>
          <cell r="L143">
            <v>201</v>
          </cell>
          <cell r="M143" t="str">
            <v>Subproceso: Control Aduanero</v>
          </cell>
          <cell r="N143">
            <v>3006</v>
          </cell>
          <cell r="O143" t="str">
            <v>Subproceso: Control Aduanero</v>
          </cell>
          <cell r="P143">
            <v>6162</v>
          </cell>
          <cell r="Q143">
            <v>6163</v>
          </cell>
          <cell r="R143">
            <v>0</v>
          </cell>
          <cell r="S143">
            <v>0</v>
          </cell>
          <cell r="T143" t="str">
            <v>Descendente</v>
          </cell>
          <cell r="U143">
            <v>2</v>
          </cell>
          <cell r="V143" t="str">
            <v>Subproceso</v>
          </cell>
          <cell r="W143">
            <v>23104</v>
          </cell>
          <cell r="X143" t="str">
            <v>Indicadores de Subproceso - Fiscalización Aduanera</v>
          </cell>
          <cell r="Y143" t="str">
            <v>No</v>
          </cell>
        </row>
        <row r="144">
          <cell r="A144">
            <v>5103</v>
          </cell>
          <cell r="B144" t="str">
            <v>Porcentaje de gestión de los procedimientos sancionatorios y liquidaciones oficiales aduaneras (Corrección y Revisión).</v>
          </cell>
          <cell r="C144" t="str">
            <v>((6164 + 6165) / 6166)</v>
          </cell>
          <cell r="D144">
            <v>97110002</v>
          </cell>
          <cell r="E144" t="str">
            <v>((Variable 1 + Variable 2) / Variable 3)</v>
          </cell>
          <cell r="F144">
            <v>50</v>
          </cell>
          <cell r="G144" t="str">
            <v>Trimestre</v>
          </cell>
          <cell r="H144" t="str">
            <v>Porcentaje</v>
          </cell>
          <cell r="I144">
            <v>35</v>
          </cell>
          <cell r="J144">
            <v>5</v>
          </cell>
          <cell r="K144" t="str">
            <v>Proceso: Fiscalización y Liquidación</v>
          </cell>
          <cell r="L144">
            <v>201</v>
          </cell>
          <cell r="M144" t="str">
            <v>Subproceso: Control Aduanero</v>
          </cell>
          <cell r="N144">
            <v>3006</v>
          </cell>
          <cell r="O144" t="str">
            <v>Subproceso: Control Aduanero</v>
          </cell>
          <cell r="P144">
            <v>6164</v>
          </cell>
          <cell r="Q144">
            <v>6165</v>
          </cell>
          <cell r="R144">
            <v>6166</v>
          </cell>
          <cell r="S144">
            <v>0</v>
          </cell>
          <cell r="T144" t="str">
            <v>Constante</v>
          </cell>
          <cell r="U144">
            <v>2</v>
          </cell>
          <cell r="V144" t="str">
            <v>Subproceso</v>
          </cell>
          <cell r="W144">
            <v>23104</v>
          </cell>
          <cell r="X144" t="str">
            <v>Indicadores de Subproceso - Fiscalización Aduanera</v>
          </cell>
          <cell r="Y144" t="str">
            <v>No</v>
          </cell>
        </row>
      </sheetData>
      <sheetData sheetId="1"/>
      <sheetData sheetId="2"/>
      <sheetData sheetId="3"/>
      <sheetData sheetId="4">
        <row r="73">
          <cell r="V73">
            <v>1.0840480274442539</v>
          </cell>
        </row>
      </sheetData>
      <sheetData sheetId="5">
        <row r="24">
          <cell r="V24">
            <v>0.99904157681449302</v>
          </cell>
        </row>
      </sheetData>
      <sheetData sheetId="6">
        <row r="73">
          <cell r="V73">
            <v>0.9940769990128332</v>
          </cell>
        </row>
      </sheetData>
      <sheetData sheetId="7">
        <row r="73">
          <cell r="AD73">
            <v>1.0275597736813287</v>
          </cell>
        </row>
      </sheetData>
      <sheetData sheetId="8">
        <row r="73">
          <cell r="V73">
            <v>1.0019191460367931</v>
          </cell>
        </row>
      </sheetData>
      <sheetData sheetId="9">
        <row r="75">
          <cell r="N75">
            <v>0.98396793587174347</v>
          </cell>
        </row>
      </sheetData>
      <sheetData sheetId="10">
        <row r="24">
          <cell r="V24">
            <v>0.33870967741935482</v>
          </cell>
        </row>
      </sheetData>
      <sheetData sheetId="11">
        <row r="75">
          <cell r="J75">
            <v>0</v>
          </cell>
        </row>
      </sheetData>
      <sheetData sheetId="12">
        <row r="24">
          <cell r="V24">
            <v>0.9545174221399938</v>
          </cell>
        </row>
      </sheetData>
      <sheetData sheetId="13">
        <row r="24">
          <cell r="V24">
            <v>0.9681438482231346</v>
          </cell>
        </row>
      </sheetData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ndicadores"/>
      <sheetName val="consolidado"/>
      <sheetName val="RESUMEN"/>
      <sheetName val="5028 REP EXTERNA"/>
      <sheetName val="5029 REP EXTERNA"/>
      <sheetName val="Variables"/>
      <sheetName val="5030 REP EXTERNA"/>
      <sheetName val="5057 REP EXTERNA"/>
      <sheetName val="5080 REP EXTERNA"/>
      <sheetName val="5081 REP EXTERNA"/>
      <sheetName val="5083 REP EXTERNA"/>
      <sheetName val="5021 RJ"/>
      <sheetName val="5032ND"/>
      <sheetName val="5033ND"/>
      <sheetName val="5079ND"/>
      <sheetName val="5082RJ"/>
      <sheetName val="5084RJ"/>
      <sheetName val="5093RJ"/>
    </sheetNames>
    <sheetDataSet>
      <sheetData sheetId="0">
        <row r="2">
          <cell r="A2">
            <v>37</v>
          </cell>
          <cell r="B2" t="str">
            <v>Eficacia en la declaratoria de cumplimiento de las garantías específicas, operaciones específicas, amparadas con garantía global y operaciones exentas de constituir garantías</v>
          </cell>
          <cell r="C2" t="str">
            <v>(5037/(5324+5589))*100</v>
          </cell>
          <cell r="D2">
            <v>97110001</v>
          </cell>
          <cell r="E2" t="str">
            <v>(Variable 1/ (Variable 2 + Variable 3))*100</v>
          </cell>
          <cell r="F2">
            <v>80</v>
          </cell>
          <cell r="G2" t="str">
            <v>Semestre</v>
          </cell>
          <cell r="H2" t="str">
            <v>Porcentaje</v>
          </cell>
          <cell r="I2">
            <v>0</v>
          </cell>
          <cell r="J2">
            <v>11</v>
          </cell>
          <cell r="K2" t="str">
            <v>Proceso: Operación Aduanera</v>
          </cell>
          <cell r="L2">
            <v>296</v>
          </cell>
          <cell r="M2" t="str">
            <v>Subproceso: Control a Operaciones</v>
          </cell>
          <cell r="N2">
            <v>2103</v>
          </cell>
          <cell r="O2" t="str">
            <v>Procedimiento: Control y cancelación de garantías</v>
          </cell>
          <cell r="P2">
            <v>5037</v>
          </cell>
          <cell r="Q2">
            <v>5324</v>
          </cell>
          <cell r="R2">
            <v>5589</v>
          </cell>
          <cell r="S2">
            <v>0</v>
          </cell>
          <cell r="T2" t="str">
            <v>Ascendente</v>
          </cell>
          <cell r="U2">
            <v>1</v>
          </cell>
          <cell r="V2" t="str">
            <v>Procedimiento</v>
          </cell>
          <cell r="W2">
            <v>22601</v>
          </cell>
          <cell r="X2" t="str">
            <v>Comercio Exterior</v>
          </cell>
          <cell r="Y2" t="str">
            <v>No</v>
          </cell>
        </row>
        <row r="3">
          <cell r="A3">
            <v>38</v>
          </cell>
          <cell r="B3" t="str">
            <v>Eficacia en la atención de Declaraciones de importación de trámite manual</v>
          </cell>
          <cell r="C3" t="str">
            <v>(5038/(5325+5590))*100</v>
          </cell>
          <cell r="D3">
            <v>97110001</v>
          </cell>
          <cell r="E3" t="str">
            <v>(Variable 1/(Variable 2+ Variable 3))*100</v>
          </cell>
          <cell r="F3">
            <v>80</v>
          </cell>
          <cell r="G3" t="str">
            <v>Mes</v>
          </cell>
          <cell r="H3" t="str">
            <v>Porcentaje</v>
          </cell>
          <cell r="I3">
            <v>0</v>
          </cell>
          <cell r="J3">
            <v>11</v>
          </cell>
          <cell r="K3" t="str">
            <v>Proceso: Operación Aduanera</v>
          </cell>
          <cell r="L3">
            <v>294</v>
          </cell>
          <cell r="M3" t="str">
            <v>Subproceso: Ingreso de Mercancías</v>
          </cell>
          <cell r="N3">
            <v>2090</v>
          </cell>
          <cell r="O3" t="str">
            <v>Procedimiento: Autorizaciones para tramites manuales de importación</v>
          </cell>
          <cell r="P3">
            <v>5038</v>
          </cell>
          <cell r="Q3">
            <v>5325</v>
          </cell>
          <cell r="R3">
            <v>5590</v>
          </cell>
          <cell r="S3">
            <v>0</v>
          </cell>
          <cell r="T3" t="str">
            <v>Ascendente</v>
          </cell>
          <cell r="U3">
            <v>1</v>
          </cell>
          <cell r="V3" t="str">
            <v>Procedimiento</v>
          </cell>
          <cell r="W3">
            <v>22601</v>
          </cell>
          <cell r="X3" t="str">
            <v>Comercio Exterior</v>
          </cell>
          <cell r="Y3" t="str">
            <v>No</v>
          </cell>
        </row>
        <row r="4">
          <cell r="A4">
            <v>58</v>
          </cell>
          <cell r="B4" t="str">
            <v>Porcentaje de cumplimiento en la entrega de informes a entidades de control</v>
          </cell>
          <cell r="C4" t="str">
            <v>(5043/5330)*100</v>
          </cell>
          <cell r="D4">
            <v>97110002</v>
          </cell>
          <cell r="E4" t="str">
            <v>(Variable 1/ Variable 2)* 100</v>
          </cell>
          <cell r="F4">
            <v>100</v>
          </cell>
          <cell r="G4" t="str">
            <v>Trimestre</v>
          </cell>
          <cell r="H4" t="str">
            <v>Porcentaje</v>
          </cell>
          <cell r="I4">
            <v>0</v>
          </cell>
          <cell r="J4">
            <v>4</v>
          </cell>
          <cell r="K4" t="str">
            <v>Proceso: Control Interno</v>
          </cell>
          <cell r="L4">
            <v>4</v>
          </cell>
          <cell r="M4" t="str">
            <v>Proceso: Control Interno. No Aplica Subproceso.</v>
          </cell>
          <cell r="N4">
            <v>2145</v>
          </cell>
          <cell r="O4" t="str">
            <v>Procedimiento: Auditoria Interna.</v>
          </cell>
          <cell r="P4">
            <v>5043</v>
          </cell>
          <cell r="Q4">
            <v>5330</v>
          </cell>
          <cell r="R4">
            <v>0</v>
          </cell>
          <cell r="S4">
            <v>0</v>
          </cell>
          <cell r="T4" t="str">
            <v>Constante</v>
          </cell>
          <cell r="U4">
            <v>1</v>
          </cell>
          <cell r="V4" t="str">
            <v>Procedimiento</v>
          </cell>
          <cell r="W4">
            <v>20401</v>
          </cell>
          <cell r="X4" t="str">
            <v>Control Interno</v>
          </cell>
          <cell r="Y4" t="str">
            <v>No</v>
          </cell>
        </row>
        <row r="5">
          <cell r="A5">
            <v>79</v>
          </cell>
          <cell r="B5" t="str">
            <v>Oportunidad en la calificación de la actuación disciplinaria</v>
          </cell>
          <cell r="C5" t="str">
            <v>(5064/5351)*100</v>
          </cell>
          <cell r="D5">
            <v>97110001</v>
          </cell>
          <cell r="E5" t="str">
            <v>(Variable 1/ Variable 2)* 100</v>
          </cell>
          <cell r="F5">
            <v>100</v>
          </cell>
          <cell r="G5" t="str">
            <v>Mes</v>
          </cell>
          <cell r="H5" t="str">
            <v>Porcentaje</v>
          </cell>
          <cell r="I5">
            <v>0</v>
          </cell>
          <cell r="J5">
            <v>10</v>
          </cell>
          <cell r="K5" t="str">
            <v>Proceso: Investigación disciplinaria</v>
          </cell>
          <cell r="L5">
            <v>293</v>
          </cell>
          <cell r="M5" t="str">
            <v>Subproceso: Actuación disciplinaria en primera instancia</v>
          </cell>
          <cell r="N5">
            <v>2131</v>
          </cell>
          <cell r="O5" t="str">
            <v>Procedimiento: Investigación Disciplinaria</v>
          </cell>
          <cell r="P5">
            <v>5064</v>
          </cell>
          <cell r="Q5">
            <v>5351</v>
          </cell>
          <cell r="R5">
            <v>0</v>
          </cell>
          <cell r="S5">
            <v>0</v>
          </cell>
          <cell r="T5" t="str">
            <v>Ascendente</v>
          </cell>
          <cell r="U5">
            <v>1</v>
          </cell>
          <cell r="V5" t="str">
            <v>Procedimiento</v>
          </cell>
          <cell r="W5">
            <v>21301</v>
          </cell>
          <cell r="X5" t="str">
            <v>Control Disciplinario Interno</v>
          </cell>
          <cell r="Y5" t="str">
            <v>No</v>
          </cell>
        </row>
        <row r="6">
          <cell r="A6">
            <v>101</v>
          </cell>
          <cell r="B6" t="str">
            <v>Calidad en la atención y acompañamiento al cliente a través del canal telefónico</v>
          </cell>
          <cell r="C6" t="str">
            <v>((5084+5370)/5605)*100</v>
          </cell>
          <cell r="D6">
            <v>97110001</v>
          </cell>
          <cell r="E6" t="str">
            <v>((Variable 1+ Variable 2) / Variable 3)*100</v>
          </cell>
          <cell r="F6">
            <v>90</v>
          </cell>
          <cell r="G6" t="str">
            <v>Mes</v>
          </cell>
          <cell r="H6" t="str">
            <v>Porcentaje</v>
          </cell>
          <cell r="I6">
            <v>0</v>
          </cell>
          <cell r="J6">
            <v>2</v>
          </cell>
          <cell r="K6" t="str">
            <v>Proceso: Asistencia al cliente</v>
          </cell>
          <cell r="L6">
            <v>2</v>
          </cell>
          <cell r="M6" t="str">
            <v>Subproceso: Asistencia al cliente. No Aplica Subproceso.</v>
          </cell>
          <cell r="N6">
            <v>2015</v>
          </cell>
          <cell r="O6" t="str">
            <v>Procedimiento: Atención en Canales</v>
          </cell>
          <cell r="P6">
            <v>5084</v>
          </cell>
          <cell r="Q6">
            <v>5370</v>
          </cell>
          <cell r="R6">
            <v>5605</v>
          </cell>
          <cell r="S6">
            <v>0</v>
          </cell>
          <cell r="T6" t="str">
            <v>Ascendente</v>
          </cell>
          <cell r="U6">
            <v>1</v>
          </cell>
          <cell r="V6" t="str">
            <v>Procedimiento</v>
          </cell>
          <cell r="W6">
            <v>22501</v>
          </cell>
          <cell r="X6" t="str">
            <v>Asistencia al Cliente</v>
          </cell>
          <cell r="Y6" t="str">
            <v>No</v>
          </cell>
        </row>
        <row r="7">
          <cell r="A7">
            <v>102</v>
          </cell>
          <cell r="B7" t="str">
            <v>Presencia institucional DIAN</v>
          </cell>
          <cell r="C7" t="str">
            <v>(5085/5371)*100</v>
          </cell>
          <cell r="D7">
            <v>97110001</v>
          </cell>
          <cell r="E7" t="str">
            <v>(Variable 1/ Variable 2)* 100</v>
          </cell>
          <cell r="F7">
            <v>100</v>
          </cell>
          <cell r="G7" t="str">
            <v>Trimestre</v>
          </cell>
          <cell r="H7" t="str">
            <v>Porcentaje</v>
          </cell>
          <cell r="I7">
            <v>0</v>
          </cell>
          <cell r="J7">
            <v>2</v>
          </cell>
          <cell r="K7" t="str">
            <v>Proceso: Asistencia al cliente</v>
          </cell>
          <cell r="L7">
            <v>2</v>
          </cell>
          <cell r="M7" t="str">
            <v>Subproceso: Asistencia al cliente. No Aplica Subproceso.</v>
          </cell>
          <cell r="N7">
            <v>2015</v>
          </cell>
          <cell r="O7" t="str">
            <v>Procedimiento: Atención en Canales</v>
          </cell>
          <cell r="P7">
            <v>5085</v>
          </cell>
          <cell r="Q7">
            <v>5371</v>
          </cell>
          <cell r="R7">
            <v>0</v>
          </cell>
          <cell r="S7">
            <v>0</v>
          </cell>
          <cell r="T7" t="str">
            <v>Ascendente</v>
          </cell>
          <cell r="U7">
            <v>1</v>
          </cell>
          <cell r="V7" t="str">
            <v>Procedimiento</v>
          </cell>
          <cell r="W7">
            <v>22501</v>
          </cell>
          <cell r="X7" t="str">
            <v>Asistencia al Cliente</v>
          </cell>
          <cell r="Y7" t="str">
            <v>No</v>
          </cell>
        </row>
        <row r="8">
          <cell r="A8">
            <v>109</v>
          </cell>
          <cell r="B8" t="str">
            <v>Oportunidad en la Decisión a Solicitudes Actualización RUT sujetas a verificación concepto 5</v>
          </cell>
          <cell r="C8" t="str">
            <v>(5087/5373)*100</v>
          </cell>
          <cell r="D8">
            <v>97110002</v>
          </cell>
          <cell r="E8" t="str">
            <v>(Variable 1/ Variable 2)* 100</v>
          </cell>
          <cell r="F8">
            <v>100</v>
          </cell>
          <cell r="G8" t="str">
            <v>Mes</v>
          </cell>
          <cell r="H8" t="str">
            <v>Porcentaje</v>
          </cell>
          <cell r="I8">
            <v>0</v>
          </cell>
          <cell r="J8">
            <v>8</v>
          </cell>
          <cell r="K8" t="str">
            <v>Proceso: Gestión Masiva</v>
          </cell>
          <cell r="L8">
            <v>291</v>
          </cell>
          <cell r="M8" t="str">
            <v>Subproceso: Modificaciones del Registro</v>
          </cell>
          <cell r="N8">
            <v>2037</v>
          </cell>
          <cell r="O8" t="str">
            <v>Procedimiento: Actualizaciones del Rut sujetas a verificación</v>
          </cell>
          <cell r="P8">
            <v>5087</v>
          </cell>
          <cell r="Q8">
            <v>5373</v>
          </cell>
          <cell r="R8">
            <v>0</v>
          </cell>
          <cell r="S8">
            <v>0</v>
          </cell>
          <cell r="T8" t="str">
            <v>Constante</v>
          </cell>
          <cell r="U8">
            <v>1</v>
          </cell>
          <cell r="V8" t="str">
            <v>Procedimiento</v>
          </cell>
          <cell r="W8">
            <v>22501</v>
          </cell>
          <cell r="X8" t="str">
            <v>Asistencia al Cliente</v>
          </cell>
          <cell r="Y8" t="str">
            <v>No</v>
          </cell>
        </row>
        <row r="9">
          <cell r="A9">
            <v>125</v>
          </cell>
          <cell r="B9" t="str">
            <v>Eficacia en el estudio y elaboración de  proyectos de normas de convenios internacionales aduaneros</v>
          </cell>
          <cell r="C9" t="str">
            <v>(5101/5387)*100</v>
          </cell>
          <cell r="D9">
            <v>97110002</v>
          </cell>
          <cell r="E9" t="str">
            <v>(Variable 1/ Variable 2)* 100</v>
          </cell>
          <cell r="F9">
            <v>100</v>
          </cell>
          <cell r="G9" t="str">
            <v>Semestre</v>
          </cell>
          <cell r="H9" t="str">
            <v>Porcentaje</v>
          </cell>
          <cell r="I9">
            <v>0</v>
          </cell>
          <cell r="J9">
            <v>11</v>
          </cell>
          <cell r="K9" t="str">
            <v>Proceso: Operación Aduanera</v>
          </cell>
          <cell r="L9">
            <v>216</v>
          </cell>
          <cell r="M9" t="str">
            <v>Subproceso: Apoyo  a la Operación Aduanera</v>
          </cell>
          <cell r="N9">
            <v>2093</v>
          </cell>
          <cell r="O9" t="str">
            <v>Procedimiento: Expedición de Pronunciamiento Técnico</v>
          </cell>
          <cell r="P9">
            <v>5101</v>
          </cell>
          <cell r="Q9">
            <v>5387</v>
          </cell>
          <cell r="R9">
            <v>0</v>
          </cell>
          <cell r="S9">
            <v>0</v>
          </cell>
          <cell r="T9" t="str">
            <v>Constante</v>
          </cell>
          <cell r="U9">
            <v>1</v>
          </cell>
          <cell r="V9" t="str">
            <v>Procedimiento</v>
          </cell>
          <cell r="W9">
            <v>22601</v>
          </cell>
          <cell r="X9" t="str">
            <v>Comercio Exterior</v>
          </cell>
          <cell r="Y9" t="str">
            <v>No</v>
          </cell>
        </row>
        <row r="10">
          <cell r="A10">
            <v>161</v>
          </cell>
          <cell r="B10" t="str">
            <v>Cobertura en Seguridad Social integral a los servidores públicos de la entidad.</v>
          </cell>
          <cell r="C10" t="str">
            <v>(5136/5422)*100</v>
          </cell>
          <cell r="D10">
            <v>97110001</v>
          </cell>
          <cell r="E10" t="str">
            <v>(Variable 1/ Variable 2)* 100</v>
          </cell>
          <cell r="F10">
            <v>100</v>
          </cell>
          <cell r="G10" t="str">
            <v>Trimestre</v>
          </cell>
          <cell r="H10" t="str">
            <v>Porcentaje</v>
          </cell>
          <cell r="I10">
            <v>0</v>
          </cell>
          <cell r="J10">
            <v>6</v>
          </cell>
          <cell r="K10" t="str">
            <v>Proceso: Gestión Humana</v>
          </cell>
          <cell r="L10">
            <v>282</v>
          </cell>
          <cell r="M10" t="str">
            <v>Subproceso: Gestión para la provisión y/o movilidad del empleo</v>
          </cell>
          <cell r="N10">
            <v>2264</v>
          </cell>
          <cell r="O10" t="str">
            <v>Procedimiento: Afiliaciones y/o Traslados al Sistema de Seguridad Social y Cajas de Compensación</v>
          </cell>
          <cell r="P10">
            <v>5136</v>
          </cell>
          <cell r="Q10">
            <v>5422</v>
          </cell>
          <cell r="R10">
            <v>0</v>
          </cell>
          <cell r="S10">
            <v>0</v>
          </cell>
          <cell r="T10" t="str">
            <v>Ascendente</v>
          </cell>
          <cell r="U10">
            <v>1</v>
          </cell>
          <cell r="V10" t="str">
            <v>Procedimiento</v>
          </cell>
          <cell r="W10">
            <v>21401</v>
          </cell>
          <cell r="X10" t="str">
            <v>Personal</v>
          </cell>
          <cell r="Y10" t="str">
            <v>No</v>
          </cell>
        </row>
        <row r="11">
          <cell r="A11">
            <v>178</v>
          </cell>
          <cell r="B11" t="str">
            <v>Número de días de mora en el cierre contable (MUISCA)</v>
          </cell>
          <cell r="C11" t="str">
            <v>(5152-5438)</v>
          </cell>
          <cell r="D11">
            <v>97110003</v>
          </cell>
          <cell r="E11" t="str">
            <v>(Variable 1 - Variable 2 )</v>
          </cell>
          <cell r="F11">
            <v>0</v>
          </cell>
          <cell r="G11" t="str">
            <v>Mes</v>
          </cell>
          <cell r="H11" t="str">
            <v>Días</v>
          </cell>
          <cell r="I11">
            <v>0</v>
          </cell>
          <cell r="J11">
            <v>12</v>
          </cell>
          <cell r="K11" t="str">
            <v>Proceso: Recaudación</v>
          </cell>
          <cell r="L11">
            <v>259</v>
          </cell>
          <cell r="M11" t="str">
            <v xml:space="preserve">	Subproceso: Información de Recaudo</v>
          </cell>
          <cell r="N11">
            <v>2051</v>
          </cell>
          <cell r="O11" t="str">
            <v>Procedimiento: Cierre Contable</v>
          </cell>
          <cell r="P11">
            <v>5152</v>
          </cell>
          <cell r="Q11">
            <v>5438</v>
          </cell>
          <cell r="R11">
            <v>0</v>
          </cell>
          <cell r="S11">
            <v>0</v>
          </cell>
          <cell r="T11" t="str">
            <v>Descendente</v>
          </cell>
          <cell r="U11">
            <v>1</v>
          </cell>
          <cell r="V11" t="str">
            <v>Procedimiento</v>
          </cell>
          <cell r="W11">
            <v>22401</v>
          </cell>
          <cell r="X11" t="str">
            <v>Recaudo</v>
          </cell>
          <cell r="Y11" t="str">
            <v>No</v>
          </cell>
        </row>
        <row r="12">
          <cell r="A12">
            <v>183</v>
          </cell>
          <cell r="B12" t="str">
            <v>Proceso sancionatorio contra EAR</v>
          </cell>
          <cell r="C12" t="str">
            <v>(5157/5443)*100</v>
          </cell>
          <cell r="D12">
            <v>97110002</v>
          </cell>
          <cell r="E12" t="str">
            <v>(Variable 1/ Variable 2)* 100</v>
          </cell>
          <cell r="F12">
            <v>100</v>
          </cell>
          <cell r="G12" t="str">
            <v>Año</v>
          </cell>
          <cell r="H12" t="str">
            <v>Porcentaje</v>
          </cell>
          <cell r="I12">
            <v>0</v>
          </cell>
          <cell r="J12">
            <v>12</v>
          </cell>
          <cell r="K12" t="str">
            <v>Proceso: Recaudación</v>
          </cell>
          <cell r="L12">
            <v>259</v>
          </cell>
          <cell r="M12" t="str">
            <v xml:space="preserve">	Subproceso: Información de Recaudo</v>
          </cell>
          <cell r="N12">
            <v>2055</v>
          </cell>
          <cell r="O12" t="str">
            <v>Procedimiento: Sanciones a Entidades Autorizadas para Recaudar</v>
          </cell>
          <cell r="P12">
            <v>5157</v>
          </cell>
          <cell r="Q12">
            <v>5443</v>
          </cell>
          <cell r="R12">
            <v>0</v>
          </cell>
          <cell r="S12">
            <v>0</v>
          </cell>
          <cell r="T12" t="str">
            <v>Constante</v>
          </cell>
          <cell r="U12">
            <v>1</v>
          </cell>
          <cell r="V12" t="str">
            <v>Procedimiento</v>
          </cell>
          <cell r="W12">
            <v>22401</v>
          </cell>
          <cell r="X12" t="str">
            <v>Recaudo</v>
          </cell>
          <cell r="Y12" t="str">
            <v>No</v>
          </cell>
        </row>
        <row r="13">
          <cell r="A13">
            <v>186</v>
          </cell>
          <cell r="B13" t="str">
            <v>Comunicación Indice de Consignación</v>
          </cell>
          <cell r="C13" t="str">
            <v>(5160/5446)*100</v>
          </cell>
          <cell r="D13">
            <v>97110002</v>
          </cell>
          <cell r="E13" t="str">
            <v>(Variable 1/ Variable 2)* 100</v>
          </cell>
          <cell r="F13">
            <v>100</v>
          </cell>
          <cell r="G13" t="str">
            <v>Mes</v>
          </cell>
          <cell r="H13" t="str">
            <v>Porcentaje</v>
          </cell>
          <cell r="I13">
            <v>0</v>
          </cell>
          <cell r="J13">
            <v>12</v>
          </cell>
          <cell r="K13" t="str">
            <v>Proceso: Recaudación</v>
          </cell>
          <cell r="L13">
            <v>259</v>
          </cell>
          <cell r="M13" t="str">
            <v xml:space="preserve">	Subproceso: Información de Recaudo</v>
          </cell>
          <cell r="N13">
            <v>2054</v>
          </cell>
          <cell r="O13" t="str">
            <v>Procedimiento: Cálculo del Índice de consignación</v>
          </cell>
          <cell r="P13">
            <v>5160</v>
          </cell>
          <cell r="Q13">
            <v>5446</v>
          </cell>
          <cell r="R13">
            <v>0</v>
          </cell>
          <cell r="S13">
            <v>0</v>
          </cell>
          <cell r="T13" t="str">
            <v>Constante</v>
          </cell>
          <cell r="U13">
            <v>1</v>
          </cell>
          <cell r="V13" t="str">
            <v>Procedimiento</v>
          </cell>
          <cell r="W13">
            <v>22401</v>
          </cell>
          <cell r="X13" t="str">
            <v>Recaudo</v>
          </cell>
          <cell r="Y13" t="str">
            <v>No</v>
          </cell>
        </row>
        <row r="14">
          <cell r="A14">
            <v>187</v>
          </cell>
          <cell r="B14" t="str">
            <v>Conciliación del Recaudo</v>
          </cell>
          <cell r="C14" t="str">
            <v>(5161/5447)*100</v>
          </cell>
          <cell r="D14">
            <v>97110002</v>
          </cell>
          <cell r="E14" t="str">
            <v>(Variable 1/ Variable 2)* 100</v>
          </cell>
          <cell r="F14">
            <v>100</v>
          </cell>
          <cell r="G14" t="str">
            <v>Mes</v>
          </cell>
          <cell r="H14" t="str">
            <v>Porcentaje</v>
          </cell>
          <cell r="I14">
            <v>0</v>
          </cell>
          <cell r="J14">
            <v>12</v>
          </cell>
          <cell r="K14" t="str">
            <v>Proceso: Recaudación</v>
          </cell>
          <cell r="L14">
            <v>259</v>
          </cell>
          <cell r="M14" t="str">
            <v xml:space="preserve">	Subproceso: Información de Recaudo</v>
          </cell>
          <cell r="N14">
            <v>2054</v>
          </cell>
          <cell r="O14" t="str">
            <v>Procedimiento: Cálculo del Índice de consignación</v>
          </cell>
          <cell r="P14">
            <v>5161</v>
          </cell>
          <cell r="Q14">
            <v>5447</v>
          </cell>
          <cell r="R14">
            <v>0</v>
          </cell>
          <cell r="S14">
            <v>0</v>
          </cell>
          <cell r="T14" t="str">
            <v>Constante</v>
          </cell>
          <cell r="U14">
            <v>1</v>
          </cell>
          <cell r="V14" t="str">
            <v>Procedimiento</v>
          </cell>
          <cell r="W14">
            <v>22401</v>
          </cell>
          <cell r="X14" t="str">
            <v>Recaudo</v>
          </cell>
          <cell r="Y14" t="str">
            <v>No</v>
          </cell>
        </row>
        <row r="15">
          <cell r="A15">
            <v>218</v>
          </cell>
          <cell r="B15" t="str">
            <v>Concepto bienes inmuebles recibidos en dación en pago</v>
          </cell>
          <cell r="C15" t="str">
            <v>(5179/5463)*100</v>
          </cell>
          <cell r="D15">
            <v>97110002</v>
          </cell>
          <cell r="E15" t="str">
            <v>(Variable 1/ Variable 2)* 100</v>
          </cell>
          <cell r="F15">
            <v>100</v>
          </cell>
          <cell r="G15" t="str">
            <v>Trimestre</v>
          </cell>
          <cell r="H15" t="str">
            <v>Porcentaje</v>
          </cell>
          <cell r="I15">
            <v>0</v>
          </cell>
          <cell r="J15">
            <v>14</v>
          </cell>
          <cell r="K15" t="str">
            <v>Proceso: Recursos Físicos</v>
          </cell>
          <cell r="L15">
            <v>232</v>
          </cell>
          <cell r="M15" t="str">
            <v>Subproceso: Administración de Bienes</v>
          </cell>
          <cell r="N15">
            <v>2173</v>
          </cell>
          <cell r="O15" t="str">
            <v>Procedimiento: Conceptualización y Entrega de Bienes Inmuebles Recibidos en Dación en Pago</v>
          </cell>
          <cell r="P15">
            <v>5179</v>
          </cell>
          <cell r="Q15">
            <v>5463</v>
          </cell>
          <cell r="R15">
            <v>0</v>
          </cell>
          <cell r="S15">
            <v>0</v>
          </cell>
          <cell r="T15" t="str">
            <v>Constante</v>
          </cell>
          <cell r="U15">
            <v>1</v>
          </cell>
          <cell r="V15" t="str">
            <v>Procedimiento</v>
          </cell>
          <cell r="W15">
            <v>21501</v>
          </cell>
          <cell r="X15" t="str">
            <v>Recursos Físicos</v>
          </cell>
          <cell r="Y15" t="str">
            <v>No</v>
          </cell>
        </row>
        <row r="16">
          <cell r="A16">
            <v>229</v>
          </cell>
          <cell r="B16" t="str">
            <v>Control a eliminación de documentos</v>
          </cell>
          <cell r="C16" t="str">
            <v>(5180/5464)*100</v>
          </cell>
          <cell r="D16">
            <v>97110002</v>
          </cell>
          <cell r="E16" t="str">
            <v>(Variable 1/ Variable 2)* 100</v>
          </cell>
          <cell r="F16">
            <v>100</v>
          </cell>
          <cell r="G16" t="str">
            <v>Año</v>
          </cell>
          <cell r="H16" t="str">
            <v>Porcentaje</v>
          </cell>
          <cell r="I16">
            <v>0</v>
          </cell>
          <cell r="J16">
            <v>14</v>
          </cell>
          <cell r="K16" t="str">
            <v>Proceso: Recursos Físicos</v>
          </cell>
          <cell r="L16">
            <v>53</v>
          </cell>
          <cell r="M16" t="str">
            <v>Subproceso: Gestión Documental</v>
          </cell>
          <cell r="N16">
            <v>2209</v>
          </cell>
          <cell r="O16" t="str">
            <v>Procedimiento: Administración del Archivo Central</v>
          </cell>
          <cell r="P16">
            <v>5190</v>
          </cell>
          <cell r="Q16">
            <v>5474</v>
          </cell>
          <cell r="R16">
            <v>0</v>
          </cell>
          <cell r="S16">
            <v>0</v>
          </cell>
          <cell r="T16" t="str">
            <v>Constante</v>
          </cell>
          <cell r="U16">
            <v>1</v>
          </cell>
          <cell r="V16" t="str">
            <v>Procedimiento</v>
          </cell>
          <cell r="W16">
            <v>21501</v>
          </cell>
          <cell r="X16" t="str">
            <v>Recursos Físicos</v>
          </cell>
          <cell r="Y16" t="str">
            <v>No</v>
          </cell>
        </row>
        <row r="17">
          <cell r="A17">
            <v>236</v>
          </cell>
          <cell r="B17" t="str">
            <v>Mantenimiento del Parque Automotor</v>
          </cell>
          <cell r="C17" t="str">
            <v>(5195/5479)*100</v>
          </cell>
          <cell r="D17">
            <v>97110002</v>
          </cell>
          <cell r="E17" t="str">
            <v>(Variable 1/ Variable 2)* 100</v>
          </cell>
          <cell r="F17">
            <v>100</v>
          </cell>
          <cell r="G17" t="str">
            <v>Trimestre</v>
          </cell>
          <cell r="H17" t="str">
            <v>Porcentaje</v>
          </cell>
          <cell r="I17">
            <v>0</v>
          </cell>
          <cell r="J17">
            <v>14</v>
          </cell>
          <cell r="K17" t="str">
            <v>Proceso: Recursos Físicos</v>
          </cell>
          <cell r="L17">
            <v>232</v>
          </cell>
          <cell r="M17" t="str">
            <v>Subproceso: Administración de Bienes</v>
          </cell>
          <cell r="N17">
            <v>2377</v>
          </cell>
          <cell r="O17" t="str">
            <v>Procedimiento: Programa de Mantenimiento Parque Automotor</v>
          </cell>
          <cell r="P17">
            <v>5195</v>
          </cell>
          <cell r="Q17">
            <v>5479</v>
          </cell>
          <cell r="R17">
            <v>0</v>
          </cell>
          <cell r="S17">
            <v>0</v>
          </cell>
          <cell r="T17" t="str">
            <v>Constante</v>
          </cell>
          <cell r="U17">
            <v>1</v>
          </cell>
          <cell r="V17" t="str">
            <v>Procedimiento</v>
          </cell>
          <cell r="W17">
            <v>21501</v>
          </cell>
          <cell r="X17" t="str">
            <v>Recursos Físicos</v>
          </cell>
          <cell r="Y17" t="str">
            <v>No</v>
          </cell>
        </row>
        <row r="18">
          <cell r="A18">
            <v>245</v>
          </cell>
          <cell r="B18" t="str">
            <v>Oportunidad entrega cuenta mensual de Almacén e Inventarios</v>
          </cell>
          <cell r="C18" t="str">
            <v>(5204/5488)*100</v>
          </cell>
          <cell r="D18">
            <v>97110002</v>
          </cell>
          <cell r="E18" t="str">
            <v>(Variable 1/ Variable 2)* 100</v>
          </cell>
          <cell r="F18">
            <v>100</v>
          </cell>
          <cell r="G18" t="str">
            <v>Mes</v>
          </cell>
          <cell r="H18" t="str">
            <v>Porcentaje</v>
          </cell>
          <cell r="I18">
            <v>0</v>
          </cell>
          <cell r="J18">
            <v>14</v>
          </cell>
          <cell r="K18" t="str">
            <v>Proceso: Recursos Físicos</v>
          </cell>
          <cell r="L18">
            <v>232</v>
          </cell>
          <cell r="M18" t="str">
            <v>Subproceso: Administración de Bienes</v>
          </cell>
          <cell r="N18">
            <v>2349</v>
          </cell>
          <cell r="O18" t="str">
            <v>Procedimiento: Levantamiento Físico de Inventario de Bienes Muebles</v>
          </cell>
          <cell r="P18">
            <v>5204</v>
          </cell>
          <cell r="Q18">
            <v>5488</v>
          </cell>
          <cell r="R18">
            <v>0</v>
          </cell>
          <cell r="S18">
            <v>0</v>
          </cell>
          <cell r="T18" t="str">
            <v>Constante</v>
          </cell>
          <cell r="U18">
            <v>1</v>
          </cell>
          <cell r="V18" t="str">
            <v>Procedimiento</v>
          </cell>
          <cell r="W18">
            <v>21501</v>
          </cell>
          <cell r="X18" t="str">
            <v>Recursos Físicos</v>
          </cell>
          <cell r="Y18" t="str">
            <v>No</v>
          </cell>
        </row>
        <row r="19">
          <cell r="A19">
            <v>262</v>
          </cell>
          <cell r="B19" t="str">
            <v>Cumplimiento y mantenimiento de los requisitos  con los cuales se obtuvo el registro aduanero</v>
          </cell>
          <cell r="C19" t="str">
            <v>(5219/5502)*100</v>
          </cell>
          <cell r="D19">
            <v>97110002</v>
          </cell>
          <cell r="E19" t="str">
            <v>(Variable 1/ Variable 2)* 100</v>
          </cell>
          <cell r="F19">
            <v>70</v>
          </cell>
          <cell r="G19" t="str">
            <v>Trimestre</v>
          </cell>
          <cell r="H19" t="str">
            <v>Porcentaje</v>
          </cell>
          <cell r="I19">
            <v>0</v>
          </cell>
          <cell r="J19">
            <v>8</v>
          </cell>
          <cell r="K19" t="str">
            <v>Proceso: Gestión Masiva</v>
          </cell>
          <cell r="L19">
            <v>289</v>
          </cell>
          <cell r="M19" t="str">
            <v>Subproceso: Registro, Habilitación, Autorización Usuarios TAC</v>
          </cell>
          <cell r="N19">
            <v>3121</v>
          </cell>
          <cell r="O19" t="str">
            <v>Procedimiento: Control al mantenimiento de requisitos a Operadores de Comercio Exterior y Obligados Aduaneros</v>
          </cell>
          <cell r="P19">
            <v>5219</v>
          </cell>
          <cell r="Q19">
            <v>5502</v>
          </cell>
          <cell r="R19">
            <v>0</v>
          </cell>
          <cell r="S19">
            <v>0</v>
          </cell>
          <cell r="T19" t="str">
            <v>Constante</v>
          </cell>
          <cell r="U19">
            <v>1</v>
          </cell>
          <cell r="V19" t="str">
            <v>Procedimiento</v>
          </cell>
          <cell r="W19">
            <v>22801</v>
          </cell>
          <cell r="X19" t="str">
            <v xml:space="preserve">Registro Aduanero    </v>
          </cell>
          <cell r="Y19" t="str">
            <v>No</v>
          </cell>
        </row>
        <row r="20">
          <cell r="A20">
            <v>341</v>
          </cell>
          <cell r="B20" t="str">
            <v>Avaluo de Bienes Inmuebles</v>
          </cell>
          <cell r="C20" t="str">
            <v>(5678/5679)*100</v>
          </cell>
          <cell r="D20">
            <v>97110002</v>
          </cell>
          <cell r="E20" t="str">
            <v>(Variable 1/ Variable 2)* 100</v>
          </cell>
          <cell r="F20">
            <v>50</v>
          </cell>
          <cell r="G20" t="str">
            <v>Cuatrimestre</v>
          </cell>
          <cell r="H20" t="str">
            <v>Porcentaje</v>
          </cell>
          <cell r="I20">
            <v>0</v>
          </cell>
          <cell r="J20">
            <v>1</v>
          </cell>
          <cell r="K20" t="str">
            <v>Proceso: Administración de Cartera</v>
          </cell>
          <cell r="L20">
            <v>278</v>
          </cell>
          <cell r="M20" t="str">
            <v>Subproceso: Cobro en Sede Administrativa</v>
          </cell>
          <cell r="N20">
            <v>3160</v>
          </cell>
          <cell r="O20" t="str">
            <v>Procedimiento: Avalúo de Bienes</v>
          </cell>
          <cell r="P20">
            <v>5678</v>
          </cell>
          <cell r="Q20">
            <v>5679</v>
          </cell>
          <cell r="R20">
            <v>0</v>
          </cell>
          <cell r="S20">
            <v>0</v>
          </cell>
          <cell r="T20" t="str">
            <v>Constante</v>
          </cell>
          <cell r="U20">
            <v>1</v>
          </cell>
          <cell r="V20" t="str">
            <v>Procedimiento</v>
          </cell>
          <cell r="W20">
            <v>22402</v>
          </cell>
          <cell r="X20" t="str">
            <v>Cobranzas</v>
          </cell>
          <cell r="Y20" t="str">
            <v>No</v>
          </cell>
        </row>
        <row r="21">
          <cell r="A21">
            <v>342</v>
          </cell>
          <cell r="B21" t="str">
            <v>Remate de Bienes Inmuebles</v>
          </cell>
          <cell r="C21" t="str">
            <v>(5681/5680)*100</v>
          </cell>
          <cell r="D21">
            <v>97110002</v>
          </cell>
          <cell r="E21" t="str">
            <v>(Variable 1/ Variable 2)* 100</v>
          </cell>
          <cell r="F21">
            <v>50</v>
          </cell>
          <cell r="G21" t="str">
            <v>Cuatrimestre</v>
          </cell>
          <cell r="H21" t="str">
            <v>Porcentaje</v>
          </cell>
          <cell r="I21">
            <v>0</v>
          </cell>
          <cell r="J21">
            <v>1</v>
          </cell>
          <cell r="K21" t="str">
            <v>Proceso: Administración de Cartera</v>
          </cell>
          <cell r="L21">
            <v>278</v>
          </cell>
          <cell r="M21" t="str">
            <v>Subproceso: Cobro en Sede Administrativa</v>
          </cell>
          <cell r="N21">
            <v>3162</v>
          </cell>
          <cell r="O21" t="str">
            <v>Procedimiento: Liquidación del Crédito y las Costas</v>
          </cell>
          <cell r="P21">
            <v>5681</v>
          </cell>
          <cell r="Q21">
            <v>5680</v>
          </cell>
          <cell r="R21">
            <v>0</v>
          </cell>
          <cell r="S21">
            <v>0</v>
          </cell>
          <cell r="T21" t="str">
            <v>Constante</v>
          </cell>
          <cell r="U21">
            <v>1</v>
          </cell>
          <cell r="V21" t="str">
            <v>Procedimiento</v>
          </cell>
          <cell r="W21">
            <v>22402</v>
          </cell>
          <cell r="X21" t="str">
            <v>Cobranzas</v>
          </cell>
          <cell r="Y21" t="str">
            <v>No</v>
          </cell>
        </row>
        <row r="22">
          <cell r="A22">
            <v>363</v>
          </cell>
          <cell r="B22" t="str">
            <v>Reconocimiento de las operaciones contables</v>
          </cell>
          <cell r="C22" t="str">
            <v>(5745/5760)* 100</v>
          </cell>
          <cell r="D22">
            <v>97110001</v>
          </cell>
          <cell r="E22" t="str">
            <v>(Variable 1/ Variable 2)* 100</v>
          </cell>
          <cell r="F22">
            <v>100</v>
          </cell>
          <cell r="G22" t="str">
            <v>Mes</v>
          </cell>
          <cell r="H22" t="str">
            <v>Porcentaje</v>
          </cell>
          <cell r="I22">
            <v>0</v>
          </cell>
          <cell r="J22">
            <v>13</v>
          </cell>
          <cell r="K22" t="str">
            <v>Proceso: Recursos Financieros</v>
          </cell>
          <cell r="L22">
            <v>226</v>
          </cell>
          <cell r="M22" t="str">
            <v>Subproceso: Reconocimiento</v>
          </cell>
          <cell r="N22">
            <v>2156</v>
          </cell>
          <cell r="O22" t="str">
            <v>Procedimiento: Reconocimiento de Hechos Económicos que No Generan Pago</v>
          </cell>
          <cell r="P22">
            <v>5745</v>
          </cell>
          <cell r="Q22">
            <v>5760</v>
          </cell>
          <cell r="R22">
            <v>0</v>
          </cell>
          <cell r="S22">
            <v>0</v>
          </cell>
          <cell r="T22" t="str">
            <v>Ascendente</v>
          </cell>
          <cell r="U22">
            <v>1</v>
          </cell>
          <cell r="V22" t="str">
            <v>Procedimiento</v>
          </cell>
          <cell r="W22">
            <v>21601</v>
          </cell>
          <cell r="X22" t="str">
            <v>Recursos Financieros</v>
          </cell>
          <cell r="Y22" t="str">
            <v>No</v>
          </cell>
        </row>
        <row r="23">
          <cell r="A23">
            <v>368</v>
          </cell>
          <cell r="B23" t="str">
            <v>Conciliaciones Contables</v>
          </cell>
          <cell r="C23" t="str">
            <v>5750</v>
          </cell>
          <cell r="D23">
            <v>97110001</v>
          </cell>
          <cell r="E23" t="str">
            <v>Variable 1</v>
          </cell>
          <cell r="F23">
            <v>4</v>
          </cell>
          <cell r="G23" t="str">
            <v>Mes</v>
          </cell>
          <cell r="H23" t="str">
            <v>Cantidad</v>
          </cell>
          <cell r="I23">
            <v>0</v>
          </cell>
          <cell r="J23">
            <v>13</v>
          </cell>
          <cell r="K23" t="str">
            <v>Proceso: Recursos Financieros</v>
          </cell>
          <cell r="L23">
            <v>281</v>
          </cell>
          <cell r="M23" t="str">
            <v>Subproceso: Gestión Contable</v>
          </cell>
          <cell r="N23">
            <v>2157</v>
          </cell>
          <cell r="O23" t="str">
            <v>Procedimiento: Generación de Conciliaciones Bancarias y Cruces de Información</v>
          </cell>
          <cell r="P23">
            <v>5750</v>
          </cell>
          <cell r="Q23">
            <v>0</v>
          </cell>
          <cell r="R23">
            <v>0</v>
          </cell>
          <cell r="S23">
            <v>0</v>
          </cell>
          <cell r="T23" t="str">
            <v>Ascendente</v>
          </cell>
          <cell r="U23">
            <v>1</v>
          </cell>
          <cell r="V23" t="str">
            <v>Procedimiento</v>
          </cell>
          <cell r="W23">
            <v>21601</v>
          </cell>
          <cell r="X23" t="str">
            <v>Recursos Financieros</v>
          </cell>
          <cell r="Y23" t="str">
            <v>No</v>
          </cell>
        </row>
        <row r="24">
          <cell r="A24">
            <v>371</v>
          </cell>
          <cell r="B24" t="str">
            <v>Secuestro de Bienes  Inmuebles</v>
          </cell>
          <cell r="C24" t="str">
            <v>(5753/5765)*100</v>
          </cell>
          <cell r="D24">
            <v>97110002</v>
          </cell>
          <cell r="E24" t="str">
            <v>(Variable 1/ Variable 2)* 100</v>
          </cell>
          <cell r="F24">
            <v>50</v>
          </cell>
          <cell r="G24" t="str">
            <v>Cuatrimestre</v>
          </cell>
          <cell r="H24" t="str">
            <v>Porcentaje</v>
          </cell>
          <cell r="I24">
            <v>0</v>
          </cell>
          <cell r="J24">
            <v>1</v>
          </cell>
          <cell r="K24" t="str">
            <v>Proceso: Administración de Cartera</v>
          </cell>
          <cell r="L24">
            <v>278</v>
          </cell>
          <cell r="M24" t="str">
            <v>Subproceso: Cobro en Sede Administrativa</v>
          </cell>
          <cell r="N24">
            <v>3158</v>
          </cell>
          <cell r="O24" t="str">
            <v>Procedimiento: Entrega de bienes secuestrados</v>
          </cell>
          <cell r="P24">
            <v>5753</v>
          </cell>
          <cell r="Q24">
            <v>5765</v>
          </cell>
          <cell r="R24">
            <v>0</v>
          </cell>
          <cell r="S24">
            <v>0</v>
          </cell>
          <cell r="T24" t="str">
            <v>Constante</v>
          </cell>
          <cell r="U24">
            <v>1</v>
          </cell>
          <cell r="V24" t="str">
            <v>Procedimiento</v>
          </cell>
          <cell r="W24">
            <v>22402</v>
          </cell>
          <cell r="X24" t="str">
            <v>Cobranzas</v>
          </cell>
          <cell r="Y24" t="str">
            <v>No</v>
          </cell>
        </row>
        <row r="25">
          <cell r="A25">
            <v>374</v>
          </cell>
          <cell r="B25" t="str">
            <v>Porcentaje de Terceros Conciliados</v>
          </cell>
          <cell r="C25" t="str">
            <v>(5756/5768)*100</v>
          </cell>
          <cell r="D25">
            <v>97110002</v>
          </cell>
          <cell r="E25" t="str">
            <v>(Variable 1/ Variable 2)* 100</v>
          </cell>
          <cell r="F25">
            <v>100</v>
          </cell>
          <cell r="G25" t="str">
            <v>Mes</v>
          </cell>
          <cell r="H25" t="str">
            <v>Porcentaje</v>
          </cell>
          <cell r="I25">
            <v>0</v>
          </cell>
          <cell r="J25">
            <v>12</v>
          </cell>
          <cell r="K25" t="str">
            <v>Proceso: Recaudación</v>
          </cell>
          <cell r="L25">
            <v>259</v>
          </cell>
          <cell r="M25" t="str">
            <v xml:space="preserve">	Subproceso: Información de Recaudo</v>
          </cell>
          <cell r="N25">
            <v>2052</v>
          </cell>
          <cell r="O25" t="str">
            <v>Procedimiento: Informe contable que deben rendir las direcciones seccionales</v>
          </cell>
          <cell r="P25">
            <v>5756</v>
          </cell>
          <cell r="Q25">
            <v>5768</v>
          </cell>
          <cell r="R25">
            <v>0</v>
          </cell>
          <cell r="S25">
            <v>0</v>
          </cell>
          <cell r="T25" t="str">
            <v>Constante</v>
          </cell>
          <cell r="U25">
            <v>1</v>
          </cell>
          <cell r="V25" t="str">
            <v>Procedimiento</v>
          </cell>
          <cell r="W25">
            <v>22401</v>
          </cell>
          <cell r="X25" t="str">
            <v>Recaudo</v>
          </cell>
          <cell r="Y25" t="str">
            <v>Si</v>
          </cell>
        </row>
        <row r="26">
          <cell r="A26">
            <v>375</v>
          </cell>
          <cell r="B26" t="str">
            <v>Gestión Saldos con errores de Procesamiento mediante el uso del Rol de Reprocesos del SIE de Obligación Financiera</v>
          </cell>
          <cell r="C26" t="str">
            <v>((5774+5778)/(5780+5782))*100</v>
          </cell>
          <cell r="D26">
            <v>97110002</v>
          </cell>
          <cell r="E26" t="str">
            <v>((Variable 1+ Variable 2) / (Variable 3 + Variable 4))*100</v>
          </cell>
          <cell r="F26">
            <v>100</v>
          </cell>
          <cell r="G26" t="str">
            <v>Mes</v>
          </cell>
          <cell r="H26" t="str">
            <v>Porcentaje</v>
          </cell>
          <cell r="I26">
            <v>0</v>
          </cell>
          <cell r="J26">
            <v>12</v>
          </cell>
          <cell r="K26" t="str">
            <v>Proceso: Recaudación</v>
          </cell>
          <cell r="L26">
            <v>259</v>
          </cell>
          <cell r="M26" t="str">
            <v xml:space="preserve">	Subproceso: Información de Recaudo</v>
          </cell>
          <cell r="N26">
            <v>2042</v>
          </cell>
          <cell r="O26" t="str">
            <v>Procedimiento: Corrección de inconsistencias  de Declaraciones y-o Recibos de Pago</v>
          </cell>
          <cell r="P26">
            <v>5774</v>
          </cell>
          <cell r="Q26">
            <v>5778</v>
          </cell>
          <cell r="R26">
            <v>5780</v>
          </cell>
          <cell r="S26">
            <v>5782</v>
          </cell>
          <cell r="T26" t="str">
            <v>Constante</v>
          </cell>
          <cell r="U26">
            <v>1</v>
          </cell>
          <cell r="V26" t="str">
            <v>Procedimiento</v>
          </cell>
          <cell r="W26">
            <v>22401</v>
          </cell>
          <cell r="X26" t="str">
            <v>Recaudo</v>
          </cell>
          <cell r="Y26" t="str">
            <v>No</v>
          </cell>
        </row>
        <row r="27">
          <cell r="A27">
            <v>386</v>
          </cell>
          <cell r="B27" t="str">
            <v>Eficacia en la ejecución del Procedimiento de Administración de la Actividad de Auditoría Interna</v>
          </cell>
          <cell r="C27" t="str">
            <v>(5894/5910)*100</v>
          </cell>
          <cell r="D27">
            <v>97110002</v>
          </cell>
          <cell r="E27" t="str">
            <v>(Variable 1/ Variable 2)* 100</v>
          </cell>
          <cell r="F27">
            <v>100</v>
          </cell>
          <cell r="G27" t="str">
            <v>Trimestre</v>
          </cell>
          <cell r="H27" t="str">
            <v>Porcentaje</v>
          </cell>
          <cell r="I27">
            <v>0</v>
          </cell>
          <cell r="J27">
            <v>4</v>
          </cell>
          <cell r="K27" t="str">
            <v>Proceso: Control Interno</v>
          </cell>
          <cell r="L27">
            <v>4</v>
          </cell>
          <cell r="M27" t="str">
            <v>Proceso: Control Interno. No Aplica Subproceso.</v>
          </cell>
          <cell r="N27">
            <v>2319</v>
          </cell>
          <cell r="O27" t="str">
            <v>Procedimiento: Administración de la actividad de Auditoria Interna</v>
          </cell>
          <cell r="P27">
            <v>5894</v>
          </cell>
          <cell r="Q27">
            <v>5910</v>
          </cell>
          <cell r="R27">
            <v>0</v>
          </cell>
          <cell r="S27">
            <v>0</v>
          </cell>
          <cell r="T27" t="str">
            <v>Constante</v>
          </cell>
          <cell r="U27">
            <v>1</v>
          </cell>
          <cell r="V27" t="str">
            <v>Procedimiento</v>
          </cell>
          <cell r="W27">
            <v>20401</v>
          </cell>
          <cell r="X27" t="str">
            <v>Control Interno</v>
          </cell>
          <cell r="Y27" t="str">
            <v>No</v>
          </cell>
        </row>
        <row r="28">
          <cell r="A28">
            <v>387</v>
          </cell>
          <cell r="B28" t="str">
            <v>Efectividad en el reconocimiento de carga de tráfico postal y envios urgentes.</v>
          </cell>
          <cell r="C28" t="str">
            <v>((5895+5911)/5920)*100</v>
          </cell>
          <cell r="D28">
            <v>97110001</v>
          </cell>
          <cell r="E28" t="str">
            <v>((Variable 1+ Variable 2) / Variable 3)*100</v>
          </cell>
          <cell r="F28">
            <v>60</v>
          </cell>
          <cell r="G28" t="str">
            <v>Mes</v>
          </cell>
          <cell r="H28" t="str">
            <v>Porcentaje</v>
          </cell>
          <cell r="I28">
            <v>0</v>
          </cell>
          <cell r="J28">
            <v>11</v>
          </cell>
          <cell r="K28" t="str">
            <v>Proceso: Operación Aduanera</v>
          </cell>
          <cell r="L28">
            <v>294</v>
          </cell>
          <cell r="M28" t="str">
            <v>Subproceso: Ingreso de Mercancías</v>
          </cell>
          <cell r="N28">
            <v>2080</v>
          </cell>
          <cell r="O28" t="str">
            <v>Procedimiento: Verificación de Tráfico Postal y Envios Urgentes</v>
          </cell>
          <cell r="P28">
            <v>5895</v>
          </cell>
          <cell r="Q28">
            <v>5911</v>
          </cell>
          <cell r="R28">
            <v>5920</v>
          </cell>
          <cell r="S28">
            <v>0</v>
          </cell>
          <cell r="T28" t="str">
            <v>Ascendente</v>
          </cell>
          <cell r="U28">
            <v>1</v>
          </cell>
          <cell r="V28" t="str">
            <v>Procedimiento</v>
          </cell>
          <cell r="W28">
            <v>22601</v>
          </cell>
          <cell r="X28" t="str">
            <v>Comercio Exterior</v>
          </cell>
          <cell r="Y28" t="str">
            <v>No</v>
          </cell>
        </row>
        <row r="29">
          <cell r="A29">
            <v>388</v>
          </cell>
          <cell r="B29" t="str">
            <v>Eficacia en la finalización de los tránsitos aduaneros autorizados</v>
          </cell>
          <cell r="C29" t="str">
            <v>(5896/(5912+5921))*100</v>
          </cell>
          <cell r="D29">
            <v>97110001</v>
          </cell>
          <cell r="E29" t="str">
            <v>(Variable 1/ (Variable 2 + Variable 3))*100</v>
          </cell>
          <cell r="F29">
            <v>80</v>
          </cell>
          <cell r="G29" t="str">
            <v>Mes</v>
          </cell>
          <cell r="H29" t="str">
            <v>Porcentaje</v>
          </cell>
          <cell r="I29">
            <v>0</v>
          </cell>
          <cell r="J29">
            <v>11</v>
          </cell>
          <cell r="K29" t="str">
            <v>Proceso: Operación Aduanera</v>
          </cell>
          <cell r="L29">
            <v>295</v>
          </cell>
          <cell r="M29" t="str">
            <v>Subproceso: Tránsitos aduaneros</v>
          </cell>
          <cell r="N29">
            <v>2083</v>
          </cell>
          <cell r="O29" t="str">
            <v>Procedimiento: Finalización de Tránsito Aduanero Nacional</v>
          </cell>
          <cell r="P29">
            <v>5896</v>
          </cell>
          <cell r="Q29">
            <v>5912</v>
          </cell>
          <cell r="R29">
            <v>5921</v>
          </cell>
          <cell r="S29">
            <v>0</v>
          </cell>
          <cell r="T29" t="str">
            <v>Ascendente</v>
          </cell>
          <cell r="U29">
            <v>1</v>
          </cell>
          <cell r="V29" t="str">
            <v>Procedimiento</v>
          </cell>
          <cell r="W29">
            <v>22601</v>
          </cell>
          <cell r="X29" t="str">
            <v>Comercio Exterior</v>
          </cell>
          <cell r="Y29" t="str">
            <v>No</v>
          </cell>
        </row>
        <row r="30">
          <cell r="A30">
            <v>390</v>
          </cell>
          <cell r="B30" t="str">
            <v>Efectividad en las inmovilizaciones efectuadas en carga.</v>
          </cell>
          <cell r="C30" t="str">
            <v>(5898/5914)*100</v>
          </cell>
          <cell r="D30">
            <v>97110001</v>
          </cell>
          <cell r="E30" t="str">
            <v>(Variable 1/ Variable 2)* 100</v>
          </cell>
          <cell r="F30">
            <v>10</v>
          </cell>
          <cell r="G30" t="str">
            <v>Mes</v>
          </cell>
          <cell r="H30" t="str">
            <v>Porcentaje</v>
          </cell>
          <cell r="I30">
            <v>0</v>
          </cell>
          <cell r="J30">
            <v>11</v>
          </cell>
          <cell r="K30" t="str">
            <v>Proceso: Operación Aduanera</v>
          </cell>
          <cell r="L30">
            <v>294</v>
          </cell>
          <cell r="M30" t="str">
            <v>Subproceso: Ingreso de Mercancías</v>
          </cell>
          <cell r="N30">
            <v>2081</v>
          </cell>
          <cell r="O30" t="str">
            <v>Procedimiento: Reconocimiento de Carga</v>
          </cell>
          <cell r="P30">
            <v>5898</v>
          </cell>
          <cell r="Q30">
            <v>5914</v>
          </cell>
          <cell r="R30">
            <v>0</v>
          </cell>
          <cell r="S30">
            <v>0</v>
          </cell>
          <cell r="T30" t="str">
            <v>Ascendente</v>
          </cell>
          <cell r="U30">
            <v>1</v>
          </cell>
          <cell r="V30" t="str">
            <v>Procedimiento</v>
          </cell>
          <cell r="W30">
            <v>22601</v>
          </cell>
          <cell r="X30" t="str">
            <v>Comercio Exterior</v>
          </cell>
          <cell r="Y30" t="str">
            <v>No</v>
          </cell>
        </row>
        <row r="31">
          <cell r="A31">
            <v>391</v>
          </cell>
          <cell r="B31" t="str">
            <v>Eficacia en la  expedición de las Resoluciones de clasificación arancelaria.</v>
          </cell>
          <cell r="C31" t="str">
            <v>(5899/5915)*100</v>
          </cell>
          <cell r="D31">
            <v>97110002</v>
          </cell>
          <cell r="E31" t="str">
            <v>(Variable 1/ Variable 2)* 100</v>
          </cell>
          <cell r="F31">
            <v>100</v>
          </cell>
          <cell r="G31" t="str">
            <v>Mes</v>
          </cell>
          <cell r="H31" t="str">
            <v>Porcentaje</v>
          </cell>
          <cell r="I31">
            <v>0</v>
          </cell>
          <cell r="J31">
            <v>11</v>
          </cell>
          <cell r="K31" t="str">
            <v>Proceso: Operación Aduanera</v>
          </cell>
          <cell r="L31">
            <v>216</v>
          </cell>
          <cell r="M31" t="str">
            <v>Subproceso: Apoyo  a la Operación Aduanera</v>
          </cell>
          <cell r="N31">
            <v>2327</v>
          </cell>
          <cell r="O31" t="str">
            <v>Procedimiento: Actualización Arancel</v>
          </cell>
          <cell r="P31">
            <v>5899</v>
          </cell>
          <cell r="Q31">
            <v>5915</v>
          </cell>
          <cell r="R31">
            <v>0</v>
          </cell>
          <cell r="S31">
            <v>0</v>
          </cell>
          <cell r="T31" t="str">
            <v>Constante</v>
          </cell>
          <cell r="U31">
            <v>1</v>
          </cell>
          <cell r="V31" t="str">
            <v>Procedimiento</v>
          </cell>
          <cell r="W31">
            <v>22701</v>
          </cell>
          <cell r="X31" t="str">
            <v xml:space="preserve">Técnica Aduanera    </v>
          </cell>
          <cell r="Y31" t="str">
            <v>No</v>
          </cell>
        </row>
        <row r="32">
          <cell r="A32">
            <v>394</v>
          </cell>
          <cell r="B32" t="str">
            <v>Eficacia en la atención de solicitudes de análisis merceológicos de mercancía.</v>
          </cell>
          <cell r="C32" t="str">
            <v>(5902/5918)*100</v>
          </cell>
          <cell r="D32">
            <v>97110002</v>
          </cell>
          <cell r="E32" t="str">
            <v>(Variable 1/ Variable 2)* 100</v>
          </cell>
          <cell r="F32">
            <v>100</v>
          </cell>
          <cell r="G32" t="str">
            <v>Mes</v>
          </cell>
          <cell r="H32" t="str">
            <v>Porcentaje</v>
          </cell>
          <cell r="I32">
            <v>0</v>
          </cell>
          <cell r="J32">
            <v>11</v>
          </cell>
          <cell r="K32" t="str">
            <v>Proceso: Operación Aduanera</v>
          </cell>
          <cell r="L32">
            <v>216</v>
          </cell>
          <cell r="M32" t="str">
            <v>Subproceso: Apoyo  a la Operación Aduanera</v>
          </cell>
          <cell r="N32">
            <v>2105</v>
          </cell>
          <cell r="O32" t="str">
            <v>Procedimiento: Análisis Físico Químico de Muestras</v>
          </cell>
          <cell r="P32">
            <v>5902</v>
          </cell>
          <cell r="Q32">
            <v>5918</v>
          </cell>
          <cell r="R32">
            <v>0</v>
          </cell>
          <cell r="S32">
            <v>0</v>
          </cell>
          <cell r="T32" t="str">
            <v>Constante</v>
          </cell>
          <cell r="U32">
            <v>1</v>
          </cell>
          <cell r="V32" t="str">
            <v>Procedimiento</v>
          </cell>
          <cell r="W32">
            <v>22701</v>
          </cell>
          <cell r="X32" t="str">
            <v xml:space="preserve">Técnica Aduanera    </v>
          </cell>
          <cell r="Y32" t="str">
            <v>No</v>
          </cell>
        </row>
        <row r="33">
          <cell r="A33">
            <v>397</v>
          </cell>
          <cell r="B33" t="str">
            <v>Eficiencia en la elaboración de  documentos en la etapa precontractual</v>
          </cell>
          <cell r="C33" t="str">
            <v>(5941/5942)*100</v>
          </cell>
          <cell r="D33">
            <v>97110002</v>
          </cell>
          <cell r="E33" t="str">
            <v>(Variable 1/ Variable 2)* 100</v>
          </cell>
          <cell r="F33">
            <v>100</v>
          </cell>
          <cell r="G33" t="str">
            <v>Trimestre</v>
          </cell>
          <cell r="H33" t="str">
            <v>Porcentaje</v>
          </cell>
          <cell r="I33">
            <v>0</v>
          </cell>
          <cell r="J33">
            <v>14</v>
          </cell>
          <cell r="K33" t="str">
            <v>Proceso: Recursos Físicos</v>
          </cell>
          <cell r="L33">
            <v>52</v>
          </cell>
          <cell r="M33" t="str">
            <v>Subproceso: Adquisición de Bienes y Servicios</v>
          </cell>
          <cell r="N33">
            <v>2186</v>
          </cell>
          <cell r="O33" t="str">
            <v>Procedimiento: Contratación Directa</v>
          </cell>
          <cell r="P33">
            <v>5941</v>
          </cell>
          <cell r="Q33">
            <v>5942</v>
          </cell>
          <cell r="R33">
            <v>0</v>
          </cell>
          <cell r="S33">
            <v>0</v>
          </cell>
          <cell r="T33" t="str">
            <v>Constante</v>
          </cell>
          <cell r="U33">
            <v>1</v>
          </cell>
          <cell r="V33" t="str">
            <v>Procedimiento</v>
          </cell>
          <cell r="W33">
            <v>21501</v>
          </cell>
          <cell r="X33" t="str">
            <v>Recursos Físicos</v>
          </cell>
          <cell r="Y33" t="str">
            <v>No</v>
          </cell>
        </row>
        <row r="34">
          <cell r="A34">
            <v>398</v>
          </cell>
          <cell r="B34" t="str">
            <v>Inventario anual actualizado</v>
          </cell>
          <cell r="C34" t="str">
            <v>5943</v>
          </cell>
          <cell r="D34">
            <v>97110002</v>
          </cell>
          <cell r="E34" t="str">
            <v>Variable 1</v>
          </cell>
          <cell r="F34">
            <v>1</v>
          </cell>
          <cell r="G34" t="str">
            <v>Año</v>
          </cell>
          <cell r="H34" t="str">
            <v>Cantidad</v>
          </cell>
          <cell r="I34">
            <v>0</v>
          </cell>
          <cell r="J34">
            <v>14</v>
          </cell>
          <cell r="K34" t="str">
            <v>Proceso: Recursos Físicos</v>
          </cell>
          <cell r="L34">
            <v>232</v>
          </cell>
          <cell r="M34" t="str">
            <v>Subproceso: Administración de Bienes</v>
          </cell>
          <cell r="N34">
            <v>2349</v>
          </cell>
          <cell r="O34" t="str">
            <v>Procedimiento: Levantamiento Físico de Inventario de Bienes Muebles</v>
          </cell>
          <cell r="P34">
            <v>5943</v>
          </cell>
          <cell r="Q34">
            <v>0</v>
          </cell>
          <cell r="R34">
            <v>0</v>
          </cell>
          <cell r="S34">
            <v>0</v>
          </cell>
          <cell r="T34" t="str">
            <v>Constante</v>
          </cell>
          <cell r="U34">
            <v>1</v>
          </cell>
          <cell r="V34" t="str">
            <v>Procedimiento</v>
          </cell>
          <cell r="W34">
            <v>21501</v>
          </cell>
          <cell r="X34" t="str">
            <v>Recursos Físicos</v>
          </cell>
          <cell r="Y34" t="str">
            <v>No</v>
          </cell>
        </row>
        <row r="35">
          <cell r="A35">
            <v>400</v>
          </cell>
          <cell r="B35" t="str">
            <v>Oportunidad en el trámite de Notificación, comunicación y/o publicación</v>
          </cell>
          <cell r="C35" t="str">
            <v>5946/5947)*100</v>
          </cell>
          <cell r="D35">
            <v>97110002</v>
          </cell>
          <cell r="E35" t="str">
            <v>(Variable 1/ Variable 2)* 100</v>
          </cell>
          <cell r="F35">
            <v>100</v>
          </cell>
          <cell r="G35" t="str">
            <v>Trimestre</v>
          </cell>
          <cell r="H35" t="str">
            <v>Porcentaje</v>
          </cell>
          <cell r="I35">
            <v>0</v>
          </cell>
          <cell r="J35">
            <v>14</v>
          </cell>
          <cell r="K35" t="str">
            <v>Proceso: Recursos Físicos</v>
          </cell>
          <cell r="L35">
            <v>53</v>
          </cell>
          <cell r="M35" t="str">
            <v>Subproceso: Gestión Documental</v>
          </cell>
          <cell r="N35">
            <v>2200</v>
          </cell>
          <cell r="O35" t="str">
            <v>Procedimiento: Notificación, Comunicación y/o Publicación</v>
          </cell>
          <cell r="P35">
            <v>5946</v>
          </cell>
          <cell r="Q35">
            <v>5947</v>
          </cell>
          <cell r="R35">
            <v>0</v>
          </cell>
          <cell r="S35">
            <v>0</v>
          </cell>
          <cell r="T35" t="str">
            <v>Constante</v>
          </cell>
          <cell r="U35">
            <v>1</v>
          </cell>
          <cell r="V35" t="str">
            <v>Procedimiento</v>
          </cell>
          <cell r="W35">
            <v>21501</v>
          </cell>
          <cell r="X35" t="str">
            <v>Recursos Físicos</v>
          </cell>
          <cell r="Y35" t="str">
            <v>No</v>
          </cell>
        </row>
        <row r="36">
          <cell r="A36">
            <v>401</v>
          </cell>
          <cell r="B36" t="str">
            <v>Eficacia en la gestión de las comunicaciones oficiales de entrada</v>
          </cell>
          <cell r="C36" t="str">
            <v>(5948/5949)*100</v>
          </cell>
          <cell r="D36">
            <v>97110002</v>
          </cell>
          <cell r="E36" t="str">
            <v>(Variable 1/ Variable 2)* 100</v>
          </cell>
          <cell r="F36">
            <v>100</v>
          </cell>
          <cell r="G36" t="str">
            <v>Mes</v>
          </cell>
          <cell r="H36" t="str">
            <v>Porcentaje</v>
          </cell>
          <cell r="I36">
            <v>0</v>
          </cell>
          <cell r="J36">
            <v>14</v>
          </cell>
          <cell r="K36" t="str">
            <v>Proceso: Recursos Físicos</v>
          </cell>
          <cell r="L36">
            <v>53</v>
          </cell>
          <cell r="M36" t="str">
            <v>Subproceso: Gestión Documental</v>
          </cell>
          <cell r="N36">
            <v>2197</v>
          </cell>
          <cell r="O36" t="str">
            <v>Procedimiento: Comunicaciones Oficiales de Entrada</v>
          </cell>
          <cell r="P36">
            <v>5948</v>
          </cell>
          <cell r="Q36">
            <v>5949</v>
          </cell>
          <cell r="R36">
            <v>0</v>
          </cell>
          <cell r="S36">
            <v>0</v>
          </cell>
          <cell r="T36" t="str">
            <v>Constante</v>
          </cell>
          <cell r="U36">
            <v>1</v>
          </cell>
          <cell r="V36" t="str">
            <v>Procedimiento</v>
          </cell>
          <cell r="W36">
            <v>21501</v>
          </cell>
          <cell r="X36" t="str">
            <v>Recursos Físicos</v>
          </cell>
          <cell r="Y36" t="str">
            <v>No</v>
          </cell>
        </row>
        <row r="37">
          <cell r="A37">
            <v>402</v>
          </cell>
          <cell r="B37" t="str">
            <v>Trámite oportuno de las comunicaciones oficiales de salida</v>
          </cell>
          <cell r="C37" t="str">
            <v>(5950/5951)*100</v>
          </cell>
          <cell r="D37">
            <v>97110002</v>
          </cell>
          <cell r="E37" t="str">
            <v>(Variable 1/ Variable 2)* 100</v>
          </cell>
          <cell r="F37">
            <v>100</v>
          </cell>
          <cell r="G37" t="str">
            <v>Mes</v>
          </cell>
          <cell r="H37" t="str">
            <v>Porcentaje</v>
          </cell>
          <cell r="I37">
            <v>0</v>
          </cell>
          <cell r="J37">
            <v>14</v>
          </cell>
          <cell r="K37" t="str">
            <v>Proceso: Recursos Físicos</v>
          </cell>
          <cell r="L37">
            <v>53</v>
          </cell>
          <cell r="M37" t="str">
            <v>Subproceso: Gestión Documental</v>
          </cell>
          <cell r="N37">
            <v>2198</v>
          </cell>
          <cell r="O37" t="str">
            <v>Procedimiento: Comunicaciones Oficiales de Salida</v>
          </cell>
          <cell r="P37">
            <v>5950</v>
          </cell>
          <cell r="Q37">
            <v>5951</v>
          </cell>
          <cell r="R37">
            <v>0</v>
          </cell>
          <cell r="S37">
            <v>0</v>
          </cell>
          <cell r="T37" t="str">
            <v>Constante</v>
          </cell>
          <cell r="U37">
            <v>1</v>
          </cell>
          <cell r="V37" t="str">
            <v>Procedimiento</v>
          </cell>
          <cell r="W37">
            <v>21501</v>
          </cell>
          <cell r="X37" t="str">
            <v>Recursos Físicos</v>
          </cell>
          <cell r="Y37" t="str">
            <v>No</v>
          </cell>
        </row>
        <row r="38">
          <cell r="A38">
            <v>403</v>
          </cell>
          <cell r="B38" t="str">
            <v>Servicios de Transporte</v>
          </cell>
          <cell r="C38" t="str">
            <v>((5952+5953)/5954)*100</v>
          </cell>
          <cell r="D38">
            <v>97110002</v>
          </cell>
          <cell r="E38" t="str">
            <v>((Variable 1+ Variable 2) / Variable 3)*100</v>
          </cell>
          <cell r="F38">
            <v>100</v>
          </cell>
          <cell r="G38" t="str">
            <v>Mes</v>
          </cell>
          <cell r="H38" t="str">
            <v>Porcentaje</v>
          </cell>
          <cell r="I38">
            <v>0</v>
          </cell>
          <cell r="J38">
            <v>14</v>
          </cell>
          <cell r="K38" t="str">
            <v>Proceso: Recursos Físicos</v>
          </cell>
          <cell r="L38">
            <v>232</v>
          </cell>
          <cell r="M38" t="str">
            <v>Subproceso: Administración de Bienes</v>
          </cell>
          <cell r="N38">
            <v>2170</v>
          </cell>
          <cell r="O38" t="str">
            <v>Procedimiento: Administración y prestación del Servicios de Transporte</v>
          </cell>
          <cell r="P38">
            <v>5952</v>
          </cell>
          <cell r="Q38">
            <v>5953</v>
          </cell>
          <cell r="R38">
            <v>5954</v>
          </cell>
          <cell r="S38">
            <v>0</v>
          </cell>
          <cell r="T38" t="str">
            <v>Constante</v>
          </cell>
          <cell r="U38">
            <v>1</v>
          </cell>
          <cell r="V38" t="str">
            <v>Procedimiento</v>
          </cell>
          <cell r="W38">
            <v>21501</v>
          </cell>
          <cell r="X38" t="str">
            <v>Recursos Físicos</v>
          </cell>
          <cell r="Y38" t="str">
            <v>No</v>
          </cell>
        </row>
        <row r="39">
          <cell r="A39">
            <v>404</v>
          </cell>
          <cell r="B39" t="str">
            <v>Afectación de pólizas</v>
          </cell>
          <cell r="C39" t="str">
            <v>(5959/5960)*100</v>
          </cell>
          <cell r="D39">
            <v>97110002</v>
          </cell>
          <cell r="E39" t="str">
            <v>(Variable 1/ Variable 2)* 100</v>
          </cell>
          <cell r="F39">
            <v>100</v>
          </cell>
          <cell r="G39" t="str">
            <v>Trimestre</v>
          </cell>
          <cell r="H39" t="str">
            <v>Porcentaje</v>
          </cell>
          <cell r="I39">
            <v>0</v>
          </cell>
          <cell r="J39">
            <v>14</v>
          </cell>
          <cell r="K39" t="str">
            <v>Proceso: Recursos Físicos</v>
          </cell>
          <cell r="L39">
            <v>232</v>
          </cell>
          <cell r="M39" t="str">
            <v>Subproceso: Administración de Bienes</v>
          </cell>
          <cell r="N39">
            <v>169</v>
          </cell>
          <cell r="O39" t="str">
            <v>Procedimiento: Reclamación ante un siniestro</v>
          </cell>
          <cell r="P39">
            <v>5959</v>
          </cell>
          <cell r="Q39">
            <v>5960</v>
          </cell>
          <cell r="R39">
            <v>0</v>
          </cell>
          <cell r="S39">
            <v>0</v>
          </cell>
          <cell r="T39" t="str">
            <v>Constante</v>
          </cell>
          <cell r="U39">
            <v>1</v>
          </cell>
          <cell r="V39" t="str">
            <v>Procedimiento</v>
          </cell>
          <cell r="W39">
            <v>21501</v>
          </cell>
          <cell r="X39" t="str">
            <v>Recursos Físicos</v>
          </cell>
          <cell r="Y39" t="str">
            <v>No</v>
          </cell>
        </row>
        <row r="40">
          <cell r="A40">
            <v>406</v>
          </cell>
          <cell r="B40" t="str">
            <v>Consistencia en la información del RUT de inscritos y actualizados para Persona Jurídica.</v>
          </cell>
          <cell r="C40" t="str">
            <v>(5963/5964)*100</v>
          </cell>
          <cell r="D40">
            <v>97110002</v>
          </cell>
          <cell r="E40" t="str">
            <v>(Variable 1/ Variable 2)* 100</v>
          </cell>
          <cell r="F40">
            <v>100</v>
          </cell>
          <cell r="G40" t="str">
            <v>Mes</v>
          </cell>
          <cell r="H40" t="str">
            <v>Porcentaje</v>
          </cell>
          <cell r="I40">
            <v>0</v>
          </cell>
          <cell r="J40">
            <v>8</v>
          </cell>
          <cell r="K40" t="str">
            <v>Proceso: Gestión Masiva</v>
          </cell>
          <cell r="L40">
            <v>291</v>
          </cell>
          <cell r="M40" t="str">
            <v>Subproceso: Modificaciones del Registro</v>
          </cell>
          <cell r="N40">
            <v>2036</v>
          </cell>
          <cell r="O40" t="str">
            <v>Procedimiento: Actualización RUT</v>
          </cell>
          <cell r="P40">
            <v>5963</v>
          </cell>
          <cell r="Q40">
            <v>5964</v>
          </cell>
          <cell r="R40">
            <v>0</v>
          </cell>
          <cell r="S40">
            <v>0</v>
          </cell>
          <cell r="T40" t="str">
            <v>Constante</v>
          </cell>
          <cell r="U40">
            <v>1</v>
          </cell>
          <cell r="V40" t="str">
            <v>Procedimiento</v>
          </cell>
          <cell r="W40">
            <v>22501</v>
          </cell>
          <cell r="X40" t="str">
            <v>Asistencia al Cliente</v>
          </cell>
          <cell r="Y40" t="str">
            <v>No</v>
          </cell>
        </row>
        <row r="41">
          <cell r="A41">
            <v>407</v>
          </cell>
          <cell r="B41" t="str">
            <v>Consistencia de la información del RUT de inscritos y actualizados Persona Natural.</v>
          </cell>
          <cell r="C41" t="str">
            <v>(5965/5966)*100</v>
          </cell>
          <cell r="D41">
            <v>97110002</v>
          </cell>
          <cell r="E41" t="str">
            <v>(Variable 1/ Variable 2)* 100</v>
          </cell>
          <cell r="F41">
            <v>100</v>
          </cell>
          <cell r="G41" t="str">
            <v>Mes</v>
          </cell>
          <cell r="H41" t="str">
            <v>Porcentaje</v>
          </cell>
          <cell r="I41">
            <v>0</v>
          </cell>
          <cell r="J41">
            <v>8</v>
          </cell>
          <cell r="K41" t="str">
            <v>Proceso: Gestión Masiva</v>
          </cell>
          <cell r="L41">
            <v>291</v>
          </cell>
          <cell r="M41" t="str">
            <v>Subproceso: Modificaciones del Registro</v>
          </cell>
          <cell r="N41">
            <v>2036</v>
          </cell>
          <cell r="O41" t="str">
            <v>Procedimiento: Actualización RUT</v>
          </cell>
          <cell r="P41">
            <v>5965</v>
          </cell>
          <cell r="Q41">
            <v>5966</v>
          </cell>
          <cell r="R41">
            <v>0</v>
          </cell>
          <cell r="S41">
            <v>0</v>
          </cell>
          <cell r="T41" t="str">
            <v>Constante</v>
          </cell>
          <cell r="U41">
            <v>1</v>
          </cell>
          <cell r="V41" t="str">
            <v>Procedimiento</v>
          </cell>
          <cell r="W41">
            <v>22501</v>
          </cell>
          <cell r="X41" t="str">
            <v>Asistencia al Cliente</v>
          </cell>
          <cell r="Y41" t="str">
            <v>No</v>
          </cell>
        </row>
        <row r="42">
          <cell r="A42">
            <v>410</v>
          </cell>
          <cell r="B42" t="str">
            <v>Atención de solicitudes de las áreas de la entidad que generen productos y/o acciones de comunicación</v>
          </cell>
          <cell r="C42" t="str">
            <v>(5995/5996)*100</v>
          </cell>
          <cell r="D42">
            <v>97110002</v>
          </cell>
          <cell r="E42" t="str">
            <v>(Variable 1/ Variable 2)* 100</v>
          </cell>
          <cell r="F42">
            <v>100</v>
          </cell>
          <cell r="G42" t="str">
            <v>Mes</v>
          </cell>
          <cell r="H42" t="str">
            <v>Porcentaje</v>
          </cell>
          <cell r="I42">
            <v>0</v>
          </cell>
          <cell r="J42">
            <v>9</v>
          </cell>
          <cell r="K42" t="str">
            <v>Proceso: Inteligencia Corporativa</v>
          </cell>
          <cell r="L42">
            <v>253</v>
          </cell>
          <cell r="M42" t="str">
            <v>Subproceso: Comunicaciones</v>
          </cell>
          <cell r="N42">
            <v>2291</v>
          </cell>
          <cell r="O42" t="str">
            <v>Procedimiento: Comunicación Interna</v>
          </cell>
          <cell r="P42">
            <v>5995</v>
          </cell>
          <cell r="Q42">
            <v>5996</v>
          </cell>
          <cell r="R42">
            <v>0</v>
          </cell>
          <cell r="S42">
            <v>0</v>
          </cell>
          <cell r="T42" t="str">
            <v>Constante</v>
          </cell>
          <cell r="U42">
            <v>1</v>
          </cell>
          <cell r="V42" t="str">
            <v>Procedimiento</v>
          </cell>
          <cell r="W42">
            <v>20501</v>
          </cell>
          <cell r="X42" t="str">
            <v>Comunicaciones</v>
          </cell>
          <cell r="Y42" t="str">
            <v>No</v>
          </cell>
        </row>
        <row r="43">
          <cell r="A43">
            <v>414</v>
          </cell>
          <cell r="B43" t="str">
            <v>Oportunidad en la respuesta de las peticiones, quejas, sugerencias, reclamos, felicitaciones y denuncias, tramitadas por el SIE de QRS.</v>
          </cell>
          <cell r="C43" t="str">
            <v>(6046/ 6047)* 100</v>
          </cell>
          <cell r="D43">
            <v>97110002</v>
          </cell>
          <cell r="E43" t="str">
            <v>(Variable 1/ Variable 2)* 100</v>
          </cell>
          <cell r="F43">
            <v>100</v>
          </cell>
          <cell r="G43" t="str">
            <v>Mes</v>
          </cell>
          <cell r="H43" t="str">
            <v>Porcentaje</v>
          </cell>
          <cell r="I43">
            <v>0</v>
          </cell>
          <cell r="J43">
            <v>2</v>
          </cell>
          <cell r="K43" t="str">
            <v>Proceso: Asistencia al cliente</v>
          </cell>
          <cell r="L43">
            <v>2</v>
          </cell>
          <cell r="M43" t="str">
            <v>Subproceso: Asistencia al cliente. No Aplica Subproceso.</v>
          </cell>
          <cell r="N43">
            <v>544</v>
          </cell>
          <cell r="O43" t="str">
            <v>Procedimiento: Peticiones, quejas, sugerencias, reclamos, felicitaciones y denuncias</v>
          </cell>
          <cell r="P43">
            <v>6046</v>
          </cell>
          <cell r="Q43">
            <v>6047</v>
          </cell>
          <cell r="R43">
            <v>0</v>
          </cell>
          <cell r="S43">
            <v>0</v>
          </cell>
          <cell r="T43" t="str">
            <v>Constante</v>
          </cell>
          <cell r="U43">
            <v>1</v>
          </cell>
          <cell r="V43" t="str">
            <v>Procedimiento</v>
          </cell>
          <cell r="W43">
            <v>22501</v>
          </cell>
          <cell r="X43" t="str">
            <v>Asistencia al Cliente</v>
          </cell>
          <cell r="Y43" t="str">
            <v>Si</v>
          </cell>
        </row>
        <row r="44">
          <cell r="A44">
            <v>416</v>
          </cell>
          <cell r="B44" t="str">
            <v>Seguimiento a  las peticiones, quejas, sugerencias, reclamos, felicitaciones y denuncias vencidas; interpuestas por el SIE de PQSR y Denuncias.</v>
          </cell>
          <cell r="C44" t="str">
            <v>(1-(6050/6051))*100</v>
          </cell>
          <cell r="D44">
            <v>97110002</v>
          </cell>
          <cell r="E44" t="str">
            <v>(1-(Variable 1 / Variable 2))*100</v>
          </cell>
          <cell r="F44">
            <v>100</v>
          </cell>
          <cell r="G44" t="str">
            <v>Mes</v>
          </cell>
          <cell r="H44" t="str">
            <v>Porcentaje</v>
          </cell>
          <cell r="I44">
            <v>0</v>
          </cell>
          <cell r="J44">
            <v>2</v>
          </cell>
          <cell r="K44" t="str">
            <v>Proceso: Asistencia al cliente</v>
          </cell>
          <cell r="L44">
            <v>2</v>
          </cell>
          <cell r="M44" t="str">
            <v>Subproceso: Asistencia al cliente. No Aplica Subproceso.</v>
          </cell>
          <cell r="N44">
            <v>544</v>
          </cell>
          <cell r="O44" t="str">
            <v>Procedimiento: Peticiones, quejas, sugerencias, reclamos, felicitaciones y denuncias</v>
          </cell>
          <cell r="P44">
            <v>6050</v>
          </cell>
          <cell r="Q44">
            <v>6051</v>
          </cell>
          <cell r="R44">
            <v>0</v>
          </cell>
          <cell r="S44">
            <v>0</v>
          </cell>
          <cell r="T44" t="str">
            <v>Constante</v>
          </cell>
          <cell r="U44">
            <v>1</v>
          </cell>
          <cell r="V44" t="str">
            <v>Procedimiento</v>
          </cell>
          <cell r="W44">
            <v>22501</v>
          </cell>
          <cell r="X44" t="str">
            <v>Asistencia al Cliente</v>
          </cell>
          <cell r="Y44" t="str">
            <v>No</v>
          </cell>
        </row>
        <row r="45">
          <cell r="A45">
            <v>417</v>
          </cell>
          <cell r="B45" t="str">
            <v>Evaluar la calidad de la Respuesta emitida a las peticiones, quejas, sugerencias, reclamos, felicitaciones y denuncias por el SIE de PQSR y Denuncias.</v>
          </cell>
          <cell r="C45" t="str">
            <v>(6054/6055)*100</v>
          </cell>
          <cell r="D45">
            <v>97110002</v>
          </cell>
          <cell r="E45" t="str">
            <v>(Variable 1/ Variable 2)* 100</v>
          </cell>
          <cell r="F45">
            <v>96</v>
          </cell>
          <cell r="G45" t="str">
            <v>Mes</v>
          </cell>
          <cell r="H45" t="str">
            <v>Porcentaje</v>
          </cell>
          <cell r="I45">
            <v>0</v>
          </cell>
          <cell r="J45">
            <v>2</v>
          </cell>
          <cell r="K45" t="str">
            <v>Proceso: Asistencia al cliente</v>
          </cell>
          <cell r="L45">
            <v>2</v>
          </cell>
          <cell r="M45" t="str">
            <v>Subproceso: Asistencia al cliente. No Aplica Subproceso.</v>
          </cell>
          <cell r="N45">
            <v>544</v>
          </cell>
          <cell r="O45" t="str">
            <v>Procedimiento: Peticiones, quejas, sugerencias, reclamos, felicitaciones y denuncias</v>
          </cell>
          <cell r="P45">
            <v>6054</v>
          </cell>
          <cell r="Q45">
            <v>6055</v>
          </cell>
          <cell r="R45">
            <v>0</v>
          </cell>
          <cell r="S45">
            <v>0</v>
          </cell>
          <cell r="T45" t="str">
            <v>Constante</v>
          </cell>
          <cell r="U45">
            <v>1</v>
          </cell>
          <cell r="V45" t="str">
            <v>Procedimiento</v>
          </cell>
          <cell r="W45">
            <v>22501</v>
          </cell>
          <cell r="X45" t="str">
            <v>Asistencia al Cliente</v>
          </cell>
          <cell r="Y45" t="str">
            <v>No</v>
          </cell>
        </row>
        <row r="46">
          <cell r="A46">
            <v>420</v>
          </cell>
          <cell r="B46" t="str">
            <v>EjecuciÓn PAC gastos de personal</v>
          </cell>
          <cell r="C46" t="str">
            <v>([6069] / ([6070] +[6071] -[6072]))* 100</v>
          </cell>
          <cell r="D46">
            <v>97110001</v>
          </cell>
          <cell r="E46" t="str">
            <v>(Variable 1 / (Variable 2 + Variable 3 - Variable 4))* 100</v>
          </cell>
          <cell r="F46">
            <v>95</v>
          </cell>
          <cell r="G46" t="str">
            <v>Mes</v>
          </cell>
          <cell r="H46" t="str">
            <v>Porcentaje</v>
          </cell>
          <cell r="I46">
            <v>0</v>
          </cell>
          <cell r="J46">
            <v>13</v>
          </cell>
          <cell r="K46" t="str">
            <v>Proceso: Recursos Financieros</v>
          </cell>
          <cell r="L46">
            <v>228</v>
          </cell>
          <cell r="M46" t="str">
            <v>Subproceso: Gestión de Tesorería</v>
          </cell>
          <cell r="N46">
            <v>2166</v>
          </cell>
          <cell r="O46" t="str">
            <v>Procedimiento: Administración Programa Anual Mensualizado de Caja PAC</v>
          </cell>
          <cell r="P46">
            <v>6069</v>
          </cell>
          <cell r="Q46">
            <v>6070</v>
          </cell>
          <cell r="R46">
            <v>6071</v>
          </cell>
          <cell r="S46">
            <v>6072</v>
          </cell>
          <cell r="T46" t="str">
            <v>Ascendente</v>
          </cell>
          <cell r="U46">
            <v>1</v>
          </cell>
          <cell r="V46" t="str">
            <v>Procedimiento</v>
          </cell>
          <cell r="W46">
            <v>21601</v>
          </cell>
          <cell r="X46" t="str">
            <v>Recursos Financieros</v>
          </cell>
          <cell r="Y46" t="str">
            <v>No</v>
          </cell>
        </row>
        <row r="47">
          <cell r="A47">
            <v>421</v>
          </cell>
          <cell r="B47" t="str">
            <v>Ejecución PAC gastos generales</v>
          </cell>
          <cell r="C47" t="str">
            <v>([6073]/[6074]+[6075]-[6076]))* 100</v>
          </cell>
          <cell r="D47">
            <v>97110001</v>
          </cell>
          <cell r="E47" t="str">
            <v>(Variable 1 / (Variable 2 + Variable 3 - Variable 4))* 100</v>
          </cell>
          <cell r="F47">
            <v>95</v>
          </cell>
          <cell r="G47" t="str">
            <v>Mes</v>
          </cell>
          <cell r="H47" t="str">
            <v>Porcentaje</v>
          </cell>
          <cell r="I47">
            <v>0</v>
          </cell>
          <cell r="J47">
            <v>13</v>
          </cell>
          <cell r="K47" t="str">
            <v>Proceso: Recursos Financieros</v>
          </cell>
          <cell r="L47">
            <v>228</v>
          </cell>
          <cell r="M47" t="str">
            <v>Subproceso: Gestión de Tesorería</v>
          </cell>
          <cell r="N47">
            <v>2166</v>
          </cell>
          <cell r="O47" t="str">
            <v>Procedimiento: Administración Programa Anual Mensualizado de Caja PAC</v>
          </cell>
          <cell r="P47">
            <v>6073</v>
          </cell>
          <cell r="Q47">
            <v>6074</v>
          </cell>
          <cell r="R47">
            <v>6075</v>
          </cell>
          <cell r="S47">
            <v>6076</v>
          </cell>
          <cell r="T47" t="str">
            <v>Ascendente</v>
          </cell>
          <cell r="U47">
            <v>1</v>
          </cell>
          <cell r="V47" t="str">
            <v>Procedimiento</v>
          </cell>
          <cell r="W47">
            <v>21601</v>
          </cell>
          <cell r="X47" t="str">
            <v>Recursos Financieros</v>
          </cell>
          <cell r="Y47" t="str">
            <v>No</v>
          </cell>
        </row>
        <row r="48">
          <cell r="A48">
            <v>422</v>
          </cell>
          <cell r="B48" t="str">
            <v>Efectividad en las suspensiones efectuadas por el aforador por erronea liquidación de los Derechos e Impuestos a la Importación</v>
          </cell>
          <cell r="C48" t="str">
            <v>([6060]/[6061])* 100</v>
          </cell>
          <cell r="D48">
            <v>97110001</v>
          </cell>
          <cell r="E48" t="str">
            <v>(Variable 1/ Variable 2)* 100</v>
          </cell>
          <cell r="F48">
            <v>50</v>
          </cell>
          <cell r="G48" t="str">
            <v>Mes</v>
          </cell>
          <cell r="H48" t="str">
            <v>Porcentaje</v>
          </cell>
          <cell r="I48">
            <v>0</v>
          </cell>
          <cell r="J48">
            <v>11</v>
          </cell>
          <cell r="K48" t="str">
            <v>Proceso: Operación Aduanera</v>
          </cell>
          <cell r="L48">
            <v>294</v>
          </cell>
          <cell r="M48" t="str">
            <v>Subproceso: Ingreso de Mercancías</v>
          </cell>
          <cell r="N48">
            <v>2092</v>
          </cell>
          <cell r="O48" t="str">
            <v>Procedimiento: Nacionalización  de Mercancías</v>
          </cell>
          <cell r="P48">
            <v>6060</v>
          </cell>
          <cell r="Q48">
            <v>6061</v>
          </cell>
          <cell r="R48">
            <v>0</v>
          </cell>
          <cell r="S48">
            <v>0</v>
          </cell>
          <cell r="T48" t="str">
            <v>Ascendente</v>
          </cell>
          <cell r="U48">
            <v>1</v>
          </cell>
          <cell r="V48" t="str">
            <v>Procedimiento</v>
          </cell>
          <cell r="W48">
            <v>22601</v>
          </cell>
          <cell r="X48" t="str">
            <v>Comercio Exterior</v>
          </cell>
          <cell r="Y48" t="str">
            <v>No</v>
          </cell>
        </row>
        <row r="49">
          <cell r="A49">
            <v>423</v>
          </cell>
          <cell r="B49" t="str">
            <v>Efectividad en las verificaciones de joyas, oro, esmeraldas y demas piedras preciosas preciosos en exportación.</v>
          </cell>
          <cell r="C49" t="str">
            <v>([6062]/[6063])* 100</v>
          </cell>
          <cell r="D49">
            <v>97110001</v>
          </cell>
          <cell r="E49" t="str">
            <v>(Variable 1/ Variable 2)* 100</v>
          </cell>
          <cell r="F49">
            <v>5</v>
          </cell>
          <cell r="G49" t="str">
            <v>Mes</v>
          </cell>
          <cell r="H49" t="str">
            <v>Porcentaje</v>
          </cell>
          <cell r="I49">
            <v>0</v>
          </cell>
          <cell r="J49">
            <v>11</v>
          </cell>
          <cell r="K49" t="str">
            <v>Proceso: Operación Aduanera</v>
          </cell>
          <cell r="L49">
            <v>218</v>
          </cell>
          <cell r="M49" t="str">
            <v>Subproceso: Salida de mercancías</v>
          </cell>
          <cell r="N49">
            <v>2120</v>
          </cell>
          <cell r="O49" t="str">
            <v>Procedimiento: Exportaciones</v>
          </cell>
          <cell r="P49">
            <v>6062</v>
          </cell>
          <cell r="Q49">
            <v>6063</v>
          </cell>
          <cell r="R49">
            <v>0</v>
          </cell>
          <cell r="S49">
            <v>0</v>
          </cell>
          <cell r="T49" t="str">
            <v>Ascendente</v>
          </cell>
          <cell r="U49">
            <v>1</v>
          </cell>
          <cell r="V49" t="str">
            <v>Procedimiento</v>
          </cell>
          <cell r="W49">
            <v>22601</v>
          </cell>
          <cell r="X49" t="str">
            <v>Comercio Exterior</v>
          </cell>
          <cell r="Y49" t="str">
            <v>No</v>
          </cell>
        </row>
        <row r="50">
          <cell r="A50">
            <v>424</v>
          </cell>
          <cell r="B50" t="str">
            <v>Efectividad en los controles ejercidos cuando existe Formulario de Movimiento de Mercancías de Salida Autorizado por el Usuario Operador con destino al TAN</v>
          </cell>
          <cell r="C50" t="str">
            <v>([6064]/[6065])* 100</v>
          </cell>
          <cell r="D50">
            <v>97110001</v>
          </cell>
          <cell r="E50" t="str">
            <v>(Variable 1/ Variable 2)* 100</v>
          </cell>
          <cell r="F50">
            <v>5</v>
          </cell>
          <cell r="G50" t="str">
            <v>Mes</v>
          </cell>
          <cell r="H50" t="str">
            <v>Porcentaje</v>
          </cell>
          <cell r="I50">
            <v>0</v>
          </cell>
          <cell r="J50">
            <v>11</v>
          </cell>
          <cell r="K50" t="str">
            <v>Proceso: Operación Aduanera</v>
          </cell>
          <cell r="L50">
            <v>297</v>
          </cell>
          <cell r="M50" t="str">
            <v>Subproceso: Zona Franca</v>
          </cell>
          <cell r="N50">
            <v>2111</v>
          </cell>
          <cell r="O50" t="str">
            <v>Procedimiento: Control aleatorio de  ingresos y salidas  de Zona Franca</v>
          </cell>
          <cell r="P50">
            <v>6064</v>
          </cell>
          <cell r="Q50">
            <v>6065</v>
          </cell>
          <cell r="R50">
            <v>0</v>
          </cell>
          <cell r="S50">
            <v>0</v>
          </cell>
          <cell r="T50" t="str">
            <v>Ascendente</v>
          </cell>
          <cell r="U50">
            <v>1</v>
          </cell>
          <cell r="V50" t="str">
            <v>Procedimiento</v>
          </cell>
          <cell r="W50">
            <v>22601</v>
          </cell>
          <cell r="X50" t="str">
            <v>Comercio Exterior</v>
          </cell>
          <cell r="Y50" t="str">
            <v>No</v>
          </cell>
        </row>
        <row r="51">
          <cell r="A51">
            <v>425</v>
          </cell>
          <cell r="B51" t="str">
            <v>Ejecución PAC inversión</v>
          </cell>
          <cell r="C51" t="str">
            <v>([6077]/ ([6078]+ [6079]-[6080]))* 100</v>
          </cell>
          <cell r="D51">
            <v>97110001</v>
          </cell>
          <cell r="E51" t="str">
            <v>(Variable 1 / (Variable 2 + Variable 3 - Variable 4))* 100</v>
          </cell>
          <cell r="F51">
            <v>90</v>
          </cell>
          <cell r="G51" t="str">
            <v>Mes</v>
          </cell>
          <cell r="H51" t="str">
            <v>Porcentaje</v>
          </cell>
          <cell r="I51">
            <v>0</v>
          </cell>
          <cell r="J51">
            <v>13</v>
          </cell>
          <cell r="K51" t="str">
            <v>Proceso: Recursos Financieros</v>
          </cell>
          <cell r="L51">
            <v>228</v>
          </cell>
          <cell r="M51" t="str">
            <v>Subproceso: Gestión de Tesorería</v>
          </cell>
          <cell r="N51">
            <v>2166</v>
          </cell>
          <cell r="O51" t="str">
            <v>Procedimiento: Administración Programa Anual Mensualizado de Caja PAC</v>
          </cell>
          <cell r="P51">
            <v>6077</v>
          </cell>
          <cell r="Q51">
            <v>6078</v>
          </cell>
          <cell r="R51">
            <v>6079</v>
          </cell>
          <cell r="S51">
            <v>6080</v>
          </cell>
          <cell r="T51" t="str">
            <v>Ascendente</v>
          </cell>
          <cell r="U51">
            <v>1</v>
          </cell>
          <cell r="V51" t="str">
            <v>Procedimiento</v>
          </cell>
          <cell r="W51">
            <v>21601</v>
          </cell>
          <cell r="X51" t="str">
            <v>Recursos Financieros</v>
          </cell>
          <cell r="Y51" t="str">
            <v>No</v>
          </cell>
        </row>
        <row r="52">
          <cell r="A52">
            <v>426</v>
          </cell>
          <cell r="B52" t="str">
            <v>Ejecución PAC transferencias</v>
          </cell>
          <cell r="C52" t="str">
            <v>([6081]/ ([6082]+[6083]- [6084]))* 100</v>
          </cell>
          <cell r="D52">
            <v>97110001</v>
          </cell>
          <cell r="E52" t="str">
            <v>(Variable 1 / (Variable 2 + Variable 3 - Variable 4))* 100</v>
          </cell>
          <cell r="F52">
            <v>95</v>
          </cell>
          <cell r="G52" t="str">
            <v>Mes</v>
          </cell>
          <cell r="H52" t="str">
            <v>Porcentaje</v>
          </cell>
          <cell r="I52">
            <v>0</v>
          </cell>
          <cell r="J52">
            <v>13</v>
          </cell>
          <cell r="K52" t="str">
            <v>Proceso: Recursos Financieros</v>
          </cell>
          <cell r="L52">
            <v>228</v>
          </cell>
          <cell r="M52" t="str">
            <v>Subproceso: Gestión de Tesorería</v>
          </cell>
          <cell r="N52">
            <v>2166</v>
          </cell>
          <cell r="O52" t="str">
            <v>Procedimiento: Administración Programa Anual Mensualizado de Caja PAC</v>
          </cell>
          <cell r="P52">
            <v>6081</v>
          </cell>
          <cell r="Q52">
            <v>6082</v>
          </cell>
          <cell r="R52">
            <v>6083</v>
          </cell>
          <cell r="S52">
            <v>6084</v>
          </cell>
          <cell r="T52" t="str">
            <v>Ascendente</v>
          </cell>
          <cell r="U52">
            <v>1</v>
          </cell>
          <cell r="V52" t="str">
            <v>Procedimiento</v>
          </cell>
          <cell r="W52">
            <v>21601</v>
          </cell>
          <cell r="X52" t="str">
            <v>Recursos Financieros</v>
          </cell>
          <cell r="Y52" t="str">
            <v>No</v>
          </cell>
        </row>
        <row r="53">
          <cell r="A53">
            <v>427</v>
          </cell>
          <cell r="B53" t="str">
            <v>Administración y control  del inventario  de bienes inmuebles propios de la Entidad.</v>
          </cell>
          <cell r="C53" t="str">
            <v>[6085]</v>
          </cell>
          <cell r="D53">
            <v>97110002</v>
          </cell>
          <cell r="E53" t="str">
            <v>Variable 1</v>
          </cell>
          <cell r="F53">
            <v>1</v>
          </cell>
          <cell r="G53" t="str">
            <v>Año</v>
          </cell>
          <cell r="H53" t="str">
            <v>Cantidad</v>
          </cell>
          <cell r="I53">
            <v>0</v>
          </cell>
          <cell r="J53">
            <v>14</v>
          </cell>
          <cell r="K53" t="str">
            <v>Proceso: Recursos Físicos</v>
          </cell>
          <cell r="L53">
            <v>232</v>
          </cell>
          <cell r="M53" t="str">
            <v>Subproceso: Administración de Bienes</v>
          </cell>
          <cell r="N53">
            <v>2348</v>
          </cell>
          <cell r="O53" t="str">
            <v>Procedimiento: Intervención y Mantenimiento de Bienes Inmuebles</v>
          </cell>
          <cell r="P53">
            <v>6085</v>
          </cell>
          <cell r="Q53">
            <v>0</v>
          </cell>
          <cell r="R53">
            <v>0</v>
          </cell>
          <cell r="S53">
            <v>0</v>
          </cell>
          <cell r="T53" t="str">
            <v>Constante</v>
          </cell>
          <cell r="U53">
            <v>1</v>
          </cell>
          <cell r="V53" t="str">
            <v>Procedimiento</v>
          </cell>
          <cell r="W53">
            <v>21501</v>
          </cell>
          <cell r="X53" t="str">
            <v>Recursos Físicos</v>
          </cell>
          <cell r="Y53" t="str">
            <v>No</v>
          </cell>
        </row>
        <row r="54">
          <cell r="A54">
            <v>428</v>
          </cell>
          <cell r="B54" t="str">
            <v>Cumplimiento del Programa Anual de Auditorías a las Entidades Autorizadas para Recaudar</v>
          </cell>
          <cell r="C54" t="str">
            <v>([6086]/[6087])* 100</v>
          </cell>
          <cell r="D54">
            <v>97110002</v>
          </cell>
          <cell r="E54" t="str">
            <v>(Variable 1/ Variable 2)* 100</v>
          </cell>
          <cell r="F54">
            <v>100</v>
          </cell>
          <cell r="G54" t="str">
            <v>Semestre</v>
          </cell>
          <cell r="H54" t="str">
            <v>Porcentaje</v>
          </cell>
          <cell r="I54">
            <v>100</v>
          </cell>
          <cell r="J54">
            <v>12</v>
          </cell>
          <cell r="K54" t="str">
            <v>Proceso: Recaudación</v>
          </cell>
          <cell r="L54">
            <v>259</v>
          </cell>
          <cell r="M54" t="str">
            <v xml:space="preserve">	Subproceso: Información de Recaudo</v>
          </cell>
          <cell r="N54">
            <v>2056</v>
          </cell>
          <cell r="O54" t="str">
            <v>Procedimiento: Auditoría a Entidades Autorizadas para Recaudar</v>
          </cell>
          <cell r="P54">
            <v>6086</v>
          </cell>
          <cell r="Q54">
            <v>6087</v>
          </cell>
          <cell r="R54">
            <v>0</v>
          </cell>
          <cell r="S54">
            <v>0</v>
          </cell>
          <cell r="T54" t="str">
            <v>Constante</v>
          </cell>
          <cell r="U54">
            <v>1</v>
          </cell>
          <cell r="V54" t="str">
            <v>Procedimiento</v>
          </cell>
          <cell r="W54">
            <v>22401</v>
          </cell>
          <cell r="X54" t="str">
            <v>Recaudo</v>
          </cell>
          <cell r="Y54" t="str">
            <v>No</v>
          </cell>
        </row>
        <row r="55">
          <cell r="A55">
            <v>429</v>
          </cell>
          <cell r="B55" t="str">
            <v>Capacitaciones sobre el proceso de recaudo a las Entidades Autorizadas para Recaudar</v>
          </cell>
          <cell r="C55" t="str">
            <v>([6088]/[6089])* 100</v>
          </cell>
          <cell r="D55">
            <v>97110002</v>
          </cell>
          <cell r="E55" t="str">
            <v>(Variable 1/ Variable 2)* 100</v>
          </cell>
          <cell r="F55">
            <v>100</v>
          </cell>
          <cell r="G55" t="str">
            <v>Semestre</v>
          </cell>
          <cell r="H55" t="str">
            <v>Porcentaje</v>
          </cell>
          <cell r="I55">
            <v>100</v>
          </cell>
          <cell r="J55">
            <v>12</v>
          </cell>
          <cell r="K55" t="str">
            <v>Proceso: Recaudación</v>
          </cell>
          <cell r="L55">
            <v>259</v>
          </cell>
          <cell r="M55" t="str">
            <v xml:space="preserve">	Subproceso: Información de Recaudo</v>
          </cell>
          <cell r="N55">
            <v>2056</v>
          </cell>
          <cell r="O55" t="str">
            <v>Procedimiento: Auditoría a Entidades Autorizadas para Recaudar</v>
          </cell>
          <cell r="P55">
            <v>6088</v>
          </cell>
          <cell r="Q55">
            <v>6089</v>
          </cell>
          <cell r="R55">
            <v>0</v>
          </cell>
          <cell r="S55">
            <v>0</v>
          </cell>
          <cell r="T55" t="str">
            <v>Constante</v>
          </cell>
          <cell r="U55">
            <v>1</v>
          </cell>
          <cell r="V55" t="str">
            <v>Procedimiento</v>
          </cell>
          <cell r="W55">
            <v>22401</v>
          </cell>
          <cell r="X55" t="str">
            <v>Recaudo</v>
          </cell>
          <cell r="Y55" t="str">
            <v>No</v>
          </cell>
        </row>
        <row r="56">
          <cell r="A56">
            <v>430</v>
          </cell>
          <cell r="B56" t="str">
            <v>Oportunidad en la Decisión a Solicitudes Actualización RUT sujetas a verificación concepto 21 y 22</v>
          </cell>
          <cell r="C56" t="str">
            <v>(6090/6091)*100</v>
          </cell>
          <cell r="D56">
            <v>97110002</v>
          </cell>
          <cell r="E56" t="str">
            <v>(Variable1/Variable2)*100</v>
          </cell>
          <cell r="F56">
            <v>100</v>
          </cell>
          <cell r="G56" t="str">
            <v>Mes</v>
          </cell>
          <cell r="H56" t="str">
            <v>Porcentaje</v>
          </cell>
          <cell r="I56">
            <v>99.5</v>
          </cell>
          <cell r="J56">
            <v>8</v>
          </cell>
          <cell r="K56" t="str">
            <v>Proceso: Gestión Masiva</v>
          </cell>
          <cell r="L56">
            <v>291</v>
          </cell>
          <cell r="M56" t="str">
            <v>Subproceso: Modificaciones del Registro</v>
          </cell>
          <cell r="N56">
            <v>2037</v>
          </cell>
          <cell r="O56" t="str">
            <v>Procedimiento: Actualizaciones del Rut sujetas a verificación</v>
          </cell>
          <cell r="P56">
            <v>6064</v>
          </cell>
          <cell r="Q56">
            <v>6065</v>
          </cell>
          <cell r="R56">
            <v>0</v>
          </cell>
          <cell r="S56">
            <v>0</v>
          </cell>
          <cell r="T56" t="str">
            <v>Constante</v>
          </cell>
          <cell r="U56">
            <v>1</v>
          </cell>
          <cell r="V56" t="str">
            <v>Procedimiento</v>
          </cell>
          <cell r="W56">
            <v>22501</v>
          </cell>
          <cell r="X56" t="str">
            <v>Asistencia al Cliente</v>
          </cell>
          <cell r="Y56" t="str">
            <v>No</v>
          </cell>
        </row>
        <row r="57">
          <cell r="A57">
            <v>431</v>
          </cell>
          <cell r="B57" t="str">
            <v>Calidad de las Solicitudes de Actualización del RUT sujetas a verificación concepto 21, 22 y 5</v>
          </cell>
          <cell r="C57" t="str">
            <v>((6092/6093)*90+(6094/6095)*10)</v>
          </cell>
          <cell r="D57">
            <v>97110002</v>
          </cell>
          <cell r="E57" t="str">
            <v>((Variable1/Variable2)*90+(Variable3/Variable4)*10)</v>
          </cell>
          <cell r="F57">
            <v>100</v>
          </cell>
          <cell r="G57" t="str">
            <v>Mes</v>
          </cell>
          <cell r="H57" t="str">
            <v>Porcentaje</v>
          </cell>
          <cell r="I57">
            <v>0.95</v>
          </cell>
          <cell r="J57">
            <v>8</v>
          </cell>
          <cell r="K57" t="str">
            <v>Proceso: Gestión Masiva</v>
          </cell>
          <cell r="L57">
            <v>291</v>
          </cell>
          <cell r="M57" t="str">
            <v>Subproceso: Modificaciones del Registro</v>
          </cell>
          <cell r="N57">
            <v>2037</v>
          </cell>
          <cell r="O57" t="str">
            <v>Procedimiento: Actualizaciones del Rut sujetas a verificación</v>
          </cell>
          <cell r="P57">
            <v>6092</v>
          </cell>
          <cell r="Q57">
            <v>6093</v>
          </cell>
          <cell r="R57">
            <v>6094</v>
          </cell>
          <cell r="S57">
            <v>6095</v>
          </cell>
          <cell r="T57" t="str">
            <v>Constante</v>
          </cell>
          <cell r="U57">
            <v>1</v>
          </cell>
          <cell r="V57" t="str">
            <v>Procedimiento</v>
          </cell>
          <cell r="W57">
            <v>22501</v>
          </cell>
          <cell r="X57" t="str">
            <v>Asistencia al Cliente</v>
          </cell>
          <cell r="Y57" t="str">
            <v>No</v>
          </cell>
        </row>
        <row r="58">
          <cell r="A58">
            <v>434</v>
          </cell>
          <cell r="B58" t="str">
            <v>Porcentaje de cumplimiento de las auditorías internas</v>
          </cell>
          <cell r="C58" t="str">
            <v>(6100/6101)*100</v>
          </cell>
          <cell r="D58">
            <v>97110002</v>
          </cell>
          <cell r="E58" t="str">
            <v>(Variable1/Variable2)*100</v>
          </cell>
          <cell r="F58">
            <v>100</v>
          </cell>
          <cell r="G58" t="str">
            <v>Semestre</v>
          </cell>
          <cell r="H58" t="str">
            <v>Porcentaje</v>
          </cell>
          <cell r="I58">
            <v>0</v>
          </cell>
          <cell r="J58">
            <v>4</v>
          </cell>
          <cell r="K58" t="str">
            <v>Proceso: Control Interno</v>
          </cell>
          <cell r="L58">
            <v>4</v>
          </cell>
          <cell r="M58" t="str">
            <v>Proceso: Control Interno. No Aplica Subproceso.</v>
          </cell>
          <cell r="N58">
            <v>2145</v>
          </cell>
          <cell r="O58" t="str">
            <v>Procedimiento: Auditoria Interna.</v>
          </cell>
          <cell r="P58">
            <v>6100</v>
          </cell>
          <cell r="Q58">
            <v>6101</v>
          </cell>
          <cell r="R58">
            <v>0</v>
          </cell>
          <cell r="S58">
            <v>0</v>
          </cell>
          <cell r="T58" t="str">
            <v>Constante</v>
          </cell>
          <cell r="U58">
            <v>1</v>
          </cell>
          <cell r="V58" t="str">
            <v>Procedimiento</v>
          </cell>
          <cell r="W58">
            <v>20401</v>
          </cell>
          <cell r="X58" t="str">
            <v>Control Interno</v>
          </cell>
          <cell r="Y58" t="str">
            <v>No</v>
          </cell>
        </row>
        <row r="59">
          <cell r="A59">
            <v>435</v>
          </cell>
          <cell r="B59" t="str">
            <v>Ejecutar campañas de divulgación en los medios de comunicación externos.</v>
          </cell>
          <cell r="C59" t="str">
            <v>(6102/6103)*100</v>
          </cell>
          <cell r="D59">
            <v>97110002</v>
          </cell>
          <cell r="E59" t="str">
            <v>(Variable1/Variable2)*100</v>
          </cell>
          <cell r="F59">
            <v>100</v>
          </cell>
          <cell r="G59" t="str">
            <v>Semestre</v>
          </cell>
          <cell r="H59" t="str">
            <v>Porcentaje</v>
          </cell>
          <cell r="I59">
            <v>100</v>
          </cell>
          <cell r="J59">
            <v>9</v>
          </cell>
          <cell r="K59" t="str">
            <v>Proceso: Inteligencia Corporativa</v>
          </cell>
          <cell r="L59">
            <v>253</v>
          </cell>
          <cell r="M59" t="str">
            <v>Subproceso: Comunicaciones</v>
          </cell>
          <cell r="N59">
            <v>2290</v>
          </cell>
          <cell r="O59" t="str">
            <v>Procedimiento: Comunicación  Externa</v>
          </cell>
          <cell r="P59">
            <v>6102</v>
          </cell>
          <cell r="Q59">
            <v>6103</v>
          </cell>
          <cell r="R59">
            <v>0</v>
          </cell>
          <cell r="S59">
            <v>0</v>
          </cell>
          <cell r="T59" t="str">
            <v>Constante</v>
          </cell>
          <cell r="U59">
            <v>1</v>
          </cell>
          <cell r="V59" t="str">
            <v>Procedimiento</v>
          </cell>
          <cell r="W59">
            <v>20501</v>
          </cell>
          <cell r="X59" t="str">
            <v>Comunicaciones</v>
          </cell>
          <cell r="Y59" t="str">
            <v>No</v>
          </cell>
        </row>
        <row r="60">
          <cell r="A60">
            <v>436</v>
          </cell>
          <cell r="B60" t="str">
            <v xml:space="preserve">Actualización de precios de referencia para productos importados. </v>
          </cell>
          <cell r="C60" t="str">
            <v>(6104/6105)*100</v>
          </cell>
          <cell r="D60">
            <v>97110002</v>
          </cell>
          <cell r="E60" t="str">
            <v>(Variable1/Variable2)*100</v>
          </cell>
          <cell r="F60">
            <v>100</v>
          </cell>
          <cell r="G60" t="str">
            <v>Trimestre</v>
          </cell>
          <cell r="H60" t="str">
            <v>Porcentaje</v>
          </cell>
          <cell r="I60">
            <v>100</v>
          </cell>
          <cell r="J60">
            <v>11</v>
          </cell>
          <cell r="K60" t="str">
            <v>Proceso: Operación Aduanera</v>
          </cell>
          <cell r="L60">
            <v>216</v>
          </cell>
          <cell r="M60" t="str">
            <v>Subproceso: Apoyo  a la Operación Aduanera</v>
          </cell>
          <cell r="N60">
            <v>2100</v>
          </cell>
          <cell r="O60" t="str">
            <v>Procedimiento: Estudio de Precios de Referencia</v>
          </cell>
          <cell r="P60">
            <v>6104</v>
          </cell>
          <cell r="Q60">
            <v>6105</v>
          </cell>
          <cell r="R60">
            <v>0</v>
          </cell>
          <cell r="S60">
            <v>0</v>
          </cell>
          <cell r="T60" t="str">
            <v>Constante</v>
          </cell>
          <cell r="U60">
            <v>1</v>
          </cell>
          <cell r="V60" t="str">
            <v>Procedimiento</v>
          </cell>
          <cell r="W60">
            <v>22701</v>
          </cell>
          <cell r="X60" t="str">
            <v xml:space="preserve">Técnica Aduanera    </v>
          </cell>
          <cell r="Y60" t="str">
            <v>No</v>
          </cell>
        </row>
        <row r="61">
          <cell r="A61">
            <v>437</v>
          </cell>
          <cell r="B61" t="str">
            <v>Acciones de mejora propuestas por las áreas con base en los temas más frecuentes detectados a  través del SIE de PQSR y denuncias de la DIAN</v>
          </cell>
          <cell r="C61" t="str">
            <v>(6106/6107)*100</v>
          </cell>
          <cell r="D61">
            <v>97110002</v>
          </cell>
          <cell r="E61" t="str">
            <v>(Variable1/Variable2)*100</v>
          </cell>
          <cell r="F61">
            <v>100</v>
          </cell>
          <cell r="G61" t="str">
            <v>Semestre</v>
          </cell>
          <cell r="H61" t="str">
            <v>Porcentaje</v>
          </cell>
          <cell r="I61">
            <v>99</v>
          </cell>
          <cell r="J61">
            <v>2</v>
          </cell>
          <cell r="K61" t="str">
            <v>Proceso: Asistencia al cliente</v>
          </cell>
          <cell r="L61">
            <v>2</v>
          </cell>
          <cell r="M61" t="str">
            <v>Subproceso: Asistencia al cliente. No Aplica Subproceso.</v>
          </cell>
          <cell r="N61">
            <v>544</v>
          </cell>
          <cell r="O61" t="str">
            <v>Procedimiento: Peticiones, quejas, sugerencias, reclamos, felicitaciones y denuncias</v>
          </cell>
          <cell r="P61">
            <v>6106</v>
          </cell>
          <cell r="Q61">
            <v>6107</v>
          </cell>
          <cell r="R61">
            <v>0</v>
          </cell>
          <cell r="S61">
            <v>0</v>
          </cell>
          <cell r="T61" t="str">
            <v>Constante</v>
          </cell>
          <cell r="U61">
            <v>1</v>
          </cell>
          <cell r="V61" t="str">
            <v>Procedimiento</v>
          </cell>
          <cell r="W61">
            <v>22501</v>
          </cell>
          <cell r="X61" t="str">
            <v>Asistencia al Cliente</v>
          </cell>
          <cell r="Y61" t="str">
            <v>Si</v>
          </cell>
        </row>
        <row r="62">
          <cell r="A62">
            <v>438</v>
          </cell>
          <cell r="B62" t="str">
            <v xml:space="preserve">Cumplimiento ANS Canal Presencial </v>
          </cell>
          <cell r="C62" t="str">
            <v>(6108/6109)*100</v>
          </cell>
          <cell r="D62">
            <v>97110002</v>
          </cell>
          <cell r="E62" t="str">
            <v>(Variable1/Variable2)*100</v>
          </cell>
          <cell r="F62">
            <v>80</v>
          </cell>
          <cell r="G62" t="str">
            <v>Trimestre</v>
          </cell>
          <cell r="H62" t="str">
            <v>Porcentaje</v>
          </cell>
          <cell r="I62">
            <v>80</v>
          </cell>
          <cell r="J62">
            <v>2</v>
          </cell>
          <cell r="K62" t="str">
            <v>Proceso: Asistencia al cliente</v>
          </cell>
          <cell r="L62">
            <v>2</v>
          </cell>
          <cell r="M62" t="str">
            <v>Subproceso: Asistencia al cliente. No Aplica Subproceso.</v>
          </cell>
          <cell r="N62">
            <v>2015</v>
          </cell>
          <cell r="O62" t="str">
            <v>Procedimiento: Atención en Canales</v>
          </cell>
          <cell r="P62">
            <v>6108</v>
          </cell>
          <cell r="Q62">
            <v>6109</v>
          </cell>
          <cell r="R62">
            <v>0</v>
          </cell>
          <cell r="S62">
            <v>0</v>
          </cell>
          <cell r="T62" t="str">
            <v>Constante</v>
          </cell>
          <cell r="U62">
            <v>1</v>
          </cell>
          <cell r="V62" t="str">
            <v>Procedimiento</v>
          </cell>
          <cell r="W62">
            <v>22501</v>
          </cell>
          <cell r="X62" t="str">
            <v>Asistencia al Cliente</v>
          </cell>
          <cell r="Y62" t="str">
            <v>Si</v>
          </cell>
        </row>
        <row r="63">
          <cell r="A63">
            <v>439</v>
          </cell>
          <cell r="B63" t="str">
            <v xml:space="preserve">Cumplimiento ANS Canal Telefónico </v>
          </cell>
          <cell r="C63" t="str">
            <v>(6110/6111)*100</v>
          </cell>
          <cell r="D63">
            <v>97110002</v>
          </cell>
          <cell r="E63" t="str">
            <v>(Variable1/Variable2)*100</v>
          </cell>
          <cell r="F63">
            <v>90</v>
          </cell>
          <cell r="G63" t="str">
            <v>Mes</v>
          </cell>
          <cell r="H63" t="str">
            <v>Porcentaje</v>
          </cell>
          <cell r="I63">
            <v>80</v>
          </cell>
          <cell r="J63">
            <v>2</v>
          </cell>
          <cell r="K63" t="str">
            <v>Proceso: Asistencia al cliente</v>
          </cell>
          <cell r="L63">
            <v>2</v>
          </cell>
          <cell r="M63" t="str">
            <v>Subproceso: Asistencia al cliente. No Aplica Subproceso.</v>
          </cell>
          <cell r="N63">
            <v>2015</v>
          </cell>
          <cell r="O63" t="str">
            <v>Procedimiento: Atención en Canales</v>
          </cell>
          <cell r="P63">
            <v>6110</v>
          </cell>
          <cell r="Q63">
            <v>6111</v>
          </cell>
          <cell r="R63">
            <v>0</v>
          </cell>
          <cell r="S63">
            <v>0</v>
          </cell>
          <cell r="T63" t="str">
            <v>Constante</v>
          </cell>
          <cell r="U63">
            <v>1</v>
          </cell>
          <cell r="V63" t="str">
            <v>Procedimiento</v>
          </cell>
          <cell r="W63">
            <v>22501</v>
          </cell>
          <cell r="X63" t="str">
            <v>Asistencia al Cliente</v>
          </cell>
          <cell r="Y63" t="str">
            <v>No</v>
          </cell>
        </row>
        <row r="64">
          <cell r="A64">
            <v>440</v>
          </cell>
          <cell r="B64" t="str">
            <v>Número de ciudadanos impactados con las estrategias de cultura de la contribución</v>
          </cell>
          <cell r="C64" t="str">
            <v>(6112/6113)*100</v>
          </cell>
          <cell r="D64">
            <v>97110002</v>
          </cell>
          <cell r="E64" t="str">
            <v>(Variable1/Variable2)*100</v>
          </cell>
          <cell r="F64">
            <v>100</v>
          </cell>
          <cell r="G64" t="str">
            <v>Cuatrimestre</v>
          </cell>
          <cell r="H64" t="str">
            <v>Porcentaje</v>
          </cell>
          <cell r="I64">
            <v>100</v>
          </cell>
          <cell r="J64">
            <v>2</v>
          </cell>
          <cell r="K64" t="str">
            <v>Proceso: Asistencia al cliente</v>
          </cell>
          <cell r="L64">
            <v>2</v>
          </cell>
          <cell r="M64" t="str">
            <v>Subproceso: Asistencia al cliente. No Aplica Subproceso.</v>
          </cell>
          <cell r="N64">
            <v>3167</v>
          </cell>
          <cell r="O64" t="str">
            <v>Procedimiento: Planeación y seguimiento del modelo de cultura de la contribución</v>
          </cell>
          <cell r="P64">
            <v>6112</v>
          </cell>
          <cell r="Q64">
            <v>6113</v>
          </cell>
          <cell r="R64">
            <v>0</v>
          </cell>
          <cell r="S64">
            <v>0</v>
          </cell>
          <cell r="T64" t="str">
            <v>Constante</v>
          </cell>
          <cell r="U64">
            <v>1</v>
          </cell>
          <cell r="V64" t="str">
            <v>Procedimiento</v>
          </cell>
          <cell r="W64">
            <v>22501</v>
          </cell>
          <cell r="X64" t="str">
            <v>Asistencia al Cliente</v>
          </cell>
          <cell r="Y64" t="str">
            <v>No</v>
          </cell>
        </row>
        <row r="65">
          <cell r="A65">
            <v>441</v>
          </cell>
          <cell r="B65" t="str">
            <v>Gestión de títulos de depósito judicial</v>
          </cell>
          <cell r="C65" t="str">
            <v>(6114/6115)*100</v>
          </cell>
          <cell r="D65">
            <v>97110002</v>
          </cell>
          <cell r="E65" t="str">
            <v>(Variable1/Variable2)*100</v>
          </cell>
          <cell r="F65">
            <v>100</v>
          </cell>
          <cell r="G65" t="str">
            <v>Mes</v>
          </cell>
          <cell r="H65" t="str">
            <v>Porcentaje</v>
          </cell>
          <cell r="I65">
            <v>0</v>
          </cell>
          <cell r="J65">
            <v>1</v>
          </cell>
          <cell r="K65" t="str">
            <v>Proceso: Administración de Cartera</v>
          </cell>
          <cell r="L65">
            <v>278</v>
          </cell>
          <cell r="M65" t="str">
            <v>Subproceso: Cobro en Sede Administrativa</v>
          </cell>
          <cell r="N65">
            <v>3089</v>
          </cell>
          <cell r="O65" t="str">
            <v>Procedimiento: Gestión y  Administración de Depósitos Judiciales</v>
          </cell>
          <cell r="P65">
            <v>6114</v>
          </cell>
          <cell r="Q65">
            <v>6115</v>
          </cell>
          <cell r="R65">
            <v>0</v>
          </cell>
          <cell r="S65">
            <v>0</v>
          </cell>
          <cell r="T65" t="str">
            <v>Constante</v>
          </cell>
          <cell r="U65">
            <v>1</v>
          </cell>
          <cell r="V65" t="str">
            <v>Procedimiento</v>
          </cell>
          <cell r="W65">
            <v>22402</v>
          </cell>
          <cell r="X65" t="str">
            <v>Cobranzas</v>
          </cell>
          <cell r="Y65" t="str">
            <v>Si</v>
          </cell>
        </row>
        <row r="66">
          <cell r="A66">
            <v>442</v>
          </cell>
          <cell r="B66" t="str">
            <v>Documentos corregidos</v>
          </cell>
          <cell r="C66" t="str">
            <v>(6116/6117)*100</v>
          </cell>
          <cell r="D66">
            <v>97110002</v>
          </cell>
          <cell r="E66" t="str">
            <v>(Variable1/Variable2)*100</v>
          </cell>
          <cell r="F66">
            <v>100</v>
          </cell>
          <cell r="G66" t="str">
            <v>Mes</v>
          </cell>
          <cell r="H66" t="str">
            <v>Porcentaje</v>
          </cell>
          <cell r="I66">
            <v>0</v>
          </cell>
          <cell r="J66">
            <v>12</v>
          </cell>
          <cell r="K66" t="str">
            <v>Proceso: Recaudación</v>
          </cell>
          <cell r="L66">
            <v>259</v>
          </cell>
          <cell r="M66" t="str">
            <v xml:space="preserve">	Subproceso: Información de Recaudo</v>
          </cell>
          <cell r="N66">
            <v>2042</v>
          </cell>
          <cell r="O66" t="str">
            <v>Procedimiento: Corrección de inconsistencias  de Declaraciones y-o Recibos de Pago</v>
          </cell>
          <cell r="P66">
            <v>6116</v>
          </cell>
          <cell r="Q66">
            <v>6117</v>
          </cell>
          <cell r="R66">
            <v>0</v>
          </cell>
          <cell r="S66">
            <v>0</v>
          </cell>
          <cell r="T66" t="str">
            <v>Constante</v>
          </cell>
          <cell r="U66">
            <v>1</v>
          </cell>
          <cell r="V66" t="str">
            <v>Procedimiento</v>
          </cell>
          <cell r="W66">
            <v>22401</v>
          </cell>
          <cell r="X66" t="str">
            <v>Recaudo</v>
          </cell>
          <cell r="Y66" t="str">
            <v>No</v>
          </cell>
        </row>
        <row r="67">
          <cell r="A67">
            <v>443</v>
          </cell>
          <cell r="B67" t="str">
            <v>Gestión de bienes Inmuebles Embargados</v>
          </cell>
          <cell r="C67" t="str">
            <v>(6118/6119)*100</v>
          </cell>
          <cell r="D67">
            <v>97110002</v>
          </cell>
          <cell r="E67" t="str">
            <v>(Variable1/Variable2)*100</v>
          </cell>
          <cell r="F67">
            <v>100</v>
          </cell>
          <cell r="G67" t="str">
            <v>Bimestre</v>
          </cell>
          <cell r="H67" t="str">
            <v>Porcentaje</v>
          </cell>
          <cell r="I67">
            <v>0</v>
          </cell>
          <cell r="J67">
            <v>1</v>
          </cell>
          <cell r="K67" t="str">
            <v>Proceso: Administración de Cartera</v>
          </cell>
          <cell r="L67">
            <v>278</v>
          </cell>
          <cell r="M67" t="str">
            <v>Subproceso: Cobro en Sede Administrativa</v>
          </cell>
          <cell r="N67">
            <v>2001</v>
          </cell>
          <cell r="O67" t="str">
            <v>Procedimiento: Cobro Coactivo -  Ejecución de Bienes del deudor</v>
          </cell>
          <cell r="P67">
            <v>6118</v>
          </cell>
          <cell r="Q67">
            <v>6119</v>
          </cell>
          <cell r="R67">
            <v>0</v>
          </cell>
          <cell r="S67">
            <v>0</v>
          </cell>
          <cell r="T67" t="str">
            <v>Constante</v>
          </cell>
          <cell r="U67">
            <v>1</v>
          </cell>
          <cell r="V67" t="str">
            <v>Procedimiento</v>
          </cell>
          <cell r="W67">
            <v>22402</v>
          </cell>
          <cell r="X67" t="str">
            <v>Cobranzas</v>
          </cell>
          <cell r="Y67" t="str">
            <v>No</v>
          </cell>
        </row>
        <row r="68">
          <cell r="A68">
            <v>444</v>
          </cell>
          <cell r="B68" t="str">
            <v>Informe contable mensual remitido con calidad</v>
          </cell>
          <cell r="C68" t="str">
            <v>((6120+6121+6122)/6123)*100</v>
          </cell>
          <cell r="D68">
            <v>97110002</v>
          </cell>
          <cell r="E68" t="str">
            <v>((Variable1+Variable2+Variable3)/Variable4)*100</v>
          </cell>
          <cell r="F68">
            <v>100</v>
          </cell>
          <cell r="G68" t="str">
            <v>Mes</v>
          </cell>
          <cell r="H68" t="str">
            <v>Porcentaje</v>
          </cell>
          <cell r="I68">
            <v>85</v>
          </cell>
          <cell r="J68">
            <v>12</v>
          </cell>
          <cell r="K68" t="str">
            <v>Proceso: Recaudación</v>
          </cell>
          <cell r="L68">
            <v>259</v>
          </cell>
          <cell r="M68" t="str">
            <v xml:space="preserve">	Subproceso: Información de Recaudo</v>
          </cell>
          <cell r="N68">
            <v>2052</v>
          </cell>
          <cell r="O68" t="str">
            <v>Procedimiento: Informe contable que deben rendir las direcciones seccionales</v>
          </cell>
          <cell r="P68">
            <v>6120</v>
          </cell>
          <cell r="Q68">
            <v>6121</v>
          </cell>
          <cell r="R68">
            <v>6122</v>
          </cell>
          <cell r="S68">
            <v>6123</v>
          </cell>
          <cell r="T68" t="str">
            <v>Constante</v>
          </cell>
          <cell r="U68">
            <v>1</v>
          </cell>
          <cell r="V68" t="str">
            <v>Procedimiento</v>
          </cell>
          <cell r="W68">
            <v>22401</v>
          </cell>
          <cell r="X68" t="str">
            <v>Recaudo</v>
          </cell>
          <cell r="Y68" t="str">
            <v>Si</v>
          </cell>
        </row>
        <row r="69">
          <cell r="A69">
            <v>445</v>
          </cell>
          <cell r="B69" t="str">
            <v>Obligaciones Normalizadas</v>
          </cell>
          <cell r="C69" t="str">
            <v>((6124+6125)/6126)*100</v>
          </cell>
          <cell r="D69">
            <v>97110002</v>
          </cell>
          <cell r="E69" t="str">
            <v>((Variable1+Variable2)/Variable3)*100</v>
          </cell>
          <cell r="F69">
            <v>100</v>
          </cell>
          <cell r="G69" t="str">
            <v>Mes</v>
          </cell>
          <cell r="H69" t="str">
            <v>Porcentaje</v>
          </cell>
          <cell r="I69">
            <v>0</v>
          </cell>
          <cell r="J69">
            <v>1</v>
          </cell>
          <cell r="K69" t="str">
            <v>Proceso: Administración de Cartera</v>
          </cell>
          <cell r="L69">
            <v>278</v>
          </cell>
          <cell r="M69" t="str">
            <v>Subproceso: Cobro en Sede Administrativa</v>
          </cell>
          <cell r="N69">
            <v>2347</v>
          </cell>
          <cell r="O69" t="str">
            <v>Procedimiento: Normalización de Saldos para la Obligación Financiera</v>
          </cell>
          <cell r="P69">
            <v>6124</v>
          </cell>
          <cell r="Q69">
            <v>6125</v>
          </cell>
          <cell r="R69">
            <v>6126</v>
          </cell>
          <cell r="S69">
            <v>0</v>
          </cell>
          <cell r="T69" t="str">
            <v>Constante</v>
          </cell>
          <cell r="U69">
            <v>1</v>
          </cell>
          <cell r="V69" t="str">
            <v>Procedimiento</v>
          </cell>
          <cell r="W69">
            <v>22402</v>
          </cell>
          <cell r="X69" t="str">
            <v>Cobranzas</v>
          </cell>
          <cell r="Y69" t="str">
            <v>No</v>
          </cell>
        </row>
        <row r="70">
          <cell r="A70">
            <v>446</v>
          </cell>
          <cell r="B70" t="str">
            <v xml:space="preserve">Oportunidad en el trámite de solicitudes de autoretenedores </v>
          </cell>
          <cell r="C70" t="str">
            <v>6127/6128</v>
          </cell>
          <cell r="D70">
            <v>97110003</v>
          </cell>
          <cell r="E70" t="str">
            <v>Variable1/Variable2</v>
          </cell>
          <cell r="F70">
            <v>50</v>
          </cell>
          <cell r="G70" t="str">
            <v>Mes</v>
          </cell>
          <cell r="H70" t="str">
            <v>Días</v>
          </cell>
          <cell r="I70">
            <v>46</v>
          </cell>
          <cell r="J70">
            <v>8</v>
          </cell>
          <cell r="K70" t="str">
            <v>Proceso: Gestión Masiva</v>
          </cell>
          <cell r="L70">
            <v>289</v>
          </cell>
          <cell r="M70" t="str">
            <v>Subproceso: Registro, Habilitación, Autorización Usuarios TAC</v>
          </cell>
          <cell r="N70">
            <v>2033</v>
          </cell>
          <cell r="O70" t="str">
            <v>Procedimiento: Autorización de la Calidad de autorretenedores y/o Agentes de Retención del IVA</v>
          </cell>
          <cell r="P70">
            <v>6127</v>
          </cell>
          <cell r="Q70">
            <v>6128</v>
          </cell>
          <cell r="R70">
            <v>0</v>
          </cell>
          <cell r="S70">
            <v>0</v>
          </cell>
          <cell r="T70" t="str">
            <v>Descendente</v>
          </cell>
          <cell r="U70">
            <v>1</v>
          </cell>
          <cell r="V70" t="str">
            <v>Procedimiento</v>
          </cell>
          <cell r="W70">
            <v>22401</v>
          </cell>
          <cell r="X70" t="str">
            <v>Recaudo</v>
          </cell>
          <cell r="Y70" t="str">
            <v>Si</v>
          </cell>
        </row>
        <row r="71">
          <cell r="A71">
            <v>447</v>
          </cell>
          <cell r="B71" t="str">
            <v>Porcentaje de saldos contables depurados</v>
          </cell>
          <cell r="C71" t="str">
            <v>((6129+6130)/6131)*100</v>
          </cell>
          <cell r="D71">
            <v>97110002</v>
          </cell>
          <cell r="E71" t="str">
            <v>((Variable1+Variable2)/Variable3)*100</v>
          </cell>
          <cell r="F71">
            <v>90</v>
          </cell>
          <cell r="G71" t="str">
            <v>Mes</v>
          </cell>
          <cell r="H71" t="str">
            <v>Porcentaje</v>
          </cell>
          <cell r="I71">
            <v>80</v>
          </cell>
          <cell r="J71">
            <v>12</v>
          </cell>
          <cell r="K71" t="str">
            <v>Proceso: Recaudación</v>
          </cell>
          <cell r="L71">
            <v>259</v>
          </cell>
          <cell r="M71" t="str">
            <v xml:space="preserve">	Subproceso: Información de Recaudo</v>
          </cell>
          <cell r="N71">
            <v>2046</v>
          </cell>
          <cell r="O71" t="str">
            <v>Procedimiento: Registro contable de Rentas por Cobrar, Acreedores, Anticipos y Deudores.</v>
          </cell>
          <cell r="P71">
            <v>6129</v>
          </cell>
          <cell r="Q71">
            <v>6130</v>
          </cell>
          <cell r="R71">
            <v>6131</v>
          </cell>
          <cell r="S71">
            <v>0</v>
          </cell>
          <cell r="T71" t="str">
            <v>Constante</v>
          </cell>
          <cell r="U71">
            <v>1</v>
          </cell>
          <cell r="V71" t="str">
            <v>Procedimiento</v>
          </cell>
          <cell r="W71">
            <v>22401</v>
          </cell>
          <cell r="X71" t="str">
            <v>Recaudo</v>
          </cell>
          <cell r="Y71" t="str">
            <v>No</v>
          </cell>
        </row>
        <row r="72">
          <cell r="A72">
            <v>448</v>
          </cell>
          <cell r="B72" t="str">
            <v>Porcentaje del número de registros contables de operaciones manuales y de actos administrativos tributarios en firme proferidos por el área de Liquidación contabilizados</v>
          </cell>
          <cell r="C72" t="str">
            <v>(6132/(6133+6134))*100</v>
          </cell>
          <cell r="D72">
            <v>97110002</v>
          </cell>
          <cell r="E72" t="str">
            <v>(Variable1/(Variable2+Variable3))*100</v>
          </cell>
          <cell r="F72">
            <v>100</v>
          </cell>
          <cell r="G72" t="str">
            <v>Mes</v>
          </cell>
          <cell r="H72" t="str">
            <v>Porcentaje</v>
          </cell>
          <cell r="I72">
            <v>85</v>
          </cell>
          <cell r="J72">
            <v>12</v>
          </cell>
          <cell r="K72" t="str">
            <v>Proceso: Recaudación</v>
          </cell>
          <cell r="L72">
            <v>259</v>
          </cell>
          <cell r="M72" t="str">
            <v xml:space="preserve">	Subproceso: Información de Recaudo</v>
          </cell>
          <cell r="N72">
            <v>2052</v>
          </cell>
          <cell r="O72" t="str">
            <v>Procedimiento: Informe contable que deben rendir las direcciones seccionales</v>
          </cell>
          <cell r="P72">
            <v>6132</v>
          </cell>
          <cell r="Q72">
            <v>6133</v>
          </cell>
          <cell r="R72">
            <v>6134</v>
          </cell>
          <cell r="S72">
            <v>0</v>
          </cell>
          <cell r="T72" t="str">
            <v>Constante</v>
          </cell>
          <cell r="U72">
            <v>1</v>
          </cell>
          <cell r="V72" t="str">
            <v>Procedimiento</v>
          </cell>
          <cell r="W72">
            <v>22401</v>
          </cell>
          <cell r="X72" t="str">
            <v>Recaudo</v>
          </cell>
          <cell r="Y72" t="str">
            <v>Si</v>
          </cell>
        </row>
        <row r="73">
          <cell r="A73">
            <v>449</v>
          </cell>
          <cell r="B73" t="str">
            <v>Cantidad de consultas y respuestas a los requerimientos de comunicaciones oficiales de entidades externas y dependencias de la Entidad.</v>
          </cell>
          <cell r="C73" t="str">
            <v>(6135/6136)*100</v>
          </cell>
          <cell r="D73">
            <v>97110002</v>
          </cell>
          <cell r="E73" t="str">
            <v>(Variable1/Variable2)*100</v>
          </cell>
          <cell r="F73">
            <v>100</v>
          </cell>
          <cell r="G73" t="str">
            <v>Trimestre</v>
          </cell>
          <cell r="H73" t="str">
            <v>Porcentaje</v>
          </cell>
          <cell r="I73">
            <v>0</v>
          </cell>
          <cell r="J73">
            <v>14</v>
          </cell>
          <cell r="K73" t="str">
            <v>Proceso: Recursos Físicos</v>
          </cell>
          <cell r="L73">
            <v>53</v>
          </cell>
          <cell r="M73" t="str">
            <v>Subproceso: Gestión Documental</v>
          </cell>
          <cell r="N73">
            <v>2209</v>
          </cell>
          <cell r="O73" t="str">
            <v>Procedimiento: Administración del Archivo Central</v>
          </cell>
          <cell r="P73">
            <v>6135</v>
          </cell>
          <cell r="Q73">
            <v>6136</v>
          </cell>
          <cell r="R73">
            <v>0</v>
          </cell>
          <cell r="S73">
            <v>0</v>
          </cell>
          <cell r="T73" t="str">
            <v>Constante</v>
          </cell>
          <cell r="U73">
            <v>1</v>
          </cell>
          <cell r="V73" t="str">
            <v>Procedimiento</v>
          </cell>
          <cell r="W73">
            <v>21501</v>
          </cell>
          <cell r="X73" t="str">
            <v>Recursos Físicos</v>
          </cell>
          <cell r="Y73" t="str">
            <v>No</v>
          </cell>
        </row>
        <row r="74">
          <cell r="A74">
            <v>451</v>
          </cell>
          <cell r="B74" t="str">
            <v>Oportunidad en la entrega de las comunicaciones oficiales de salida</v>
          </cell>
          <cell r="C74" t="str">
            <v>(6139/6140)*100</v>
          </cell>
          <cell r="D74">
            <v>97110001</v>
          </cell>
          <cell r="E74" t="str">
            <v>(Variable1/Variable2)*100</v>
          </cell>
          <cell r="F74">
            <v>100</v>
          </cell>
          <cell r="G74" t="str">
            <v>Trimestre</v>
          </cell>
          <cell r="H74" t="str">
            <v>Porcentaje</v>
          </cell>
          <cell r="I74">
            <v>0</v>
          </cell>
          <cell r="J74">
            <v>14</v>
          </cell>
          <cell r="K74" t="str">
            <v>Proceso: Recursos Físicos</v>
          </cell>
          <cell r="L74">
            <v>53</v>
          </cell>
          <cell r="M74" t="str">
            <v>Subproceso: Gestión Documental</v>
          </cell>
          <cell r="N74">
            <v>2198</v>
          </cell>
          <cell r="O74" t="str">
            <v>Procedimiento: Comunicaciones Oficiales de Salida</v>
          </cell>
          <cell r="P74">
            <v>6139</v>
          </cell>
          <cell r="Q74">
            <v>6140</v>
          </cell>
          <cell r="R74">
            <v>0</v>
          </cell>
          <cell r="S74">
            <v>0</v>
          </cell>
          <cell r="T74" t="str">
            <v>Ascendente</v>
          </cell>
          <cell r="U74">
            <v>1</v>
          </cell>
          <cell r="V74" t="str">
            <v>Procedimiento</v>
          </cell>
          <cell r="W74">
            <v>21501</v>
          </cell>
          <cell r="X74" t="str">
            <v>Recursos Físicos</v>
          </cell>
          <cell r="Y74" t="str">
            <v>No</v>
          </cell>
        </row>
        <row r="75">
          <cell r="A75">
            <v>452</v>
          </cell>
          <cell r="B75" t="str">
            <v>Transferencias Documentales de archivos de Gestión al Archivo Central que cumplen con los procedimiento, instructivo y formatos establecidos.</v>
          </cell>
          <cell r="C75" t="str">
            <v>(6141/6142)*100</v>
          </cell>
          <cell r="D75">
            <v>97110002</v>
          </cell>
          <cell r="E75" t="str">
            <v>(Variable1/Variable2)*100</v>
          </cell>
          <cell r="F75">
            <v>100</v>
          </cell>
          <cell r="G75" t="str">
            <v>Trimestre</v>
          </cell>
          <cell r="H75" t="str">
            <v>Cantidad</v>
          </cell>
          <cell r="I75">
            <v>0</v>
          </cell>
          <cell r="J75">
            <v>14</v>
          </cell>
          <cell r="K75" t="str">
            <v>Proceso: Recursos Físicos</v>
          </cell>
          <cell r="L75">
            <v>53</v>
          </cell>
          <cell r="M75" t="str">
            <v>Subproceso: Gestión Documental</v>
          </cell>
          <cell r="N75">
            <v>2209</v>
          </cell>
          <cell r="O75" t="str">
            <v>Procedimiento: Administración del Archivo Central</v>
          </cell>
          <cell r="P75">
            <v>6141</v>
          </cell>
          <cell r="Q75">
            <v>6142</v>
          </cell>
          <cell r="R75">
            <v>0</v>
          </cell>
          <cell r="S75">
            <v>0</v>
          </cell>
          <cell r="T75" t="str">
            <v>Constante</v>
          </cell>
          <cell r="U75">
            <v>1</v>
          </cell>
          <cell r="V75" t="str">
            <v>Procedimiento</v>
          </cell>
          <cell r="W75">
            <v>21501</v>
          </cell>
          <cell r="X75" t="str">
            <v>Recursos Físicos</v>
          </cell>
          <cell r="Y75" t="str">
            <v>No</v>
          </cell>
        </row>
        <row r="76">
          <cell r="A76">
            <v>5001</v>
          </cell>
          <cell r="B76" t="str">
            <v>Resultado de las Investigaciones en Fiscalización Tributaria e Internacional</v>
          </cell>
          <cell r="C76" t="str">
            <v>(5785/5832)* 100</v>
          </cell>
          <cell r="D76">
            <v>97110002</v>
          </cell>
          <cell r="E76" t="str">
            <v>(Variable 1/ Variable 2)* 100</v>
          </cell>
          <cell r="F76">
            <v>60</v>
          </cell>
          <cell r="G76" t="str">
            <v>Trimestre</v>
          </cell>
          <cell r="H76" t="str">
            <v>Porcentaje</v>
          </cell>
          <cell r="I76">
            <v>0</v>
          </cell>
          <cell r="J76">
            <v>5</v>
          </cell>
          <cell r="K76" t="str">
            <v>Proceso: Fiscalización y Liquidación</v>
          </cell>
          <cell r="L76">
            <v>200</v>
          </cell>
          <cell r="M76" t="str">
            <v>Subproceso: Control Tributario</v>
          </cell>
          <cell r="N76">
            <v>3007</v>
          </cell>
          <cell r="O76" t="str">
            <v>Subproceso: Control Tributario</v>
          </cell>
          <cell r="P76">
            <v>5785</v>
          </cell>
          <cell r="Q76">
            <v>5832</v>
          </cell>
          <cell r="R76">
            <v>0</v>
          </cell>
          <cell r="S76">
            <v>0</v>
          </cell>
          <cell r="T76" t="str">
            <v>Constante</v>
          </cell>
          <cell r="U76">
            <v>3</v>
          </cell>
          <cell r="V76" t="str">
            <v>Proceso</v>
          </cell>
          <cell r="W76">
            <v>22904</v>
          </cell>
          <cell r="X76" t="str">
            <v>Indicadores de Subproceso - Fiscalización Tributaria</v>
          </cell>
          <cell r="Y76" t="str">
            <v>No</v>
          </cell>
        </row>
        <row r="77">
          <cell r="A77">
            <v>5002</v>
          </cell>
          <cell r="B77" t="str">
            <v>Resultado de las Investigaciones en Liquidación Tributaria e Internacional</v>
          </cell>
          <cell r="C77" t="str">
            <v>(5786/5833)* 100</v>
          </cell>
          <cell r="D77">
            <v>97110002</v>
          </cell>
          <cell r="E77" t="str">
            <v>(Variable 1/ Variable 2)* 100</v>
          </cell>
          <cell r="F77">
            <v>80</v>
          </cell>
          <cell r="G77" t="str">
            <v>Trimestre</v>
          </cell>
          <cell r="H77" t="str">
            <v>Porcentaje</v>
          </cell>
          <cell r="I77">
            <v>0</v>
          </cell>
          <cell r="J77">
            <v>5</v>
          </cell>
          <cell r="K77" t="str">
            <v>Proceso: Fiscalización y Liquidación</v>
          </cell>
          <cell r="L77">
            <v>200</v>
          </cell>
          <cell r="M77" t="str">
            <v>Subproceso: Control Tributario</v>
          </cell>
          <cell r="N77">
            <v>3007</v>
          </cell>
          <cell r="O77" t="str">
            <v>Subproceso: Control Tributario</v>
          </cell>
          <cell r="P77">
            <v>5786</v>
          </cell>
          <cell r="Q77">
            <v>5833</v>
          </cell>
          <cell r="R77">
            <v>0</v>
          </cell>
          <cell r="S77">
            <v>0</v>
          </cell>
          <cell r="T77" t="str">
            <v>Constante</v>
          </cell>
          <cell r="U77">
            <v>3</v>
          </cell>
          <cell r="V77" t="str">
            <v>Proceso</v>
          </cell>
          <cell r="W77">
            <v>22905</v>
          </cell>
          <cell r="X77" t="str">
            <v>Indicadores de Subproceso - Liquidación Tributaria</v>
          </cell>
          <cell r="Y77" t="str">
            <v>No</v>
          </cell>
        </row>
        <row r="78">
          <cell r="A78">
            <v>5003</v>
          </cell>
          <cell r="B78" t="str">
            <v>Gestión de las investigaciones en Fiscalización Tributaria e Internacional</v>
          </cell>
          <cell r="C78" t="str">
            <v>(5787/(5834+5875))*100</v>
          </cell>
          <cell r="D78">
            <v>97110002</v>
          </cell>
          <cell r="E78" t="str">
            <v>(Variable 1/ (Variable 2 + Variable 3))*100</v>
          </cell>
          <cell r="F78">
            <v>40</v>
          </cell>
          <cell r="G78" t="str">
            <v>Trimestre</v>
          </cell>
          <cell r="H78" t="str">
            <v>Porcentaje</v>
          </cell>
          <cell r="I78">
            <v>0</v>
          </cell>
          <cell r="J78">
            <v>5</v>
          </cell>
          <cell r="K78" t="str">
            <v>Proceso: Fiscalización y Liquidación</v>
          </cell>
          <cell r="L78">
            <v>200</v>
          </cell>
          <cell r="M78" t="str">
            <v>Subproceso: Control Tributario</v>
          </cell>
          <cell r="N78">
            <v>3007</v>
          </cell>
          <cell r="O78" t="str">
            <v>Subproceso: Control Tributario</v>
          </cell>
          <cell r="P78">
            <v>5787</v>
          </cell>
          <cell r="Q78">
            <v>5834</v>
          </cell>
          <cell r="R78">
            <v>5875</v>
          </cell>
          <cell r="S78">
            <v>0</v>
          </cell>
          <cell r="T78" t="str">
            <v>Constante</v>
          </cell>
          <cell r="U78">
            <v>3</v>
          </cell>
          <cell r="V78" t="str">
            <v>Proceso</v>
          </cell>
          <cell r="W78">
            <v>22904</v>
          </cell>
          <cell r="X78" t="str">
            <v>Indicadores de Subproceso - Fiscalización Tributaria</v>
          </cell>
          <cell r="Y78" t="str">
            <v>No</v>
          </cell>
        </row>
        <row r="79">
          <cell r="A79">
            <v>5004</v>
          </cell>
          <cell r="B79" t="str">
            <v>Gestión de las investigaciones en Liquidación Tributaria e Internacional</v>
          </cell>
          <cell r="C79" t="str">
            <v>(5788/(5835+5876))*100</v>
          </cell>
          <cell r="D79">
            <v>97110002</v>
          </cell>
          <cell r="E79" t="str">
            <v>(Variable 1/ (Variable 2 + Variable 3))*100</v>
          </cell>
          <cell r="F79">
            <v>45</v>
          </cell>
          <cell r="G79" t="str">
            <v>Trimestre</v>
          </cell>
          <cell r="H79" t="str">
            <v>Porcentaje</v>
          </cell>
          <cell r="I79">
            <v>0</v>
          </cell>
          <cell r="J79">
            <v>5</v>
          </cell>
          <cell r="K79" t="str">
            <v>Proceso: Fiscalización y Liquidación</v>
          </cell>
          <cell r="L79">
            <v>200</v>
          </cell>
          <cell r="M79" t="str">
            <v>Subproceso: Control Tributario</v>
          </cell>
          <cell r="N79">
            <v>3007</v>
          </cell>
          <cell r="O79" t="str">
            <v>Subproceso: Control Tributario</v>
          </cell>
          <cell r="P79">
            <v>5788</v>
          </cell>
          <cell r="Q79">
            <v>5835</v>
          </cell>
          <cell r="R79">
            <v>5876</v>
          </cell>
          <cell r="S79">
            <v>0</v>
          </cell>
          <cell r="T79" t="str">
            <v>Constante</v>
          </cell>
          <cell r="U79">
            <v>3</v>
          </cell>
          <cell r="V79" t="str">
            <v>Proceso</v>
          </cell>
          <cell r="W79">
            <v>22905</v>
          </cell>
          <cell r="X79" t="str">
            <v>Indicadores de Subproceso - Liquidación Tributaria</v>
          </cell>
          <cell r="Y79" t="str">
            <v>No</v>
          </cell>
        </row>
        <row r="80">
          <cell r="A80">
            <v>5005</v>
          </cell>
          <cell r="B80" t="str">
            <v>Resultado de las Investigaciones en Fiscalización Cambiaria</v>
          </cell>
          <cell r="C80" t="str">
            <v>(5789/5836)*100</v>
          </cell>
          <cell r="D80">
            <v>97110001</v>
          </cell>
          <cell r="E80" t="str">
            <v>(Variable 1/ Variable 2)* 100</v>
          </cell>
          <cell r="F80">
            <v>80</v>
          </cell>
          <cell r="G80" t="str">
            <v>Trimestre</v>
          </cell>
          <cell r="H80" t="str">
            <v>Porcentaje</v>
          </cell>
          <cell r="I80">
            <v>0</v>
          </cell>
          <cell r="J80">
            <v>5</v>
          </cell>
          <cell r="K80" t="str">
            <v>Proceso: Fiscalización y Liquidación</v>
          </cell>
          <cell r="L80">
            <v>202</v>
          </cell>
          <cell r="M80" t="str">
            <v>Subproceso: Control Cambiario</v>
          </cell>
          <cell r="N80">
            <v>3005</v>
          </cell>
          <cell r="O80" t="str">
            <v>Subproceso: Control Cambiario</v>
          </cell>
          <cell r="P80">
            <v>5789</v>
          </cell>
          <cell r="Q80">
            <v>5836</v>
          </cell>
          <cell r="R80">
            <v>0</v>
          </cell>
          <cell r="S80">
            <v>0</v>
          </cell>
          <cell r="T80" t="str">
            <v>Ascendente</v>
          </cell>
          <cell r="U80">
            <v>3</v>
          </cell>
          <cell r="V80" t="str">
            <v>Proceso</v>
          </cell>
          <cell r="W80">
            <v>23204</v>
          </cell>
          <cell r="X80" t="str">
            <v>Indicadores de Subproceso - Fiscalización Cambiaria</v>
          </cell>
          <cell r="Y80" t="str">
            <v>No</v>
          </cell>
        </row>
        <row r="81">
          <cell r="A81">
            <v>5006</v>
          </cell>
          <cell r="B81" t="str">
            <v>Resultado de las investigaciones en Liquidación Cambiaria.</v>
          </cell>
          <cell r="C81" t="str">
            <v>(5790/5837)*100</v>
          </cell>
          <cell r="D81">
            <v>97110001</v>
          </cell>
          <cell r="E81" t="str">
            <v>(Variable 1/ Variable 2)* 100</v>
          </cell>
          <cell r="F81">
            <v>100</v>
          </cell>
          <cell r="G81" t="str">
            <v>Trimestre</v>
          </cell>
          <cell r="H81" t="str">
            <v>Porcentaje</v>
          </cell>
          <cell r="I81">
            <v>0</v>
          </cell>
          <cell r="J81">
            <v>5</v>
          </cell>
          <cell r="K81" t="str">
            <v>Proceso: Fiscalización y Liquidación</v>
          </cell>
          <cell r="L81">
            <v>202</v>
          </cell>
          <cell r="M81" t="str">
            <v>Subproceso: Control Cambiario</v>
          </cell>
          <cell r="N81">
            <v>3005</v>
          </cell>
          <cell r="O81" t="str">
            <v>Subproceso: Control Cambiario</v>
          </cell>
          <cell r="P81">
            <v>5790</v>
          </cell>
          <cell r="Q81">
            <v>5837</v>
          </cell>
          <cell r="R81">
            <v>0</v>
          </cell>
          <cell r="S81">
            <v>0</v>
          </cell>
          <cell r="T81" t="str">
            <v>Ascendente</v>
          </cell>
          <cell r="U81">
            <v>3</v>
          </cell>
          <cell r="V81" t="str">
            <v>Proceso</v>
          </cell>
          <cell r="W81">
            <v>23205</v>
          </cell>
          <cell r="X81" t="str">
            <v>Indicadores de Subproceso - Liquidación Cambiaria</v>
          </cell>
          <cell r="Y81" t="str">
            <v>No</v>
          </cell>
        </row>
        <row r="82">
          <cell r="A82">
            <v>5007</v>
          </cell>
          <cell r="B82" t="str">
            <v>Gestión de las investigaciones en Fiscalización Cambiaria</v>
          </cell>
          <cell r="C82" t="str">
            <v>(5791/(5838+5877))*100</v>
          </cell>
          <cell r="D82">
            <v>97110001</v>
          </cell>
          <cell r="E82" t="str">
            <v>(Variable 1/ (Variable 2 + Variable 3))*100</v>
          </cell>
          <cell r="F82">
            <v>70</v>
          </cell>
          <cell r="G82" t="str">
            <v>Trimestre</v>
          </cell>
          <cell r="H82" t="str">
            <v>Porcentaje</v>
          </cell>
          <cell r="I82">
            <v>0</v>
          </cell>
          <cell r="J82">
            <v>5</v>
          </cell>
          <cell r="K82" t="str">
            <v>Proceso: Fiscalización y Liquidación</v>
          </cell>
          <cell r="L82">
            <v>202</v>
          </cell>
          <cell r="M82" t="str">
            <v>Subproceso: Control Cambiario</v>
          </cell>
          <cell r="N82">
            <v>3005</v>
          </cell>
          <cell r="O82" t="str">
            <v>Subproceso: Control Cambiario</v>
          </cell>
          <cell r="P82">
            <v>5791</v>
          </cell>
          <cell r="Q82">
            <v>5838</v>
          </cell>
          <cell r="R82">
            <v>5877</v>
          </cell>
          <cell r="S82">
            <v>0</v>
          </cell>
          <cell r="T82" t="str">
            <v>Ascendente</v>
          </cell>
          <cell r="U82">
            <v>3</v>
          </cell>
          <cell r="V82" t="str">
            <v>Proceso</v>
          </cell>
          <cell r="W82">
            <v>23204</v>
          </cell>
          <cell r="X82" t="str">
            <v>Indicadores de Subproceso - Fiscalización Cambiaria</v>
          </cell>
          <cell r="Y82" t="str">
            <v>No</v>
          </cell>
        </row>
        <row r="83">
          <cell r="A83">
            <v>5008</v>
          </cell>
          <cell r="B83" t="str">
            <v>Gestión de las investigaciones en Liquidación Cambiaria</v>
          </cell>
          <cell r="C83" t="str">
            <v>(5792/(5839+5878))*100</v>
          </cell>
          <cell r="D83">
            <v>97110001</v>
          </cell>
          <cell r="E83" t="str">
            <v>(Variable 1/ (Variable 2 + Variable 3))*100</v>
          </cell>
          <cell r="F83">
            <v>70</v>
          </cell>
          <cell r="G83" t="str">
            <v>Trimestre</v>
          </cell>
          <cell r="H83" t="str">
            <v>Porcentaje</v>
          </cell>
          <cell r="I83">
            <v>0</v>
          </cell>
          <cell r="J83">
            <v>5</v>
          </cell>
          <cell r="K83" t="str">
            <v>Proceso: Fiscalización y Liquidación</v>
          </cell>
          <cell r="L83">
            <v>202</v>
          </cell>
          <cell r="M83" t="str">
            <v>Subproceso: Control Cambiario</v>
          </cell>
          <cell r="N83">
            <v>3005</v>
          </cell>
          <cell r="O83" t="str">
            <v>Subproceso: Control Cambiario</v>
          </cell>
          <cell r="P83">
            <v>5792</v>
          </cell>
          <cell r="Q83">
            <v>5839</v>
          </cell>
          <cell r="R83">
            <v>5878</v>
          </cell>
          <cell r="S83">
            <v>0</v>
          </cell>
          <cell r="T83" t="str">
            <v>Ascendente</v>
          </cell>
          <cell r="U83">
            <v>3</v>
          </cell>
          <cell r="V83" t="str">
            <v>Proceso</v>
          </cell>
          <cell r="W83">
            <v>23205</v>
          </cell>
          <cell r="X83" t="str">
            <v>Indicadores de Subproceso - Liquidación Cambiaria</v>
          </cell>
          <cell r="Y83" t="str">
            <v>No</v>
          </cell>
        </row>
        <row r="84">
          <cell r="A84">
            <v>5019</v>
          </cell>
          <cell r="B84" t="str">
            <v>Gestión de los reportes en control y prevención de lavado de activos</v>
          </cell>
          <cell r="C84" t="str">
            <v>(5803/(5850+5887))*100</v>
          </cell>
          <cell r="D84">
            <v>97110001</v>
          </cell>
          <cell r="E84" t="str">
            <v>(Variable 1/ (Variable 2 + Variable 3))*100</v>
          </cell>
          <cell r="F84">
            <v>35</v>
          </cell>
          <cell r="G84" t="str">
            <v>Trimestre</v>
          </cell>
          <cell r="H84" t="str">
            <v>Porcentaje</v>
          </cell>
          <cell r="I84">
            <v>0</v>
          </cell>
          <cell r="J84">
            <v>5</v>
          </cell>
          <cell r="K84" t="str">
            <v>Proceso: Fiscalización y Liquidación</v>
          </cell>
          <cell r="L84">
            <v>273</v>
          </cell>
          <cell r="M84" t="str">
            <v>Proceso: Fiscalización y Liquidación No Aplica Subproceso.</v>
          </cell>
          <cell r="N84">
            <v>3023</v>
          </cell>
          <cell r="O84" t="str">
            <v>Proceso: Fiscalización y Liquidación</v>
          </cell>
          <cell r="P84">
            <v>5803</v>
          </cell>
          <cell r="Q84">
            <v>5850</v>
          </cell>
          <cell r="R84">
            <v>5887</v>
          </cell>
          <cell r="S84">
            <v>0</v>
          </cell>
          <cell r="T84" t="str">
            <v>Ascendente</v>
          </cell>
          <cell r="U84">
            <v>3</v>
          </cell>
          <cell r="V84" t="str">
            <v>Proceso</v>
          </cell>
          <cell r="W84">
            <v>21103</v>
          </cell>
          <cell r="X84" t="str">
            <v>Indicadores de Proceso - Gestión de Fiscalización</v>
          </cell>
          <cell r="Y84" t="str">
            <v>No</v>
          </cell>
        </row>
        <row r="85">
          <cell r="A85">
            <v>5021</v>
          </cell>
          <cell r="B85" t="str">
            <v>Oportunidad en los actos administrativos proferidos en Sede Administrativa en materia Tributaria.</v>
          </cell>
          <cell r="C85" t="str">
            <v>(5805/5852)*100</v>
          </cell>
          <cell r="D85">
            <v>97110002</v>
          </cell>
          <cell r="E85" t="str">
            <v>(Variable 1/ Variable 2)* 100</v>
          </cell>
          <cell r="F85">
            <v>100</v>
          </cell>
          <cell r="G85" t="str">
            <v>Mes</v>
          </cell>
          <cell r="H85" t="str">
            <v>Porcentaje</v>
          </cell>
          <cell r="I85">
            <v>99.11</v>
          </cell>
          <cell r="J85">
            <v>7</v>
          </cell>
          <cell r="K85" t="str">
            <v>Proceso: Gestión Jurídica</v>
          </cell>
          <cell r="L85">
            <v>7</v>
          </cell>
          <cell r="M85" t="str">
            <v>Proceso: Gestión Jurídica No Aplica</v>
          </cell>
          <cell r="N85">
            <v>3003</v>
          </cell>
          <cell r="O85" t="str">
            <v>Proceso: Gestión Jurídica No Aplica</v>
          </cell>
          <cell r="P85">
            <v>5805</v>
          </cell>
          <cell r="Q85">
            <v>5852</v>
          </cell>
          <cell r="R85">
            <v>0</v>
          </cell>
          <cell r="S85">
            <v>0</v>
          </cell>
          <cell r="T85" t="str">
            <v>Constante</v>
          </cell>
          <cell r="U85">
            <v>3</v>
          </cell>
          <cell r="V85" t="str">
            <v>Proceso</v>
          </cell>
          <cell r="W85">
            <v>20803</v>
          </cell>
          <cell r="X85" t="str">
            <v>Indicadores de Proceso - Gestión Jurídica</v>
          </cell>
          <cell r="Y85" t="str">
            <v>No</v>
          </cell>
        </row>
        <row r="86">
          <cell r="A86">
            <v>5024</v>
          </cell>
          <cell r="B86" t="str">
            <v>Atención de Alegatos de Conclusión</v>
          </cell>
          <cell r="C86" t="str">
            <v>(5808/5854)* 100</v>
          </cell>
          <cell r="D86">
            <v>97110002</v>
          </cell>
          <cell r="E86" t="str">
            <v>(Variable 1/ Variable 2)* 100</v>
          </cell>
          <cell r="F86">
            <v>100</v>
          </cell>
          <cell r="G86" t="str">
            <v>Mes</v>
          </cell>
          <cell r="H86" t="str">
            <v>Porcentaje</v>
          </cell>
          <cell r="I86">
            <v>0</v>
          </cell>
          <cell r="J86">
            <v>7</v>
          </cell>
          <cell r="K86" t="str">
            <v>Proceso: Gestión Jurídica</v>
          </cell>
          <cell r="L86">
            <v>7</v>
          </cell>
          <cell r="M86" t="str">
            <v>Proceso: Gestión Jurídica No Aplica</v>
          </cell>
          <cell r="N86">
            <v>3003</v>
          </cell>
          <cell r="O86" t="str">
            <v>Proceso: Gestión Jurídica No Aplica</v>
          </cell>
          <cell r="P86">
            <v>5808</v>
          </cell>
          <cell r="Q86">
            <v>5854</v>
          </cell>
          <cell r="R86">
            <v>0</v>
          </cell>
          <cell r="S86">
            <v>0</v>
          </cell>
          <cell r="T86" t="str">
            <v>Constante</v>
          </cell>
          <cell r="U86">
            <v>3</v>
          </cell>
          <cell r="V86" t="str">
            <v>Proceso</v>
          </cell>
          <cell r="W86">
            <v>20803</v>
          </cell>
          <cell r="X86" t="str">
            <v>Indicadores de Proceso - Gestión Jurídica</v>
          </cell>
          <cell r="Y86" t="str">
            <v>No</v>
          </cell>
        </row>
        <row r="87">
          <cell r="A87">
            <v>5025</v>
          </cell>
          <cell r="B87" t="str">
            <v>Atención de recursos de apelación contra sentencias de primera instancia desfavorables a la DIAN</v>
          </cell>
          <cell r="C87" t="str">
            <v>(5809/5855)* 100</v>
          </cell>
          <cell r="D87">
            <v>97110002</v>
          </cell>
          <cell r="E87" t="str">
            <v>(Variable 1/ Variable 2)* 100</v>
          </cell>
          <cell r="F87">
            <v>100</v>
          </cell>
          <cell r="G87" t="str">
            <v>Mes</v>
          </cell>
          <cell r="H87" t="str">
            <v>Porcentaje</v>
          </cell>
          <cell r="I87">
            <v>0</v>
          </cell>
          <cell r="J87">
            <v>7</v>
          </cell>
          <cell r="K87" t="str">
            <v>Proceso: Gestión Jurídica</v>
          </cell>
          <cell r="L87">
            <v>7</v>
          </cell>
          <cell r="M87" t="str">
            <v>Proceso: Gestión Jurídica No Aplica</v>
          </cell>
          <cell r="N87">
            <v>3003</v>
          </cell>
          <cell r="O87" t="str">
            <v>Proceso: Gestión Jurídica No Aplica</v>
          </cell>
          <cell r="P87">
            <v>5809</v>
          </cell>
          <cell r="Q87">
            <v>5855</v>
          </cell>
          <cell r="R87">
            <v>0</v>
          </cell>
          <cell r="S87">
            <v>0</v>
          </cell>
          <cell r="T87" t="str">
            <v>Constante</v>
          </cell>
          <cell r="U87">
            <v>3</v>
          </cell>
          <cell r="V87" t="str">
            <v>Proceso</v>
          </cell>
          <cell r="W87">
            <v>20803</v>
          </cell>
          <cell r="X87" t="str">
            <v>Indicadores de Proceso - Gestión Jurídica</v>
          </cell>
          <cell r="Y87" t="str">
            <v>No</v>
          </cell>
        </row>
        <row r="88">
          <cell r="A88">
            <v>5028</v>
          </cell>
          <cell r="B88" t="str">
            <v>Decisiones del Comité de Conciliación y Defensa Judicial relacionadas con los estudios de acciones de repetición.</v>
          </cell>
          <cell r="C88" t="str">
            <v>(5812/5858)* 100</v>
          </cell>
          <cell r="D88">
            <v>97110002</v>
          </cell>
          <cell r="E88" t="str">
            <v>(Variable 1/ Variable 2)* 100</v>
          </cell>
          <cell r="F88">
            <v>100</v>
          </cell>
          <cell r="G88" t="str">
            <v>Mes</v>
          </cell>
          <cell r="H88" t="str">
            <v>Porcentaje</v>
          </cell>
          <cell r="I88">
            <v>0</v>
          </cell>
          <cell r="J88">
            <v>7</v>
          </cell>
          <cell r="K88" t="str">
            <v>Proceso: Gestión Jurídica</v>
          </cell>
          <cell r="L88">
            <v>7</v>
          </cell>
          <cell r="M88" t="str">
            <v>Proceso: Gestión Jurídica No Aplica</v>
          </cell>
          <cell r="N88">
            <v>3003</v>
          </cell>
          <cell r="O88" t="str">
            <v>Proceso: Gestión Jurídica No Aplica</v>
          </cell>
          <cell r="P88">
            <v>5812</v>
          </cell>
          <cell r="Q88">
            <v>5858</v>
          </cell>
          <cell r="R88">
            <v>0</v>
          </cell>
          <cell r="S88">
            <v>0</v>
          </cell>
          <cell r="T88" t="str">
            <v>Constante</v>
          </cell>
          <cell r="U88">
            <v>3</v>
          </cell>
          <cell r="V88" t="str">
            <v>Proceso</v>
          </cell>
          <cell r="W88">
            <v>20803</v>
          </cell>
          <cell r="X88" t="str">
            <v>Indicadores de Proceso - Gestión Jurídica</v>
          </cell>
          <cell r="Y88" t="str">
            <v>No</v>
          </cell>
        </row>
        <row r="89">
          <cell r="A89">
            <v>5029</v>
          </cell>
          <cell r="B89" t="str">
            <v>Atención de Tutelas</v>
          </cell>
          <cell r="C89" t="str">
            <v>(5813/5859)* 100</v>
          </cell>
          <cell r="D89">
            <v>97110002</v>
          </cell>
          <cell r="E89" t="str">
            <v>(Variable 1/ Variable 2)* 100</v>
          </cell>
          <cell r="F89">
            <v>100</v>
          </cell>
          <cell r="G89" t="str">
            <v>Mes</v>
          </cell>
          <cell r="H89" t="str">
            <v>Porcentaje</v>
          </cell>
          <cell r="I89">
            <v>0</v>
          </cell>
          <cell r="J89">
            <v>7</v>
          </cell>
          <cell r="K89" t="str">
            <v>Proceso: Gestión Jurídica</v>
          </cell>
          <cell r="L89">
            <v>7</v>
          </cell>
          <cell r="M89" t="str">
            <v>Proceso: Gestión Jurídica No Aplica</v>
          </cell>
          <cell r="N89">
            <v>3003</v>
          </cell>
          <cell r="O89" t="str">
            <v>Proceso: Gestión Jurídica No Aplica</v>
          </cell>
          <cell r="P89">
            <v>5813</v>
          </cell>
          <cell r="Q89">
            <v>5859</v>
          </cell>
          <cell r="R89">
            <v>0</v>
          </cell>
          <cell r="S89">
            <v>0</v>
          </cell>
          <cell r="T89" t="str">
            <v>Constante</v>
          </cell>
          <cell r="U89">
            <v>3</v>
          </cell>
          <cell r="V89" t="str">
            <v>Proceso</v>
          </cell>
          <cell r="W89">
            <v>20803</v>
          </cell>
          <cell r="X89" t="str">
            <v>Indicadores de Proceso - Gestión Jurídica</v>
          </cell>
          <cell r="Y89" t="str">
            <v>No</v>
          </cell>
        </row>
        <row r="90">
          <cell r="A90">
            <v>5030</v>
          </cell>
          <cell r="B90" t="str">
            <v>Fallos de tutela a favor de la DIAN</v>
          </cell>
          <cell r="C90" t="str">
            <v>(5814/5860)* 100</v>
          </cell>
          <cell r="D90">
            <v>97110002</v>
          </cell>
          <cell r="E90" t="str">
            <v>(Variable 1/ Variable 2)* 100</v>
          </cell>
          <cell r="F90">
            <v>90</v>
          </cell>
          <cell r="G90" t="str">
            <v>Trimestre</v>
          </cell>
          <cell r="H90" t="str">
            <v>Porcentaje</v>
          </cell>
          <cell r="I90">
            <v>0</v>
          </cell>
          <cell r="J90">
            <v>7</v>
          </cell>
          <cell r="K90" t="str">
            <v>Proceso: Gestión Jurídica</v>
          </cell>
          <cell r="L90">
            <v>7</v>
          </cell>
          <cell r="M90" t="str">
            <v>Proceso: Gestión Jurídica No Aplica</v>
          </cell>
          <cell r="N90">
            <v>3003</v>
          </cell>
          <cell r="O90" t="str">
            <v>Proceso: Gestión Jurídica No Aplica</v>
          </cell>
          <cell r="P90">
            <v>5814</v>
          </cell>
          <cell r="Q90">
            <v>5860</v>
          </cell>
          <cell r="R90">
            <v>0</v>
          </cell>
          <cell r="S90">
            <v>0</v>
          </cell>
          <cell r="T90" t="str">
            <v>Constante</v>
          </cell>
          <cell r="U90">
            <v>3</v>
          </cell>
          <cell r="V90" t="str">
            <v>Proceso</v>
          </cell>
          <cell r="W90">
            <v>20803</v>
          </cell>
          <cell r="X90" t="str">
            <v>Indicadores de Proceso - Gestión Jurídica</v>
          </cell>
          <cell r="Y90" t="str">
            <v>No</v>
          </cell>
        </row>
        <row r="91">
          <cell r="A91">
            <v>5032</v>
          </cell>
          <cell r="B91" t="str">
            <v>Conceptos efectivamente reconsiderados por la Dian.</v>
          </cell>
          <cell r="C91" t="str">
            <v>1-(5816/5862)*100</v>
          </cell>
          <cell r="D91">
            <v>97110002</v>
          </cell>
          <cell r="E91" t="str">
            <v>(1-(Variable 1 / Variable 2))*100</v>
          </cell>
          <cell r="F91">
            <v>100</v>
          </cell>
          <cell r="G91" t="str">
            <v>Trimestre</v>
          </cell>
          <cell r="H91" t="str">
            <v>Porcentaje</v>
          </cell>
          <cell r="I91">
            <v>0</v>
          </cell>
          <cell r="J91">
            <v>7</v>
          </cell>
          <cell r="K91" t="str">
            <v>Proceso: Gestión Jurídica</v>
          </cell>
          <cell r="L91">
            <v>7</v>
          </cell>
          <cell r="M91" t="str">
            <v>Proceso: Gestión Jurídica No Aplica</v>
          </cell>
          <cell r="N91">
            <v>3003</v>
          </cell>
          <cell r="O91" t="str">
            <v>Proceso: Gestión Jurídica No Aplica</v>
          </cell>
          <cell r="P91">
            <v>5816</v>
          </cell>
          <cell r="Q91">
            <v>5862</v>
          </cell>
          <cell r="R91">
            <v>0</v>
          </cell>
          <cell r="S91">
            <v>0</v>
          </cell>
          <cell r="T91" t="str">
            <v>Constante</v>
          </cell>
          <cell r="U91">
            <v>3</v>
          </cell>
          <cell r="V91" t="str">
            <v>Proceso</v>
          </cell>
          <cell r="W91">
            <v>20803</v>
          </cell>
          <cell r="X91" t="str">
            <v>Indicadores de Proceso - Gestión Jurídica</v>
          </cell>
          <cell r="Y91" t="str">
            <v>No</v>
          </cell>
        </row>
        <row r="92">
          <cell r="A92">
            <v>5033</v>
          </cell>
          <cell r="B92" t="str">
            <v>Oportunidad en la respuesta de los Conceptos</v>
          </cell>
          <cell r="C92" t="str">
            <v>5817/5863)* 100</v>
          </cell>
          <cell r="D92">
            <v>97110001</v>
          </cell>
          <cell r="E92" t="str">
            <v>(Variable 1/ Variable 2)* 100</v>
          </cell>
          <cell r="F92">
            <v>100</v>
          </cell>
          <cell r="G92" t="str">
            <v>Mes</v>
          </cell>
          <cell r="H92" t="str">
            <v>Porcentaje</v>
          </cell>
          <cell r="I92">
            <v>0</v>
          </cell>
          <cell r="J92">
            <v>7</v>
          </cell>
          <cell r="K92" t="str">
            <v>Proceso: Gestión Jurídica</v>
          </cell>
          <cell r="L92">
            <v>7</v>
          </cell>
          <cell r="M92" t="str">
            <v>Proceso: Gestión Jurídica No Aplica</v>
          </cell>
          <cell r="N92">
            <v>3003</v>
          </cell>
          <cell r="O92" t="str">
            <v>Proceso: Gestión Jurídica No Aplica</v>
          </cell>
          <cell r="P92">
            <v>5817</v>
          </cell>
          <cell r="Q92">
            <v>5863</v>
          </cell>
          <cell r="R92">
            <v>0</v>
          </cell>
          <cell r="S92">
            <v>0</v>
          </cell>
          <cell r="T92" t="str">
            <v>Ascendente</v>
          </cell>
          <cell r="U92">
            <v>3</v>
          </cell>
          <cell r="V92" t="str">
            <v>Proceso</v>
          </cell>
          <cell r="W92">
            <v>20803</v>
          </cell>
          <cell r="X92" t="str">
            <v>Indicadores de Proceso - Gestión Jurídica</v>
          </cell>
          <cell r="Y92" t="str">
            <v>No</v>
          </cell>
        </row>
        <row r="93">
          <cell r="A93">
            <v>5034</v>
          </cell>
          <cell r="B93" t="str">
            <v>Eficiencia en la expedición de providencias</v>
          </cell>
          <cell r="C93" t="str">
            <v>.992155525238744884038199181446111869031</v>
          </cell>
          <cell r="D93">
            <v>97110002</v>
          </cell>
          <cell r="E93" t="str">
            <v>Variable 1/ Variable 2</v>
          </cell>
          <cell r="F93">
            <v>1</v>
          </cell>
          <cell r="G93" t="str">
            <v>Trimestre</v>
          </cell>
          <cell r="H93" t="str">
            <v>Días</v>
          </cell>
          <cell r="I93">
            <v>0</v>
          </cell>
          <cell r="J93">
            <v>10</v>
          </cell>
          <cell r="K93" t="str">
            <v>Proceso: Investigación disciplinaria</v>
          </cell>
          <cell r="L93">
            <v>268</v>
          </cell>
          <cell r="M93" t="str">
            <v>Proceso: Investigación disciplinaria</v>
          </cell>
          <cell r="N93">
            <v>3000</v>
          </cell>
          <cell r="O93" t="str">
            <v>Proceso: Investigación Disciplinaria</v>
          </cell>
          <cell r="P93">
            <v>5818</v>
          </cell>
          <cell r="Q93">
            <v>5864</v>
          </cell>
          <cell r="R93">
            <v>0</v>
          </cell>
          <cell r="S93">
            <v>0</v>
          </cell>
          <cell r="T93" t="str">
            <v>Constante</v>
          </cell>
          <cell r="U93">
            <v>3</v>
          </cell>
          <cell r="V93" t="str">
            <v>Proceso</v>
          </cell>
          <cell r="W93">
            <v>21303</v>
          </cell>
          <cell r="X93" t="str">
            <v>Indicadores de Proceso - Control Disciplinario Interno</v>
          </cell>
          <cell r="Y93" t="str">
            <v>No</v>
          </cell>
        </row>
        <row r="94">
          <cell r="A94">
            <v>5036</v>
          </cell>
          <cell r="B94" t="str">
            <v>Porcentaje de fallos proferidos sin nulidad por segunda instancia</v>
          </cell>
          <cell r="C94" t="str">
            <v>99.215819979543129901125127855438117968</v>
          </cell>
          <cell r="D94">
            <v>97110002</v>
          </cell>
          <cell r="E94" t="str">
            <v>(Variable 1/ Variable 2)* 100</v>
          </cell>
          <cell r="F94">
            <v>100</v>
          </cell>
          <cell r="G94" t="str">
            <v>Semestre</v>
          </cell>
          <cell r="H94" t="str">
            <v>Porcentaje</v>
          </cell>
          <cell r="I94">
            <v>0</v>
          </cell>
          <cell r="J94">
            <v>10</v>
          </cell>
          <cell r="K94" t="str">
            <v>Proceso: Investigación disciplinaria</v>
          </cell>
          <cell r="L94">
            <v>268</v>
          </cell>
          <cell r="M94" t="str">
            <v>Proceso: Investigación disciplinaria</v>
          </cell>
          <cell r="N94">
            <v>3000</v>
          </cell>
          <cell r="O94" t="str">
            <v>Proceso: Investigación Disciplinaria</v>
          </cell>
          <cell r="P94">
            <v>5820</v>
          </cell>
          <cell r="Q94">
            <v>5866</v>
          </cell>
          <cell r="R94">
            <v>0</v>
          </cell>
          <cell r="S94">
            <v>0</v>
          </cell>
          <cell r="T94" t="str">
            <v>Constante</v>
          </cell>
          <cell r="U94">
            <v>3</v>
          </cell>
          <cell r="V94" t="str">
            <v>Proceso</v>
          </cell>
          <cell r="W94">
            <v>21303</v>
          </cell>
          <cell r="X94" t="str">
            <v>Indicadores de Proceso - Control Disciplinario Interno</v>
          </cell>
          <cell r="Y94" t="str">
            <v>No</v>
          </cell>
        </row>
        <row r="95">
          <cell r="A95">
            <v>5045</v>
          </cell>
          <cell r="B95" t="str">
            <v>Solicitudes  de Devolución y/o Compensación gestionadas, hasta proferir el acto administrativo terminal dentro del término legal.</v>
          </cell>
          <cell r="C95" t="str">
            <v>(5829/5873)*100</v>
          </cell>
          <cell r="D95">
            <v>97110002</v>
          </cell>
          <cell r="E95" t="str">
            <v>(Variable 1/ Variable 2)* 100</v>
          </cell>
          <cell r="F95">
            <v>100</v>
          </cell>
          <cell r="G95" t="str">
            <v>Mes</v>
          </cell>
          <cell r="H95" t="str">
            <v>Porcentaje</v>
          </cell>
          <cell r="I95">
            <v>0</v>
          </cell>
          <cell r="J95">
            <v>12</v>
          </cell>
          <cell r="K95" t="str">
            <v>Proceso: Recaudación</v>
          </cell>
          <cell r="L95">
            <v>45</v>
          </cell>
          <cell r="M95" t="str">
            <v>Subproceso: Devolución y/o Compensación</v>
          </cell>
          <cell r="N95">
            <v>3044</v>
          </cell>
          <cell r="O95" t="str">
            <v>Subproceso: Devolución y/o compensación</v>
          </cell>
          <cell r="P95">
            <v>5829</v>
          </cell>
          <cell r="Q95">
            <v>5873</v>
          </cell>
          <cell r="R95">
            <v>0</v>
          </cell>
          <cell r="S95">
            <v>0</v>
          </cell>
          <cell r="T95" t="str">
            <v>Constante</v>
          </cell>
          <cell r="U95">
            <v>3</v>
          </cell>
          <cell r="V95" t="str">
            <v>Proceso</v>
          </cell>
          <cell r="W95">
            <v>22403</v>
          </cell>
          <cell r="X95" t="str">
            <v>Indicadores de Subproceso - Recaudo</v>
          </cell>
          <cell r="Y95" t="str">
            <v>No</v>
          </cell>
        </row>
        <row r="96">
          <cell r="A96">
            <v>5047</v>
          </cell>
          <cell r="B96" t="str">
            <v>Promedio de días utilizados en resolver las solicitudes de devolución y/o compensación</v>
          </cell>
          <cell r="C96" t="str">
            <v>5831</v>
          </cell>
          <cell r="D96">
            <v>97110003</v>
          </cell>
          <cell r="E96" t="str">
            <v>Variable 1</v>
          </cell>
          <cell r="F96">
            <v>37</v>
          </cell>
          <cell r="G96" t="str">
            <v>Mes</v>
          </cell>
          <cell r="H96" t="str">
            <v>Días</v>
          </cell>
          <cell r="I96">
            <v>40.49</v>
          </cell>
          <cell r="J96">
            <v>12</v>
          </cell>
          <cell r="K96" t="str">
            <v>Proceso: Recaudación</v>
          </cell>
          <cell r="L96">
            <v>45</v>
          </cell>
          <cell r="M96" t="str">
            <v>Subproceso: Devolución y/o Compensación</v>
          </cell>
          <cell r="N96">
            <v>3044</v>
          </cell>
          <cell r="O96" t="str">
            <v>Subproceso: Devolución y/o compensación</v>
          </cell>
          <cell r="P96">
            <v>5831</v>
          </cell>
          <cell r="Q96">
            <v>0</v>
          </cell>
          <cell r="R96">
            <v>0</v>
          </cell>
          <cell r="S96">
            <v>0</v>
          </cell>
          <cell r="T96" t="str">
            <v>Descendente</v>
          </cell>
          <cell r="U96">
            <v>3</v>
          </cell>
          <cell r="V96" t="str">
            <v>Proceso</v>
          </cell>
          <cell r="W96">
            <v>22403</v>
          </cell>
          <cell r="X96" t="str">
            <v>Indicadores de Subproceso - Recaudo</v>
          </cell>
          <cell r="Y96" t="str">
            <v>No</v>
          </cell>
        </row>
        <row r="97">
          <cell r="A97">
            <v>5048</v>
          </cell>
          <cell r="B97" t="str">
            <v>Cumplimiento del Plan Anual de Auditoría</v>
          </cell>
          <cell r="C97" t="str">
            <v>(5926/5933)*100</v>
          </cell>
          <cell r="D97">
            <v>97110002</v>
          </cell>
          <cell r="E97" t="str">
            <v>(Variable 1/ Variable 2)* 100</v>
          </cell>
          <cell r="F97">
            <v>100</v>
          </cell>
          <cell r="G97" t="str">
            <v>Semestre</v>
          </cell>
          <cell r="H97" t="str">
            <v>Porcentaje</v>
          </cell>
          <cell r="I97">
            <v>0</v>
          </cell>
          <cell r="J97">
            <v>4</v>
          </cell>
          <cell r="K97" t="str">
            <v>Proceso: Control Interno</v>
          </cell>
          <cell r="L97">
            <v>4</v>
          </cell>
          <cell r="M97" t="str">
            <v>Proceso: Control Interno. No Aplica Subproceso.</v>
          </cell>
          <cell r="N97">
            <v>3010</v>
          </cell>
          <cell r="O97" t="str">
            <v>Proceso: Control Interno.</v>
          </cell>
          <cell r="P97">
            <v>5926</v>
          </cell>
          <cell r="Q97">
            <v>5933</v>
          </cell>
          <cell r="R97">
            <v>0</v>
          </cell>
          <cell r="S97">
            <v>0</v>
          </cell>
          <cell r="T97" t="str">
            <v>Constante</v>
          </cell>
          <cell r="U97">
            <v>3</v>
          </cell>
          <cell r="V97" t="str">
            <v>Proceso</v>
          </cell>
          <cell r="W97">
            <v>20403</v>
          </cell>
          <cell r="X97" t="str">
            <v>Indicadores de Proceso - Control Interno</v>
          </cell>
          <cell r="Y97" t="str">
            <v>No</v>
          </cell>
        </row>
        <row r="98">
          <cell r="A98">
            <v>5049</v>
          </cell>
          <cell r="B98" t="str">
            <v>Tiempo promedio de duración de las auditorías</v>
          </cell>
          <cell r="C98" t="str">
            <v>5927/5934</v>
          </cell>
          <cell r="D98">
            <v>97110003</v>
          </cell>
          <cell r="E98" t="str">
            <v>Variable 1/ Variable 2</v>
          </cell>
          <cell r="F98">
            <v>120</v>
          </cell>
          <cell r="G98" t="str">
            <v>Año</v>
          </cell>
          <cell r="H98" t="str">
            <v>Días</v>
          </cell>
          <cell r="I98">
            <v>0</v>
          </cell>
          <cell r="J98">
            <v>4</v>
          </cell>
          <cell r="K98" t="str">
            <v>Proceso: Control Interno</v>
          </cell>
          <cell r="L98">
            <v>4</v>
          </cell>
          <cell r="M98" t="str">
            <v>Proceso: Control Interno. No Aplica Subproceso.</v>
          </cell>
          <cell r="N98">
            <v>3010</v>
          </cell>
          <cell r="O98" t="str">
            <v>Proceso: Control Interno.</v>
          </cell>
          <cell r="P98">
            <v>5927</v>
          </cell>
          <cell r="Q98">
            <v>5934</v>
          </cell>
          <cell r="R98">
            <v>0</v>
          </cell>
          <cell r="S98">
            <v>0</v>
          </cell>
          <cell r="T98" t="str">
            <v>Descendente</v>
          </cell>
          <cell r="U98">
            <v>3</v>
          </cell>
          <cell r="V98" t="str">
            <v>Proceso</v>
          </cell>
          <cell r="W98">
            <v>20403</v>
          </cell>
          <cell r="X98" t="str">
            <v>Indicadores de Proceso - Control Interno</v>
          </cell>
          <cell r="Y98" t="str">
            <v>No</v>
          </cell>
        </row>
        <row r="99">
          <cell r="A99">
            <v>5050</v>
          </cell>
          <cell r="B99" t="str">
            <v>Administración del presupuesto de TIC</v>
          </cell>
          <cell r="C99" t="str">
            <v>(5928/5935)*100</v>
          </cell>
          <cell r="D99">
            <v>97110002</v>
          </cell>
          <cell r="E99" t="str">
            <v>(Variable 1/ Variable 2)* 100</v>
          </cell>
          <cell r="F99">
            <v>100</v>
          </cell>
          <cell r="G99" t="str">
            <v>Trimestre</v>
          </cell>
          <cell r="H99" t="str">
            <v>Porcentaje</v>
          </cell>
          <cell r="I99">
            <v>0</v>
          </cell>
          <cell r="J99">
            <v>15</v>
          </cell>
          <cell r="K99" t="str">
            <v>Proceso: Servicios informáticos</v>
          </cell>
          <cell r="L99">
            <v>263</v>
          </cell>
          <cell r="M99" t="str">
            <v>Proceso: Servicios informáticos</v>
          </cell>
          <cell r="N99">
            <v>3011</v>
          </cell>
          <cell r="O99" t="str">
            <v>Proceso: Servicios Informáticos</v>
          </cell>
          <cell r="P99">
            <v>5928</v>
          </cell>
          <cell r="Q99">
            <v>5935</v>
          </cell>
          <cell r="R99">
            <v>0</v>
          </cell>
          <cell r="S99">
            <v>0</v>
          </cell>
          <cell r="T99" t="str">
            <v>Constante</v>
          </cell>
          <cell r="U99">
            <v>3</v>
          </cell>
          <cell r="V99" t="str">
            <v>Proceso</v>
          </cell>
          <cell r="W99">
            <v>22003</v>
          </cell>
          <cell r="X99" t="str">
            <v>Indicadores de Proceso - Tecnología de Información y Telecomunicaciones</v>
          </cell>
          <cell r="Y99" t="str">
            <v>No</v>
          </cell>
        </row>
        <row r="100">
          <cell r="A100">
            <v>5051</v>
          </cell>
          <cell r="B100" t="str">
            <v>Nivel cumplimiento del cronograma de software</v>
          </cell>
          <cell r="C100" t="str">
            <v>(5929/5936)*100</v>
          </cell>
          <cell r="D100">
            <v>97110003</v>
          </cell>
          <cell r="E100" t="str">
            <v>(Variable 1/ Variable 2)* 100</v>
          </cell>
          <cell r="F100">
            <v>100</v>
          </cell>
          <cell r="G100" t="str">
            <v>Mes</v>
          </cell>
          <cell r="H100" t="str">
            <v>Porcentaje</v>
          </cell>
          <cell r="I100">
            <v>0</v>
          </cell>
          <cell r="J100">
            <v>15</v>
          </cell>
          <cell r="K100" t="str">
            <v>Proceso: Servicios informáticos</v>
          </cell>
          <cell r="L100">
            <v>245</v>
          </cell>
          <cell r="M100" t="str">
            <v>Subproceso: Construcción de Sistemas de Información</v>
          </cell>
          <cell r="N100">
            <v>3077</v>
          </cell>
          <cell r="O100" t="str">
            <v>Subproceso: Construcción de Sistemas de Información</v>
          </cell>
          <cell r="P100">
            <v>5929</v>
          </cell>
          <cell r="Q100">
            <v>5936</v>
          </cell>
          <cell r="R100">
            <v>0</v>
          </cell>
          <cell r="S100">
            <v>0</v>
          </cell>
          <cell r="T100" t="str">
            <v>Descendente</v>
          </cell>
          <cell r="U100">
            <v>3</v>
          </cell>
          <cell r="V100" t="str">
            <v>Proceso</v>
          </cell>
          <cell r="W100">
            <v>22002</v>
          </cell>
          <cell r="X100" t="str">
            <v>Indicadores de Subproceso - Tecnología de Información y Telecomunicaciones</v>
          </cell>
          <cell r="Y100" t="str">
            <v>No</v>
          </cell>
        </row>
        <row r="101">
          <cell r="A101">
            <v>5052</v>
          </cell>
          <cell r="B101" t="str">
            <v>Nivel de servicio Infraestructura Tecnologica</v>
          </cell>
          <cell r="C101" t="str">
            <v>((5930-5937)/5930)*100</v>
          </cell>
          <cell r="D101">
            <v>97110002</v>
          </cell>
          <cell r="E101" t="str">
            <v>((Variable 1 - Variable 2) / Variable 1)*100</v>
          </cell>
          <cell r="F101">
            <v>99.7</v>
          </cell>
          <cell r="G101" t="str">
            <v>Mes</v>
          </cell>
          <cell r="H101" t="str">
            <v>Porcentaje</v>
          </cell>
          <cell r="I101">
            <v>0</v>
          </cell>
          <cell r="J101">
            <v>15</v>
          </cell>
          <cell r="K101" t="str">
            <v>Proceso: Servicios informáticos</v>
          </cell>
          <cell r="L101">
            <v>242</v>
          </cell>
          <cell r="M101" t="str">
            <v>Subproceso: Gestión de la Infraestructura Tecnológica</v>
          </cell>
          <cell r="N101">
            <v>3013</v>
          </cell>
          <cell r="O101" t="str">
            <v>Subproceso: Gestión de la Infraestructura Tecnológica</v>
          </cell>
          <cell r="P101">
            <v>5930</v>
          </cell>
          <cell r="Q101">
            <v>5937</v>
          </cell>
          <cell r="R101">
            <v>0</v>
          </cell>
          <cell r="S101">
            <v>0</v>
          </cell>
          <cell r="T101" t="str">
            <v>Constante</v>
          </cell>
          <cell r="U101">
            <v>3</v>
          </cell>
          <cell r="V101" t="str">
            <v>Proceso</v>
          </cell>
          <cell r="W101">
            <v>22002</v>
          </cell>
          <cell r="X101" t="str">
            <v>Indicadores de Subproceso - Tecnología de Información y Telecomunicaciones</v>
          </cell>
          <cell r="Y101" t="str">
            <v>No</v>
          </cell>
        </row>
        <row r="102">
          <cell r="A102">
            <v>5053</v>
          </cell>
          <cell r="B102" t="str">
            <v>Cumplimiento en la atención a solicitudes</v>
          </cell>
          <cell r="C102" t="str">
            <v>(5931/5938)*100</v>
          </cell>
          <cell r="D102">
            <v>97110002</v>
          </cell>
          <cell r="E102" t="str">
            <v>(Variable 1/ Variable 2)* 100</v>
          </cell>
          <cell r="F102">
            <v>100</v>
          </cell>
          <cell r="G102" t="str">
            <v>Mes</v>
          </cell>
          <cell r="H102" t="str">
            <v>Porcentaje</v>
          </cell>
          <cell r="I102">
            <v>0</v>
          </cell>
          <cell r="J102">
            <v>15</v>
          </cell>
          <cell r="K102" t="str">
            <v>Proceso: Servicios informáticos</v>
          </cell>
          <cell r="L102">
            <v>243</v>
          </cell>
          <cell r="M102" t="str">
            <v>Subproceso: Soporte Tecnológico</v>
          </cell>
          <cell r="N102">
            <v>3014</v>
          </cell>
          <cell r="O102" t="str">
            <v>Subproceso: Soporte Tecnológico</v>
          </cell>
          <cell r="P102">
            <v>5931</v>
          </cell>
          <cell r="Q102">
            <v>5938</v>
          </cell>
          <cell r="R102">
            <v>0</v>
          </cell>
          <cell r="S102">
            <v>0</v>
          </cell>
          <cell r="T102" t="str">
            <v>Constante</v>
          </cell>
          <cell r="U102">
            <v>3</v>
          </cell>
          <cell r="V102" t="str">
            <v>Proceso</v>
          </cell>
          <cell r="W102">
            <v>22002</v>
          </cell>
          <cell r="X102" t="str">
            <v>Indicadores de Subproceso - Tecnología de Información y Telecomunicaciones</v>
          </cell>
          <cell r="Y102" t="str">
            <v>No</v>
          </cell>
        </row>
        <row r="103">
          <cell r="A103">
            <v>5055</v>
          </cell>
          <cell r="B103" t="str">
            <v>Anticipación en la toma de decisiones en los procesos disciplinarios</v>
          </cell>
          <cell r="C103" t="str">
            <v>(5955/5956)*100</v>
          </cell>
          <cell r="D103">
            <v>97110002</v>
          </cell>
          <cell r="E103" t="str">
            <v>(Variable 1/ Variable 2)* 100</v>
          </cell>
          <cell r="F103">
            <v>10</v>
          </cell>
          <cell r="G103" t="str">
            <v>Semestre</v>
          </cell>
          <cell r="H103" t="str">
            <v>Porcentaje</v>
          </cell>
          <cell r="I103">
            <v>0</v>
          </cell>
          <cell r="J103">
            <v>10</v>
          </cell>
          <cell r="K103" t="str">
            <v>Proceso: Investigación disciplinaria</v>
          </cell>
          <cell r="L103">
            <v>268</v>
          </cell>
          <cell r="M103" t="str">
            <v>Proceso: Investigación disciplinaria</v>
          </cell>
          <cell r="N103">
            <v>3000</v>
          </cell>
          <cell r="O103" t="str">
            <v>Proceso: Investigación Disciplinaria</v>
          </cell>
          <cell r="P103">
            <v>5955</v>
          </cell>
          <cell r="Q103">
            <v>5956</v>
          </cell>
          <cell r="R103">
            <v>0</v>
          </cell>
          <cell r="S103">
            <v>0</v>
          </cell>
          <cell r="T103" t="str">
            <v>Constante</v>
          </cell>
          <cell r="U103">
            <v>3</v>
          </cell>
          <cell r="V103" t="str">
            <v>Proceso</v>
          </cell>
          <cell r="W103">
            <v>21303</v>
          </cell>
          <cell r="X103" t="str">
            <v>Indicadores de Proceso - Control Disciplinario Interno</v>
          </cell>
          <cell r="Y103" t="str">
            <v>No</v>
          </cell>
        </row>
        <row r="104">
          <cell r="A104">
            <v>5056</v>
          </cell>
          <cell r="B104" t="str">
            <v>Eficacia de las notificaciones y/o comunicaciones en las decisiones disciplinarias</v>
          </cell>
          <cell r="C104" t="str">
            <v>(5957/5958)*100</v>
          </cell>
          <cell r="D104">
            <v>97110002</v>
          </cell>
          <cell r="E104" t="str">
            <v>(Variable 1/ Variable 2)* 100</v>
          </cell>
          <cell r="F104">
            <v>90</v>
          </cell>
          <cell r="G104" t="str">
            <v>Mes</v>
          </cell>
          <cell r="H104" t="str">
            <v>Porcentaje</v>
          </cell>
          <cell r="I104">
            <v>0</v>
          </cell>
          <cell r="J104">
            <v>10</v>
          </cell>
          <cell r="K104" t="str">
            <v>Proceso: Investigación disciplinaria</v>
          </cell>
          <cell r="L104">
            <v>268</v>
          </cell>
          <cell r="M104" t="str">
            <v>Proceso: Investigación disciplinaria</v>
          </cell>
          <cell r="N104">
            <v>3000</v>
          </cell>
          <cell r="O104" t="str">
            <v>Proceso: Investigación Disciplinaria</v>
          </cell>
          <cell r="P104">
            <v>5957</v>
          </cell>
          <cell r="Q104">
            <v>5958</v>
          </cell>
          <cell r="R104">
            <v>0</v>
          </cell>
          <cell r="S104">
            <v>0</v>
          </cell>
          <cell r="T104" t="str">
            <v>Constante</v>
          </cell>
          <cell r="U104">
            <v>3</v>
          </cell>
          <cell r="V104" t="str">
            <v>Proceso</v>
          </cell>
          <cell r="W104">
            <v>21303</v>
          </cell>
          <cell r="X104" t="str">
            <v>Indicadores de Proceso - Control Disciplinario Interno</v>
          </cell>
          <cell r="Y104" t="str">
            <v>No</v>
          </cell>
        </row>
        <row r="105">
          <cell r="A105">
            <v>5057</v>
          </cell>
          <cell r="B105" t="str">
            <v>Procesos terminados con fallo a favor de la DIAN</v>
          </cell>
          <cell r="C105" t="str">
            <v>(5961/5962)*100</v>
          </cell>
          <cell r="D105">
            <v>97110002</v>
          </cell>
          <cell r="E105" t="str">
            <v>(Variable 1/ Variable 2)* 100</v>
          </cell>
          <cell r="F105">
            <v>80</v>
          </cell>
          <cell r="G105" t="str">
            <v>Cuatrimestre</v>
          </cell>
          <cell r="H105" t="str">
            <v>Porcentaje</v>
          </cell>
          <cell r="I105">
            <v>0</v>
          </cell>
          <cell r="J105">
            <v>7</v>
          </cell>
          <cell r="K105" t="str">
            <v>Proceso: Gestión Jurídica</v>
          </cell>
          <cell r="L105">
            <v>7</v>
          </cell>
          <cell r="M105" t="str">
            <v>Proceso: Gestión Jurídica No Aplica</v>
          </cell>
          <cell r="N105">
            <v>3003</v>
          </cell>
          <cell r="O105" t="str">
            <v>Proceso: Gestión Jurídica No Aplica</v>
          </cell>
          <cell r="P105">
            <v>5961</v>
          </cell>
          <cell r="Q105">
            <v>5962</v>
          </cell>
          <cell r="R105">
            <v>0</v>
          </cell>
          <cell r="S105">
            <v>0</v>
          </cell>
          <cell r="T105" t="str">
            <v>Constante</v>
          </cell>
          <cell r="U105">
            <v>3</v>
          </cell>
          <cell r="V105" t="str">
            <v>Proceso</v>
          </cell>
          <cell r="W105">
            <v>20803</v>
          </cell>
          <cell r="X105" t="str">
            <v>Indicadores de Proceso - Gestión Jurídica</v>
          </cell>
          <cell r="Y105" t="str">
            <v>No</v>
          </cell>
        </row>
        <row r="106">
          <cell r="A106">
            <v>5058</v>
          </cell>
          <cell r="B106" t="str">
            <v>Cantidad de hallazgos de responsabilidad de la Subdirección Financiera.</v>
          </cell>
          <cell r="C106" t="str">
            <v>((5969-5970)/5970)*100</v>
          </cell>
          <cell r="D106">
            <v>97110001</v>
          </cell>
          <cell r="E106" t="str">
            <v>((Variable 1 - Variable 2)/ Variable 2)*100</v>
          </cell>
          <cell r="F106">
            <v>80</v>
          </cell>
          <cell r="G106" t="str">
            <v>Año</v>
          </cell>
          <cell r="H106" t="str">
            <v>Porcentaje</v>
          </cell>
          <cell r="I106">
            <v>0</v>
          </cell>
          <cell r="J106">
            <v>13</v>
          </cell>
          <cell r="K106" t="str">
            <v>Proceso: Recursos Financieros</v>
          </cell>
          <cell r="L106">
            <v>265</v>
          </cell>
          <cell r="M106" t="str">
            <v>Proceso: Recursos Financieros</v>
          </cell>
          <cell r="N106">
            <v>3064</v>
          </cell>
          <cell r="O106" t="str">
            <v>Proceso: Recursos Financieros</v>
          </cell>
          <cell r="P106">
            <v>5969</v>
          </cell>
          <cell r="Q106">
            <v>5970</v>
          </cell>
          <cell r="R106">
            <v>0</v>
          </cell>
          <cell r="S106">
            <v>0</v>
          </cell>
          <cell r="T106" t="str">
            <v>Ascendente</v>
          </cell>
          <cell r="U106">
            <v>3</v>
          </cell>
          <cell r="V106" t="str">
            <v>Proceso</v>
          </cell>
          <cell r="W106">
            <v>21603</v>
          </cell>
          <cell r="X106" t="str">
            <v>Indicadores de Proceso - Recursos Financieros</v>
          </cell>
          <cell r="Y106" t="str">
            <v>No</v>
          </cell>
        </row>
        <row r="107">
          <cell r="A107">
            <v>5059</v>
          </cell>
          <cell r="B107" t="str">
            <v>Nivel de ejecución presupuestal de la entidad</v>
          </cell>
          <cell r="C107" t="str">
            <v>(5971/5972)*100</v>
          </cell>
          <cell r="D107">
            <v>97110001</v>
          </cell>
          <cell r="E107" t="str">
            <v>(Variable 1/ Variable 2)* 100</v>
          </cell>
          <cell r="F107">
            <v>95</v>
          </cell>
          <cell r="G107" t="str">
            <v>Trimestre</v>
          </cell>
          <cell r="H107" t="str">
            <v>Porcentaje</v>
          </cell>
          <cell r="I107">
            <v>0</v>
          </cell>
          <cell r="J107">
            <v>13</v>
          </cell>
          <cell r="K107" t="str">
            <v>Proceso: Recursos Financieros</v>
          </cell>
          <cell r="L107">
            <v>265</v>
          </cell>
          <cell r="M107" t="str">
            <v>Proceso: Recursos Financieros</v>
          </cell>
          <cell r="N107">
            <v>3064</v>
          </cell>
          <cell r="O107" t="str">
            <v>Proceso: Recursos Financieros</v>
          </cell>
          <cell r="P107">
            <v>5971</v>
          </cell>
          <cell r="Q107">
            <v>5972</v>
          </cell>
          <cell r="R107">
            <v>0</v>
          </cell>
          <cell r="S107">
            <v>0</v>
          </cell>
          <cell r="T107" t="str">
            <v>Ascendente</v>
          </cell>
          <cell r="U107">
            <v>3</v>
          </cell>
          <cell r="V107" t="str">
            <v>Proceso</v>
          </cell>
          <cell r="W107">
            <v>21603</v>
          </cell>
          <cell r="X107" t="str">
            <v>Indicadores de Proceso - Recursos Financieros</v>
          </cell>
          <cell r="Y107" t="str">
            <v>No</v>
          </cell>
        </row>
        <row r="108">
          <cell r="A108">
            <v>5060</v>
          </cell>
          <cell r="B108" t="str">
            <v>Eficiencia en la realización de pagos</v>
          </cell>
          <cell r="C108" t="str">
            <v>(5973/5974)*100</v>
          </cell>
          <cell r="D108">
            <v>97110001</v>
          </cell>
          <cell r="E108" t="str">
            <v>(Variable 1/ Variable 2)* 100</v>
          </cell>
          <cell r="F108">
            <v>90</v>
          </cell>
          <cell r="G108" t="str">
            <v>Trimestre</v>
          </cell>
          <cell r="H108" t="str">
            <v>Porcentaje</v>
          </cell>
          <cell r="I108">
            <v>0</v>
          </cell>
          <cell r="J108">
            <v>13</v>
          </cell>
          <cell r="K108" t="str">
            <v>Proceso: Recursos Financieros</v>
          </cell>
          <cell r="L108">
            <v>265</v>
          </cell>
          <cell r="M108" t="str">
            <v>Proceso: Recursos Financieros</v>
          </cell>
          <cell r="N108">
            <v>3064</v>
          </cell>
          <cell r="O108" t="str">
            <v>Proceso: Recursos Financieros</v>
          </cell>
          <cell r="P108">
            <v>5973</v>
          </cell>
          <cell r="Q108">
            <v>5974</v>
          </cell>
          <cell r="R108">
            <v>0</v>
          </cell>
          <cell r="S108">
            <v>0</v>
          </cell>
          <cell r="T108" t="str">
            <v>Ascendente</v>
          </cell>
          <cell r="U108">
            <v>3</v>
          </cell>
          <cell r="V108" t="str">
            <v>Proceso</v>
          </cell>
          <cell r="W108">
            <v>21603</v>
          </cell>
          <cell r="X108" t="str">
            <v>Indicadores de Proceso - Recursos Financieros</v>
          </cell>
          <cell r="Y108" t="str">
            <v>No</v>
          </cell>
        </row>
        <row r="109">
          <cell r="A109">
            <v>5063</v>
          </cell>
          <cell r="B109" t="str">
            <v>Comportamiento del gasto de los recursos disponibles para la operación logística</v>
          </cell>
          <cell r="C109" t="str">
            <v>(5979/5980)*100</v>
          </cell>
          <cell r="D109">
            <v>97110002</v>
          </cell>
          <cell r="E109" t="str">
            <v>(Variable 1/ Variable 2)* 100</v>
          </cell>
          <cell r="F109">
            <v>100</v>
          </cell>
          <cell r="G109" t="str">
            <v>Mes</v>
          </cell>
          <cell r="H109" t="str">
            <v>Porcentaje</v>
          </cell>
          <cell r="I109">
            <v>0</v>
          </cell>
          <cell r="J109">
            <v>3</v>
          </cell>
          <cell r="K109" t="str">
            <v>Proceso: Comercialización</v>
          </cell>
          <cell r="L109">
            <v>275</v>
          </cell>
          <cell r="M109" t="str">
            <v>Proceso: Comercialización. No aplica Subproceso</v>
          </cell>
          <cell r="N109">
            <v>3018</v>
          </cell>
          <cell r="O109" t="str">
            <v>Proceso: Comercialización</v>
          </cell>
          <cell r="P109">
            <v>5979</v>
          </cell>
          <cell r="Q109">
            <v>5980</v>
          </cell>
          <cell r="R109">
            <v>0</v>
          </cell>
          <cell r="S109">
            <v>0</v>
          </cell>
          <cell r="T109" t="str">
            <v>Constante</v>
          </cell>
          <cell r="U109">
            <v>3</v>
          </cell>
          <cell r="V109" t="str">
            <v>Proceso</v>
          </cell>
          <cell r="W109">
            <v>21703</v>
          </cell>
          <cell r="X109" t="str">
            <v>Indicadores de Proceso - Comercial</v>
          </cell>
          <cell r="Y109" t="str">
            <v>No</v>
          </cell>
        </row>
        <row r="110">
          <cell r="A110">
            <v>5064</v>
          </cell>
          <cell r="B110" t="str">
            <v>Valor del ahorro en inversión para campañas informativas o de divulgación a través de acciones de free press</v>
          </cell>
          <cell r="C110" t="str">
            <v>5997</v>
          </cell>
          <cell r="D110">
            <v>97110002</v>
          </cell>
          <cell r="E110" t="str">
            <v>Variable 1</v>
          </cell>
          <cell r="F110">
            <v>30000</v>
          </cell>
          <cell r="G110" t="str">
            <v>Trimestre</v>
          </cell>
          <cell r="H110" t="str">
            <v>Millones de Pesos</v>
          </cell>
          <cell r="I110">
            <v>0</v>
          </cell>
          <cell r="J110">
            <v>9</v>
          </cell>
          <cell r="K110" t="str">
            <v>Proceso: Inteligencia Corporativa</v>
          </cell>
          <cell r="L110">
            <v>253</v>
          </cell>
          <cell r="M110" t="str">
            <v>Subproceso: Comunicaciones</v>
          </cell>
          <cell r="N110">
            <v>3004</v>
          </cell>
          <cell r="O110" t="str">
            <v>Subproceso: Comunicaciones</v>
          </cell>
          <cell r="P110">
            <v>5997</v>
          </cell>
          <cell r="Q110">
            <v>0</v>
          </cell>
          <cell r="R110">
            <v>0</v>
          </cell>
          <cell r="S110">
            <v>0</v>
          </cell>
          <cell r="T110" t="str">
            <v>Constante</v>
          </cell>
          <cell r="U110">
            <v>3</v>
          </cell>
          <cell r="V110" t="str">
            <v>Proceso</v>
          </cell>
          <cell r="W110">
            <v>20502</v>
          </cell>
          <cell r="X110" t="str">
            <v>Indicadores de Subproceso - Comunicaciones</v>
          </cell>
          <cell r="Y110" t="str">
            <v>No</v>
          </cell>
        </row>
        <row r="111">
          <cell r="A111">
            <v>5068</v>
          </cell>
          <cell r="B111" t="str">
            <v>Efectividad en la Gestión Documental</v>
          </cell>
          <cell r="C111" t="str">
            <v>(((5983/5984)*0.6)+((5985/5986)*0.4))*100</v>
          </cell>
          <cell r="D111">
            <v>97110002</v>
          </cell>
          <cell r="E111" t="str">
            <v>(((Variable 1 / Variable 2) * 0.6) + ((Variable 3 / Variable 4) * 0.4)) * 100</v>
          </cell>
          <cell r="F111">
            <v>100</v>
          </cell>
          <cell r="G111" t="str">
            <v>Mes</v>
          </cell>
          <cell r="H111" t="str">
            <v>Porcentaje</v>
          </cell>
          <cell r="I111">
            <v>0</v>
          </cell>
          <cell r="J111">
            <v>14</v>
          </cell>
          <cell r="K111" t="str">
            <v>Proceso: Recursos Físicos</v>
          </cell>
          <cell r="L111">
            <v>264</v>
          </cell>
          <cell r="M111" t="str">
            <v>Proceso: Recursos Físicos</v>
          </cell>
          <cell r="N111">
            <v>3075</v>
          </cell>
          <cell r="O111" t="str">
            <v>Proceso: Recursos Físicos</v>
          </cell>
          <cell r="P111">
            <v>5983</v>
          </cell>
          <cell r="Q111">
            <v>5984</v>
          </cell>
          <cell r="R111">
            <v>5985</v>
          </cell>
          <cell r="S111">
            <v>5986</v>
          </cell>
          <cell r="T111" t="str">
            <v>Constante</v>
          </cell>
          <cell r="U111">
            <v>3</v>
          </cell>
          <cell r="V111" t="str">
            <v>Proceso</v>
          </cell>
          <cell r="W111">
            <v>21503</v>
          </cell>
          <cell r="X111" t="str">
            <v>Indicadores de Proceso - Recursos Físicos</v>
          </cell>
          <cell r="Y111" t="str">
            <v>No</v>
          </cell>
        </row>
        <row r="112">
          <cell r="A112">
            <v>5069</v>
          </cell>
          <cell r="B112" t="str">
            <v>Administración de Bienes</v>
          </cell>
          <cell r="C112" t="str">
            <v>((5987*0.25)+(5988*0.30)+(5989*0.15)+(5990*0.30))</v>
          </cell>
          <cell r="D112">
            <v>97110002</v>
          </cell>
          <cell r="E112" t="str">
            <v>(Variable 1 * 0.25) + (Variable 2 * 0.30) + (Variable 3 * 0.15) + (Variable 4 * 0.30)</v>
          </cell>
          <cell r="F112">
            <v>100</v>
          </cell>
          <cell r="G112" t="str">
            <v>Trimestre</v>
          </cell>
          <cell r="H112" t="str">
            <v>Porcentaje</v>
          </cell>
          <cell r="I112">
            <v>0</v>
          </cell>
          <cell r="J112">
            <v>14</v>
          </cell>
          <cell r="K112" t="str">
            <v>Proceso: Recursos Físicos</v>
          </cell>
          <cell r="L112">
            <v>264</v>
          </cell>
          <cell r="M112" t="str">
            <v>Proceso: Recursos Físicos</v>
          </cell>
          <cell r="N112">
            <v>3075</v>
          </cell>
          <cell r="O112" t="str">
            <v>Proceso: Recursos Físicos</v>
          </cell>
          <cell r="P112">
            <v>5987</v>
          </cell>
          <cell r="Q112">
            <v>5988</v>
          </cell>
          <cell r="R112">
            <v>5989</v>
          </cell>
          <cell r="S112">
            <v>5990</v>
          </cell>
          <cell r="T112" t="str">
            <v>Constante</v>
          </cell>
          <cell r="U112">
            <v>3</v>
          </cell>
          <cell r="V112" t="str">
            <v>Proceso</v>
          </cell>
          <cell r="W112">
            <v>21503</v>
          </cell>
          <cell r="X112" t="str">
            <v>Indicadores de Proceso - Recursos Físicos</v>
          </cell>
          <cell r="Y112" t="str">
            <v>No</v>
          </cell>
        </row>
        <row r="113">
          <cell r="A113">
            <v>5070</v>
          </cell>
          <cell r="B113" t="str">
            <v>Calidad en la liquidación de la nómina</v>
          </cell>
          <cell r="C113" t="str">
            <v>(6001/6002)*100</v>
          </cell>
          <cell r="D113">
            <v>97110001</v>
          </cell>
          <cell r="E113" t="str">
            <v>(Variable 1/ Variable 2)* 100</v>
          </cell>
          <cell r="F113">
            <v>100</v>
          </cell>
          <cell r="G113" t="str">
            <v>Trimestre</v>
          </cell>
          <cell r="H113" t="str">
            <v>Porcentaje</v>
          </cell>
          <cell r="I113">
            <v>0</v>
          </cell>
          <cell r="J113">
            <v>6</v>
          </cell>
          <cell r="K113" t="str">
            <v>Proceso: Gestión Humana</v>
          </cell>
          <cell r="L113">
            <v>272</v>
          </cell>
          <cell r="M113" t="str">
            <v>Proceso: Gestión Humana No Aplica Subproceso.</v>
          </cell>
          <cell r="N113">
            <v>3030</v>
          </cell>
          <cell r="O113" t="str">
            <v>Proceso: Gestión Humana</v>
          </cell>
          <cell r="P113">
            <v>6001</v>
          </cell>
          <cell r="Q113">
            <v>6002</v>
          </cell>
          <cell r="R113">
            <v>0</v>
          </cell>
          <cell r="S113">
            <v>0</v>
          </cell>
          <cell r="T113" t="str">
            <v>Ascendente</v>
          </cell>
          <cell r="U113">
            <v>3</v>
          </cell>
          <cell r="V113" t="str">
            <v>Proceso</v>
          </cell>
          <cell r="W113">
            <v>21403</v>
          </cell>
          <cell r="X113" t="str">
            <v>Indicadores de Proceso - Personal</v>
          </cell>
          <cell r="Y113" t="str">
            <v>No</v>
          </cell>
        </row>
        <row r="114">
          <cell r="A114">
            <v>5071</v>
          </cell>
          <cell r="B114" t="str">
            <v>Ejecución del plan de bienestar</v>
          </cell>
          <cell r="C114" t="str">
            <v>(6003/6018)*100</v>
          </cell>
          <cell r="D114">
            <v>97110001</v>
          </cell>
          <cell r="E114" t="str">
            <v>(Variable 1/ Variable 2)* 100</v>
          </cell>
          <cell r="F114">
            <v>100</v>
          </cell>
          <cell r="G114" t="str">
            <v>Trimestre</v>
          </cell>
          <cell r="H114" t="str">
            <v>Porcentaje</v>
          </cell>
          <cell r="I114">
            <v>0</v>
          </cell>
          <cell r="J114">
            <v>6</v>
          </cell>
          <cell r="K114" t="str">
            <v>Proceso: Gestión Humana</v>
          </cell>
          <cell r="L114">
            <v>272</v>
          </cell>
          <cell r="M114" t="str">
            <v>Proceso: Gestión Humana No Aplica Subproceso.</v>
          </cell>
          <cell r="N114">
            <v>3030</v>
          </cell>
          <cell r="O114" t="str">
            <v>Proceso: Gestión Humana</v>
          </cell>
          <cell r="P114">
            <v>6003</v>
          </cell>
          <cell r="Q114">
            <v>6018</v>
          </cell>
          <cell r="R114">
            <v>0</v>
          </cell>
          <cell r="S114">
            <v>0</v>
          </cell>
          <cell r="T114" t="str">
            <v>Ascendente</v>
          </cell>
          <cell r="U114">
            <v>3</v>
          </cell>
          <cell r="V114" t="str">
            <v>Proceso</v>
          </cell>
          <cell r="W114">
            <v>21403</v>
          </cell>
          <cell r="X114" t="str">
            <v>Indicadores de Proceso - Personal</v>
          </cell>
          <cell r="Y114" t="str">
            <v>No</v>
          </cell>
        </row>
        <row r="115">
          <cell r="A115">
            <v>5072</v>
          </cell>
          <cell r="B115" t="str">
            <v>Gestión de incapacidades</v>
          </cell>
          <cell r="C115" t="str">
            <v>(6004/6005)*100</v>
          </cell>
          <cell r="D115">
            <v>97110001</v>
          </cell>
          <cell r="E115" t="str">
            <v>(Variable 1/ Variable 2)* 100</v>
          </cell>
          <cell r="F115">
            <v>100</v>
          </cell>
          <cell r="G115" t="str">
            <v>Bimestre</v>
          </cell>
          <cell r="H115" t="str">
            <v>Porcentaje</v>
          </cell>
          <cell r="I115">
            <v>92</v>
          </cell>
          <cell r="J115">
            <v>6</v>
          </cell>
          <cell r="K115" t="str">
            <v>Proceso: Gestión Humana</v>
          </cell>
          <cell r="L115">
            <v>272</v>
          </cell>
          <cell r="M115" t="str">
            <v>Proceso: Gestión Humana No Aplica Subproceso.</v>
          </cell>
          <cell r="N115">
            <v>3030</v>
          </cell>
          <cell r="O115" t="str">
            <v>Proceso: Gestión Humana</v>
          </cell>
          <cell r="P115">
            <v>6004</v>
          </cell>
          <cell r="Q115">
            <v>6005</v>
          </cell>
          <cell r="R115">
            <v>0</v>
          </cell>
          <cell r="S115">
            <v>0</v>
          </cell>
          <cell r="T115" t="str">
            <v>Ascendente</v>
          </cell>
          <cell r="U115">
            <v>3</v>
          </cell>
          <cell r="V115" t="str">
            <v>Proceso</v>
          </cell>
          <cell r="W115">
            <v>21403</v>
          </cell>
          <cell r="X115" t="str">
            <v>Indicadores de Proceso - Personal</v>
          </cell>
          <cell r="Y115" t="str">
            <v>No</v>
          </cell>
        </row>
        <row r="116">
          <cell r="A116">
            <v>5073</v>
          </cell>
          <cell r="B116" t="str">
            <v>Gestión de novedades que afectan la nómina</v>
          </cell>
          <cell r="C116" t="str">
            <v>(6006/6007)*100</v>
          </cell>
          <cell r="D116">
            <v>97110001</v>
          </cell>
          <cell r="E116" t="str">
            <v>(Variable 1/ Variable 2)* 100</v>
          </cell>
          <cell r="F116">
            <v>100</v>
          </cell>
          <cell r="G116" t="str">
            <v>Trimestre</v>
          </cell>
          <cell r="H116" t="str">
            <v>Porcentaje</v>
          </cell>
          <cell r="I116">
            <v>0</v>
          </cell>
          <cell r="J116">
            <v>6</v>
          </cell>
          <cell r="K116" t="str">
            <v>Proceso: Gestión Humana</v>
          </cell>
          <cell r="L116">
            <v>272</v>
          </cell>
          <cell r="M116" t="str">
            <v>Proceso: Gestión Humana No Aplica Subproceso.</v>
          </cell>
          <cell r="N116">
            <v>3030</v>
          </cell>
          <cell r="O116" t="str">
            <v>Proceso: Gestión Humana</v>
          </cell>
          <cell r="P116">
            <v>6006</v>
          </cell>
          <cell r="Q116">
            <v>6007</v>
          </cell>
          <cell r="R116">
            <v>0</v>
          </cell>
          <cell r="S116">
            <v>0</v>
          </cell>
          <cell r="T116" t="str">
            <v>Ascendente</v>
          </cell>
          <cell r="U116">
            <v>3</v>
          </cell>
          <cell r="V116" t="str">
            <v>Proceso</v>
          </cell>
          <cell r="W116">
            <v>21403</v>
          </cell>
          <cell r="X116" t="str">
            <v>Indicadores de Proceso - Personal</v>
          </cell>
          <cell r="Y116" t="str">
            <v>No</v>
          </cell>
        </row>
        <row r="117">
          <cell r="A117">
            <v>5074</v>
          </cell>
          <cell r="B117" t="str">
            <v>Gestión del clima laboral</v>
          </cell>
          <cell r="C117" t="str">
            <v>(6008/6009)*100</v>
          </cell>
          <cell r="D117">
            <v>97110001</v>
          </cell>
          <cell r="E117" t="str">
            <v>(Variable 1/ Variable 2)* 100</v>
          </cell>
          <cell r="F117">
            <v>100</v>
          </cell>
          <cell r="G117" t="str">
            <v>Semestre</v>
          </cell>
          <cell r="H117" t="str">
            <v>Porcentaje</v>
          </cell>
          <cell r="I117">
            <v>0</v>
          </cell>
          <cell r="J117">
            <v>6</v>
          </cell>
          <cell r="K117" t="str">
            <v>Proceso: Gestión Humana</v>
          </cell>
          <cell r="L117">
            <v>272</v>
          </cell>
          <cell r="M117" t="str">
            <v>Proceso: Gestión Humana No Aplica Subproceso.</v>
          </cell>
          <cell r="N117">
            <v>3030</v>
          </cell>
          <cell r="O117" t="str">
            <v>Proceso: Gestión Humana</v>
          </cell>
          <cell r="P117">
            <v>6008</v>
          </cell>
          <cell r="Q117">
            <v>6009</v>
          </cell>
          <cell r="R117">
            <v>0</v>
          </cell>
          <cell r="S117">
            <v>0</v>
          </cell>
          <cell r="T117" t="str">
            <v>Ascendente</v>
          </cell>
          <cell r="U117">
            <v>3</v>
          </cell>
          <cell r="V117" t="str">
            <v>Proceso</v>
          </cell>
          <cell r="W117">
            <v>21403</v>
          </cell>
          <cell r="X117" t="str">
            <v>Indicadores de Proceso - Personal</v>
          </cell>
          <cell r="Y117" t="str">
            <v>No</v>
          </cell>
        </row>
        <row r="118">
          <cell r="A118">
            <v>5075</v>
          </cell>
          <cell r="B118" t="str">
            <v>Gestión del desarrollo</v>
          </cell>
          <cell r="C118" t="str">
            <v>(6010/6011)*100</v>
          </cell>
          <cell r="D118">
            <v>97110001</v>
          </cell>
          <cell r="E118" t="str">
            <v>(Variable 1/ Variable 2)* 100</v>
          </cell>
          <cell r="F118">
            <v>100</v>
          </cell>
          <cell r="G118" t="str">
            <v>Trimestre</v>
          </cell>
          <cell r="H118" t="str">
            <v>Porcentaje</v>
          </cell>
          <cell r="I118">
            <v>0</v>
          </cell>
          <cell r="J118">
            <v>6</v>
          </cell>
          <cell r="K118" t="str">
            <v>Proceso: Gestión Humana</v>
          </cell>
          <cell r="L118">
            <v>272</v>
          </cell>
          <cell r="M118" t="str">
            <v>Proceso: Gestión Humana No Aplica Subproceso.</v>
          </cell>
          <cell r="N118">
            <v>3030</v>
          </cell>
          <cell r="O118" t="str">
            <v>Proceso: Gestión Humana</v>
          </cell>
          <cell r="P118">
            <v>6010</v>
          </cell>
          <cell r="Q118">
            <v>6011</v>
          </cell>
          <cell r="R118">
            <v>0</v>
          </cell>
          <cell r="S118">
            <v>0</v>
          </cell>
          <cell r="T118" t="str">
            <v>Ascendente</v>
          </cell>
          <cell r="U118">
            <v>3</v>
          </cell>
          <cell r="V118" t="str">
            <v>Proceso</v>
          </cell>
          <cell r="W118">
            <v>21403</v>
          </cell>
          <cell r="X118" t="str">
            <v>Indicadores de Proceso - Personal</v>
          </cell>
          <cell r="Y118" t="str">
            <v>No</v>
          </cell>
        </row>
        <row r="119">
          <cell r="A119">
            <v>5076</v>
          </cell>
          <cell r="B119" t="str">
            <v>Gestión del rendimiento</v>
          </cell>
          <cell r="C119" t="str">
            <v>(6012/6013)*100</v>
          </cell>
          <cell r="D119">
            <v>97110001</v>
          </cell>
          <cell r="E119" t="str">
            <v>(Variable 1/ Variable 2)* 100</v>
          </cell>
          <cell r="F119">
            <v>100</v>
          </cell>
          <cell r="G119" t="str">
            <v>Año</v>
          </cell>
          <cell r="H119" t="str">
            <v>Porcentaje</v>
          </cell>
          <cell r="I119">
            <v>0</v>
          </cell>
          <cell r="J119">
            <v>6</v>
          </cell>
          <cell r="K119" t="str">
            <v>Proceso: Gestión Humana</v>
          </cell>
          <cell r="L119">
            <v>272</v>
          </cell>
          <cell r="M119" t="str">
            <v>Proceso: Gestión Humana No Aplica Subproceso.</v>
          </cell>
          <cell r="N119">
            <v>3030</v>
          </cell>
          <cell r="O119" t="str">
            <v>Proceso: Gestión Humana</v>
          </cell>
          <cell r="P119">
            <v>6012</v>
          </cell>
          <cell r="Q119">
            <v>6013</v>
          </cell>
          <cell r="R119">
            <v>0</v>
          </cell>
          <cell r="S119">
            <v>0</v>
          </cell>
          <cell r="T119" t="str">
            <v>Ascendente</v>
          </cell>
          <cell r="U119">
            <v>3</v>
          </cell>
          <cell r="V119" t="str">
            <v>Proceso</v>
          </cell>
          <cell r="W119">
            <v>21403</v>
          </cell>
          <cell r="X119" t="str">
            <v>Indicadores de Proceso - Personal</v>
          </cell>
          <cell r="Y119" t="str">
            <v>No</v>
          </cell>
        </row>
        <row r="120">
          <cell r="A120">
            <v>5077</v>
          </cell>
          <cell r="B120" t="str">
            <v>Gestión Historia Laboral</v>
          </cell>
          <cell r="C120" t="str">
            <v>(6014/6015)*100</v>
          </cell>
          <cell r="D120">
            <v>97110001</v>
          </cell>
          <cell r="E120" t="str">
            <v>(Variable 1/ Variable 2)* 100</v>
          </cell>
          <cell r="F120">
            <v>100</v>
          </cell>
          <cell r="G120" t="str">
            <v>Trimestre</v>
          </cell>
          <cell r="H120" t="str">
            <v>Porcentaje</v>
          </cell>
          <cell r="I120">
            <v>0</v>
          </cell>
          <cell r="J120">
            <v>6</v>
          </cell>
          <cell r="K120" t="str">
            <v>Proceso: Gestión Humana</v>
          </cell>
          <cell r="L120">
            <v>272</v>
          </cell>
          <cell r="M120" t="str">
            <v>Proceso: Gestión Humana No Aplica Subproceso.</v>
          </cell>
          <cell r="N120">
            <v>3030</v>
          </cell>
          <cell r="O120" t="str">
            <v>Proceso: Gestión Humana</v>
          </cell>
          <cell r="P120">
            <v>6014</v>
          </cell>
          <cell r="Q120">
            <v>6015</v>
          </cell>
          <cell r="R120">
            <v>0</v>
          </cell>
          <cell r="S120">
            <v>0</v>
          </cell>
          <cell r="T120" t="str">
            <v>Ascendente</v>
          </cell>
          <cell r="U120">
            <v>3</v>
          </cell>
          <cell r="V120" t="str">
            <v>Proceso</v>
          </cell>
          <cell r="W120">
            <v>21403</v>
          </cell>
          <cell r="X120" t="str">
            <v>Indicadores de Proceso - Personal</v>
          </cell>
          <cell r="Y120" t="str">
            <v>No</v>
          </cell>
        </row>
        <row r="121">
          <cell r="A121">
            <v>5078</v>
          </cell>
          <cell r="B121" t="str">
            <v>Gestión solicitudes de información historia laboral</v>
          </cell>
          <cell r="C121" t="str">
            <v>(6016/6017)*100</v>
          </cell>
          <cell r="D121">
            <v>97110001</v>
          </cell>
          <cell r="E121" t="str">
            <v>(Variable 1/ Variable 2)* 100</v>
          </cell>
          <cell r="F121">
            <v>100</v>
          </cell>
          <cell r="G121" t="str">
            <v>Trimestre</v>
          </cell>
          <cell r="H121" t="str">
            <v>Porcentaje</v>
          </cell>
          <cell r="I121">
            <v>0</v>
          </cell>
          <cell r="J121">
            <v>6</v>
          </cell>
          <cell r="K121" t="str">
            <v>Proceso: Gestión Humana</v>
          </cell>
          <cell r="L121">
            <v>272</v>
          </cell>
          <cell r="M121" t="str">
            <v>Proceso: Gestión Humana No Aplica Subproceso.</v>
          </cell>
          <cell r="N121">
            <v>3030</v>
          </cell>
          <cell r="O121" t="str">
            <v>Proceso: Gestión Humana</v>
          </cell>
          <cell r="P121">
            <v>6016</v>
          </cell>
          <cell r="Q121">
            <v>6017</v>
          </cell>
          <cell r="R121">
            <v>0</v>
          </cell>
          <cell r="S121">
            <v>0</v>
          </cell>
          <cell r="T121" t="str">
            <v>Ascendente</v>
          </cell>
          <cell r="U121">
            <v>3</v>
          </cell>
          <cell r="V121" t="str">
            <v>Proceso</v>
          </cell>
          <cell r="W121">
            <v>21403</v>
          </cell>
          <cell r="X121" t="str">
            <v>Indicadores de Proceso - Personal</v>
          </cell>
          <cell r="Y121" t="str">
            <v>No</v>
          </cell>
        </row>
        <row r="122">
          <cell r="A122">
            <v>5079</v>
          </cell>
          <cell r="B122" t="str">
            <v>Comentarios a proyectos de normativa</v>
          </cell>
          <cell r="C122" t="str">
            <v>(6023/6024)*100</v>
          </cell>
          <cell r="D122">
            <v>97110002</v>
          </cell>
          <cell r="E122" t="str">
            <v>(Variable 1/ Variable 2)* 100</v>
          </cell>
          <cell r="F122">
            <v>100</v>
          </cell>
          <cell r="G122" t="str">
            <v>Mes</v>
          </cell>
          <cell r="H122" t="str">
            <v>Porcentaje</v>
          </cell>
          <cell r="I122">
            <v>0</v>
          </cell>
          <cell r="J122">
            <v>7</v>
          </cell>
          <cell r="K122" t="str">
            <v>Proceso: Gestión Jurídica</v>
          </cell>
          <cell r="L122">
            <v>7</v>
          </cell>
          <cell r="M122" t="str">
            <v>Proceso: Gestión Jurídica No Aplica</v>
          </cell>
          <cell r="N122">
            <v>3003</v>
          </cell>
          <cell r="O122" t="str">
            <v>Proceso: Gestión Jurídica No Aplica</v>
          </cell>
          <cell r="P122">
            <v>6023</v>
          </cell>
          <cell r="Q122">
            <v>6024</v>
          </cell>
          <cell r="R122">
            <v>0</v>
          </cell>
          <cell r="S122">
            <v>0</v>
          </cell>
          <cell r="T122" t="str">
            <v>Constante</v>
          </cell>
          <cell r="U122">
            <v>3</v>
          </cell>
          <cell r="V122" t="str">
            <v>Proceso</v>
          </cell>
          <cell r="W122">
            <v>20803</v>
          </cell>
          <cell r="X122" t="str">
            <v>Indicadores de Proceso - Gestión Jurídica</v>
          </cell>
          <cell r="Y122" t="str">
            <v>No</v>
          </cell>
        </row>
        <row r="123">
          <cell r="A123">
            <v>5080</v>
          </cell>
          <cell r="B123" t="str">
            <v>Oportunidad en las decisiones adoptadas por el Comité de Conciliación y Defensa Judicial</v>
          </cell>
          <cell r="C123" t="str">
            <v>(6025/6026)*100</v>
          </cell>
          <cell r="D123">
            <v>97110002</v>
          </cell>
          <cell r="E123" t="str">
            <v>(Variable 1/ Variable 2)* 100</v>
          </cell>
          <cell r="F123">
            <v>80</v>
          </cell>
          <cell r="G123" t="str">
            <v>Mes</v>
          </cell>
          <cell r="H123" t="str">
            <v>Porcentaje</v>
          </cell>
          <cell r="I123">
            <v>0</v>
          </cell>
          <cell r="J123">
            <v>7</v>
          </cell>
          <cell r="K123" t="str">
            <v>Proceso: Gestión Jurídica</v>
          </cell>
          <cell r="L123">
            <v>7</v>
          </cell>
          <cell r="M123" t="str">
            <v>Proceso: Gestión Jurídica No Aplica</v>
          </cell>
          <cell r="N123">
            <v>3003</v>
          </cell>
          <cell r="O123" t="str">
            <v>Proceso: Gestión Jurídica No Aplica</v>
          </cell>
          <cell r="P123">
            <v>6025</v>
          </cell>
          <cell r="Q123">
            <v>6026</v>
          </cell>
          <cell r="R123">
            <v>0</v>
          </cell>
          <cell r="S123">
            <v>0</v>
          </cell>
          <cell r="T123" t="str">
            <v>Constante</v>
          </cell>
          <cell r="U123">
            <v>3</v>
          </cell>
          <cell r="V123" t="str">
            <v>Proceso</v>
          </cell>
          <cell r="W123">
            <v>20803</v>
          </cell>
          <cell r="X123" t="str">
            <v>Indicadores de Proceso - Gestión Jurídica</v>
          </cell>
          <cell r="Y123" t="str">
            <v>No</v>
          </cell>
        </row>
        <row r="124">
          <cell r="A124">
            <v>5081</v>
          </cell>
          <cell r="B124" t="str">
            <v>Estudios sobre la procedencia de denuncia</v>
          </cell>
          <cell r="C124" t="str">
            <v>(6027/6028)*100</v>
          </cell>
          <cell r="D124">
            <v>97110002</v>
          </cell>
          <cell r="E124" t="str">
            <v>(Variable 1/ Variable 2)* 100</v>
          </cell>
          <cell r="F124">
            <v>70</v>
          </cell>
          <cell r="G124" t="str">
            <v>Mes</v>
          </cell>
          <cell r="H124" t="str">
            <v>Porcentaje</v>
          </cell>
          <cell r="I124">
            <v>84.54</v>
          </cell>
          <cell r="J124">
            <v>7</v>
          </cell>
          <cell r="K124" t="str">
            <v>Proceso: Gestión Jurídica</v>
          </cell>
          <cell r="L124">
            <v>7</v>
          </cell>
          <cell r="M124" t="str">
            <v>Proceso: Gestión Jurídica No Aplica</v>
          </cell>
          <cell r="N124">
            <v>3003</v>
          </cell>
          <cell r="O124" t="str">
            <v>Proceso: Gestión Jurídica No Aplica</v>
          </cell>
          <cell r="P124">
            <v>6027</v>
          </cell>
          <cell r="Q124">
            <v>6028</v>
          </cell>
          <cell r="R124">
            <v>0</v>
          </cell>
          <cell r="S124">
            <v>0</v>
          </cell>
          <cell r="T124" t="str">
            <v>Constante</v>
          </cell>
          <cell r="U124">
            <v>3</v>
          </cell>
          <cell r="V124" t="str">
            <v>Proceso</v>
          </cell>
          <cell r="W124">
            <v>20803</v>
          </cell>
          <cell r="X124" t="str">
            <v>Indicadores de Proceso - Gestión Jurídica</v>
          </cell>
          <cell r="Y124" t="str">
            <v>No</v>
          </cell>
        </row>
        <row r="125">
          <cell r="A125">
            <v>5082</v>
          </cell>
          <cell r="B125" t="str">
            <v>Fallos en sede Administrativa a favor de la DIAN.</v>
          </cell>
          <cell r="C125" t="str">
            <v>(6029/6030)*100</v>
          </cell>
          <cell r="D125">
            <v>97110002</v>
          </cell>
          <cell r="E125" t="str">
            <v>(Variable 1/ Variable 2)* 100</v>
          </cell>
          <cell r="F125">
            <v>100</v>
          </cell>
          <cell r="G125" t="str">
            <v>Trimestre</v>
          </cell>
          <cell r="H125" t="str">
            <v>Porcentaje</v>
          </cell>
          <cell r="I125">
            <v>62.95</v>
          </cell>
          <cell r="J125">
            <v>7</v>
          </cell>
          <cell r="K125" t="str">
            <v>Proceso: Gestión Jurídica</v>
          </cell>
          <cell r="L125">
            <v>7</v>
          </cell>
          <cell r="M125" t="str">
            <v>Proceso: Gestión Jurídica No Aplica</v>
          </cell>
          <cell r="N125">
            <v>3003</v>
          </cell>
          <cell r="O125" t="str">
            <v>Proceso: Gestión Jurídica No Aplica</v>
          </cell>
          <cell r="P125">
            <v>6029</v>
          </cell>
          <cell r="Q125">
            <v>6030</v>
          </cell>
          <cell r="R125">
            <v>0</v>
          </cell>
          <cell r="S125">
            <v>0</v>
          </cell>
          <cell r="T125" t="str">
            <v>Constante</v>
          </cell>
          <cell r="U125">
            <v>3</v>
          </cell>
          <cell r="V125" t="str">
            <v>Proceso</v>
          </cell>
          <cell r="W125">
            <v>20803</v>
          </cell>
          <cell r="X125" t="str">
            <v>Indicadores de Proceso - Gestión Jurídica</v>
          </cell>
          <cell r="Y125" t="str">
            <v>No</v>
          </cell>
        </row>
        <row r="126">
          <cell r="A126">
            <v>5083</v>
          </cell>
          <cell r="B126" t="str">
            <v>Incidentes de Reparación Integral Presentados</v>
          </cell>
          <cell r="C126" t="str">
            <v>(6031/6032)*100</v>
          </cell>
          <cell r="D126">
            <v>97110002</v>
          </cell>
          <cell r="E126" t="str">
            <v>(Variable 1/ Variable 2)* 100</v>
          </cell>
          <cell r="F126">
            <v>80</v>
          </cell>
          <cell r="G126" t="str">
            <v>Mes</v>
          </cell>
          <cell r="H126" t="str">
            <v>Porcentaje</v>
          </cell>
          <cell r="I126">
            <v>47.5</v>
          </cell>
          <cell r="J126">
            <v>7</v>
          </cell>
          <cell r="K126" t="str">
            <v>Proceso: Gestión Jurídica</v>
          </cell>
          <cell r="L126">
            <v>7</v>
          </cell>
          <cell r="M126" t="str">
            <v>Proceso: Gestión Jurídica No Aplica</v>
          </cell>
          <cell r="N126">
            <v>3003</v>
          </cell>
          <cell r="O126" t="str">
            <v>Proceso: Gestión Jurídica No Aplica</v>
          </cell>
          <cell r="P126">
            <v>6031</v>
          </cell>
          <cell r="Q126">
            <v>6032</v>
          </cell>
          <cell r="R126">
            <v>0</v>
          </cell>
          <cell r="S126">
            <v>0</v>
          </cell>
          <cell r="T126" t="str">
            <v>Constante</v>
          </cell>
          <cell r="U126">
            <v>3</v>
          </cell>
          <cell r="V126" t="str">
            <v>Proceso</v>
          </cell>
          <cell r="W126">
            <v>20803</v>
          </cell>
          <cell r="X126" t="str">
            <v>Indicadores de Proceso - Gestión Jurídica</v>
          </cell>
          <cell r="Y126" t="str">
            <v>No</v>
          </cell>
        </row>
        <row r="127">
          <cell r="A127">
            <v>5084</v>
          </cell>
          <cell r="B127" t="str">
            <v>Oportunidad en los actos administrativos proferidos en Sede Administrativa en materia Aduanero y Cambiario.</v>
          </cell>
          <cell r="C127" t="str">
            <v>(6033/6034)*100</v>
          </cell>
          <cell r="D127">
            <v>97110002</v>
          </cell>
          <cell r="E127" t="str">
            <v>(Variable 1/ Variable 2)* 100</v>
          </cell>
          <cell r="F127">
            <v>100</v>
          </cell>
          <cell r="G127" t="str">
            <v>Mes</v>
          </cell>
          <cell r="H127" t="str">
            <v>Porcentaje</v>
          </cell>
          <cell r="I127">
            <v>62.5</v>
          </cell>
          <cell r="J127">
            <v>7</v>
          </cell>
          <cell r="K127" t="str">
            <v>Proceso: Gestión Jurídica</v>
          </cell>
          <cell r="L127">
            <v>7</v>
          </cell>
          <cell r="M127" t="str">
            <v>Proceso: Gestión Jurídica No Aplica</v>
          </cell>
          <cell r="N127">
            <v>3003</v>
          </cell>
          <cell r="O127" t="str">
            <v>Proceso: Gestión Jurídica No Aplica</v>
          </cell>
          <cell r="P127">
            <v>6033</v>
          </cell>
          <cell r="Q127">
            <v>6034</v>
          </cell>
          <cell r="R127">
            <v>0</v>
          </cell>
          <cell r="S127">
            <v>0</v>
          </cell>
          <cell r="T127" t="str">
            <v>Constante</v>
          </cell>
          <cell r="U127">
            <v>3</v>
          </cell>
          <cell r="V127" t="str">
            <v>Proceso</v>
          </cell>
          <cell r="W127">
            <v>20803</v>
          </cell>
          <cell r="X127" t="str">
            <v>Indicadores de Proceso - Gestión Jurídica</v>
          </cell>
          <cell r="Y127" t="str">
            <v>No</v>
          </cell>
        </row>
        <row r="128">
          <cell r="A128">
            <v>5085</v>
          </cell>
          <cell r="B128" t="str">
            <v>Efiencia en la inspección aduanera en importaciones</v>
          </cell>
          <cell r="C128" t="str">
            <v>(6037+6038/6039+6040)*100</v>
          </cell>
          <cell r="D128">
            <v>97110002</v>
          </cell>
          <cell r="E128" t="str">
            <v>((Variable 1+ Variable 2) / (Variable 3 + Variable 4))*100</v>
          </cell>
          <cell r="F128">
            <v>10</v>
          </cell>
          <cell r="G128" t="str">
            <v>Mes</v>
          </cell>
          <cell r="H128" t="str">
            <v>Porcentaje</v>
          </cell>
          <cell r="I128">
            <v>0</v>
          </cell>
          <cell r="J128">
            <v>11</v>
          </cell>
          <cell r="K128" t="str">
            <v>Proceso: Operación Aduanera</v>
          </cell>
          <cell r="L128">
            <v>267</v>
          </cell>
          <cell r="M128" t="str">
            <v>Proceso: Operación Aduanera</v>
          </cell>
          <cell r="N128">
            <v>3001</v>
          </cell>
          <cell r="O128" t="str">
            <v>Proceso: Operación Aduanera</v>
          </cell>
          <cell r="P128">
            <v>6037</v>
          </cell>
          <cell r="Q128">
            <v>6038</v>
          </cell>
          <cell r="R128">
            <v>6039</v>
          </cell>
          <cell r="S128">
            <v>6040</v>
          </cell>
          <cell r="T128" t="str">
            <v>Constante</v>
          </cell>
          <cell r="U128">
            <v>3</v>
          </cell>
          <cell r="V128" t="str">
            <v>Proceso</v>
          </cell>
          <cell r="W128">
            <v>21003</v>
          </cell>
          <cell r="X128" t="str">
            <v>Indicadores de Proceso - Gestión de Aduanas</v>
          </cell>
          <cell r="Y128" t="str">
            <v>No</v>
          </cell>
        </row>
        <row r="129">
          <cell r="A129">
            <v>5086</v>
          </cell>
          <cell r="B129" t="str">
            <v>Actos finales de Devoluciones y/o compensación debidamente proferidos</v>
          </cell>
          <cell r="C129" t="str">
            <v>(1-(6035/6036))*100</v>
          </cell>
          <cell r="D129">
            <v>97110002</v>
          </cell>
          <cell r="E129" t="str">
            <v>(1-(Variable 1 / Variable 2))*100</v>
          </cell>
          <cell r="F129">
            <v>100</v>
          </cell>
          <cell r="G129" t="str">
            <v>Semestre</v>
          </cell>
          <cell r="H129" t="str">
            <v>Porcentaje</v>
          </cell>
          <cell r="I129">
            <v>0</v>
          </cell>
          <cell r="J129">
            <v>12</v>
          </cell>
          <cell r="K129" t="str">
            <v>Proceso: Recaudación</v>
          </cell>
          <cell r="L129">
            <v>45</v>
          </cell>
          <cell r="M129" t="str">
            <v>Subproceso: Devolución y/o Compensación</v>
          </cell>
          <cell r="N129">
            <v>3044</v>
          </cell>
          <cell r="O129" t="str">
            <v>Subproceso: Devolución y/o compensación</v>
          </cell>
          <cell r="P129">
            <v>6035</v>
          </cell>
          <cell r="Q129">
            <v>6036</v>
          </cell>
          <cell r="R129">
            <v>0</v>
          </cell>
          <cell r="S129">
            <v>0</v>
          </cell>
          <cell r="T129" t="str">
            <v>Constante</v>
          </cell>
          <cell r="U129">
            <v>3</v>
          </cell>
          <cell r="V129" t="str">
            <v>Proceso</v>
          </cell>
          <cell r="W129">
            <v>22403</v>
          </cell>
          <cell r="X129" t="str">
            <v>Indicadores de Subproceso - Recaudo</v>
          </cell>
          <cell r="Y129" t="str">
            <v>No</v>
          </cell>
        </row>
        <row r="130">
          <cell r="A130">
            <v>5087</v>
          </cell>
          <cell r="B130" t="str">
            <v>Disposición de las mercancias ADA, bajo las diferentes modalidades de disposición excepto traslado,existentes en inventarios a Diciembre 31 de la vigencia anterior.</v>
          </cell>
          <cell r="C130" t="str">
            <v>(6019/6020)*100</v>
          </cell>
          <cell r="D130">
            <v>97110001</v>
          </cell>
          <cell r="E130" t="str">
            <v>(Variable 1/ Variable 2)* 100</v>
          </cell>
          <cell r="F130">
            <v>78</v>
          </cell>
          <cell r="G130" t="str">
            <v>Trimestre</v>
          </cell>
          <cell r="H130" t="str">
            <v>Porcentaje</v>
          </cell>
          <cell r="I130">
            <v>0</v>
          </cell>
          <cell r="J130">
            <v>3</v>
          </cell>
          <cell r="K130" t="str">
            <v>Proceso: Comercialización</v>
          </cell>
          <cell r="L130">
            <v>275</v>
          </cell>
          <cell r="M130" t="str">
            <v>Proceso: Comercialización. No aplica Subproceso</v>
          </cell>
          <cell r="N130">
            <v>3018</v>
          </cell>
          <cell r="O130" t="str">
            <v>Proceso: Comercialización</v>
          </cell>
          <cell r="P130">
            <v>6019</v>
          </cell>
          <cell r="Q130">
            <v>6020</v>
          </cell>
          <cell r="R130">
            <v>0</v>
          </cell>
          <cell r="S130">
            <v>0</v>
          </cell>
          <cell r="T130" t="str">
            <v>Ascendente</v>
          </cell>
          <cell r="U130">
            <v>3</v>
          </cell>
          <cell r="V130" t="str">
            <v>Proceso</v>
          </cell>
          <cell r="W130">
            <v>21703</v>
          </cell>
          <cell r="X130" t="str">
            <v>Indicadores de Proceso - Comercial</v>
          </cell>
          <cell r="Y130" t="str">
            <v>No</v>
          </cell>
        </row>
        <row r="131">
          <cell r="A131">
            <v>5088</v>
          </cell>
          <cell r="B131" t="str">
            <v>Control de proyectos de donación de mercancías</v>
          </cell>
          <cell r="C131" t="str">
            <v>(6021/6022)*100</v>
          </cell>
          <cell r="D131">
            <v>97110002</v>
          </cell>
          <cell r="E131" t="str">
            <v>(Variable 1/ Variable 2)* 100</v>
          </cell>
          <cell r="F131">
            <v>100</v>
          </cell>
          <cell r="G131" t="str">
            <v>Trimestre</v>
          </cell>
          <cell r="H131" t="str">
            <v>Porcentaje</v>
          </cell>
          <cell r="I131">
            <v>0</v>
          </cell>
          <cell r="J131">
            <v>3</v>
          </cell>
          <cell r="K131" t="str">
            <v>Proceso: Comercialización</v>
          </cell>
          <cell r="L131">
            <v>275</v>
          </cell>
          <cell r="M131" t="str">
            <v>Proceso: Comercialización. No aplica Subproceso</v>
          </cell>
          <cell r="N131">
            <v>3018</v>
          </cell>
          <cell r="O131" t="str">
            <v>Proceso: Comercialización</v>
          </cell>
          <cell r="P131">
            <v>6021</v>
          </cell>
          <cell r="Q131">
            <v>6022</v>
          </cell>
          <cell r="R131">
            <v>0</v>
          </cell>
          <cell r="S131">
            <v>0</v>
          </cell>
          <cell r="T131" t="str">
            <v>Constante</v>
          </cell>
          <cell r="U131">
            <v>3</v>
          </cell>
          <cell r="V131" t="str">
            <v>Proceso</v>
          </cell>
          <cell r="W131">
            <v>21703</v>
          </cell>
          <cell r="X131" t="str">
            <v>Indicadores de Proceso - Comercial</v>
          </cell>
          <cell r="Y131" t="str">
            <v>No</v>
          </cell>
        </row>
        <row r="132">
          <cell r="A132">
            <v>5089</v>
          </cell>
          <cell r="B132" t="str">
            <v>Trámite, Perfeccionamiento y legalización de procesos contractuales</v>
          </cell>
          <cell r="C132" t="str">
            <v>(6052/6053)*100</v>
          </cell>
          <cell r="D132">
            <v>97110002</v>
          </cell>
          <cell r="E132" t="str">
            <v>(Variable 1/ Variable 2)* 100</v>
          </cell>
          <cell r="F132">
            <v>90</v>
          </cell>
          <cell r="G132" t="str">
            <v>Trimestre</v>
          </cell>
          <cell r="H132" t="str">
            <v>Porcentaje</v>
          </cell>
          <cell r="I132">
            <v>0</v>
          </cell>
          <cell r="J132">
            <v>14</v>
          </cell>
          <cell r="K132" t="str">
            <v>Proceso: Recursos Físicos</v>
          </cell>
          <cell r="L132">
            <v>264</v>
          </cell>
          <cell r="M132" t="str">
            <v>Proceso: Recursos Físicos</v>
          </cell>
          <cell r="N132">
            <v>3075</v>
          </cell>
          <cell r="O132" t="str">
            <v>Proceso: Recursos Físicos</v>
          </cell>
          <cell r="P132">
            <v>6052</v>
          </cell>
          <cell r="Q132">
            <v>6053</v>
          </cell>
          <cell r="R132">
            <v>0</v>
          </cell>
          <cell r="S132">
            <v>0</v>
          </cell>
          <cell r="T132" t="str">
            <v>Constante</v>
          </cell>
          <cell r="U132">
            <v>3</v>
          </cell>
          <cell r="V132" t="str">
            <v>Proceso</v>
          </cell>
          <cell r="W132">
            <v>21503</v>
          </cell>
          <cell r="X132" t="str">
            <v>Indicadores de Proceso - Recursos Físicos</v>
          </cell>
          <cell r="Y132" t="str">
            <v>No</v>
          </cell>
        </row>
        <row r="133">
          <cell r="A133">
            <v>5092</v>
          </cell>
          <cell r="B133" t="str">
            <v>Percepción general de la calidad del servicio DIAN</v>
          </cell>
          <cell r="C133" t="str">
            <v>([6058]/[6059])* 100</v>
          </cell>
          <cell r="D133">
            <v>97110002</v>
          </cell>
          <cell r="E133" t="str">
            <v>(Variable 1/ Variable 2)* 100</v>
          </cell>
          <cell r="F133">
            <v>95</v>
          </cell>
          <cell r="G133" t="str">
            <v>Año</v>
          </cell>
          <cell r="H133" t="str">
            <v>Porcentaje</v>
          </cell>
          <cell r="I133">
            <v>0</v>
          </cell>
          <cell r="J133">
            <v>2</v>
          </cell>
          <cell r="K133" t="str">
            <v>Proceso: Asistencia al cliente</v>
          </cell>
          <cell r="L133">
            <v>276</v>
          </cell>
          <cell r="M133" t="str">
            <v>Proceso: Asistencia al cliente</v>
          </cell>
          <cell r="N133">
            <v>3015</v>
          </cell>
          <cell r="O133" t="str">
            <v>Proceso: Asistencia al Cliente</v>
          </cell>
          <cell r="P133">
            <v>6058</v>
          </cell>
          <cell r="Q133">
            <v>6059</v>
          </cell>
          <cell r="R133">
            <v>0</v>
          </cell>
          <cell r="S133">
            <v>0</v>
          </cell>
          <cell r="T133" t="str">
            <v>Constante</v>
          </cell>
          <cell r="U133">
            <v>3</v>
          </cell>
          <cell r="V133" t="str">
            <v>Proceso</v>
          </cell>
          <cell r="W133">
            <v>22503</v>
          </cell>
          <cell r="X133" t="str">
            <v>Indicadores de Proceso - Asistencia al Cliente</v>
          </cell>
          <cell r="Y133" t="str">
            <v>No</v>
          </cell>
        </row>
        <row r="134">
          <cell r="A134">
            <v>5093</v>
          </cell>
          <cell r="B134" t="str">
            <v>Mantener actualizado el RUPGJ</v>
          </cell>
          <cell r="C134" t="str">
            <v>(6143/6144)* 100</v>
          </cell>
          <cell r="D134">
            <v>97110002</v>
          </cell>
          <cell r="E134" t="str">
            <v>(Variable1/Variable2)*100</v>
          </cell>
          <cell r="F134">
            <v>100</v>
          </cell>
          <cell r="G134" t="str">
            <v>Mes</v>
          </cell>
          <cell r="H134" t="str">
            <v>Porcentaje</v>
          </cell>
          <cell r="I134">
            <v>99.11</v>
          </cell>
          <cell r="J134">
            <v>7</v>
          </cell>
          <cell r="K134" t="str">
            <v>Proceso: Gestión Jurídica</v>
          </cell>
          <cell r="L134">
            <v>7</v>
          </cell>
          <cell r="M134" t="str">
            <v>Proceso: Gestión Jurídica No Aplica</v>
          </cell>
          <cell r="N134">
            <v>3003</v>
          </cell>
          <cell r="O134" t="str">
            <v>Proceso: Gestión Jurídica No Aplica</v>
          </cell>
          <cell r="P134">
            <v>6143</v>
          </cell>
          <cell r="Q134">
            <v>6144</v>
          </cell>
          <cell r="R134">
            <v>0</v>
          </cell>
          <cell r="S134">
            <v>0</v>
          </cell>
          <cell r="T134" t="str">
            <v>Constante</v>
          </cell>
          <cell r="U134">
            <v>3</v>
          </cell>
          <cell r="V134" t="str">
            <v>Proceso</v>
          </cell>
          <cell r="W134">
            <v>20803</v>
          </cell>
          <cell r="X134" t="str">
            <v>Indicadores de Proceso - Gestión Jurídica</v>
          </cell>
          <cell r="Y134" t="str">
            <v>No</v>
          </cell>
        </row>
        <row r="135">
          <cell r="A135">
            <v>5094</v>
          </cell>
          <cell r="B135" t="str">
            <v>Resolver las solicitudes de Reducción Sanción en materia TAC en sede administrativa.</v>
          </cell>
          <cell r="C135" t="str">
            <v>(6145/6146)* 100</v>
          </cell>
          <cell r="D135">
            <v>97110002</v>
          </cell>
          <cell r="E135" t="str">
            <v>(Variable 1/ Variable 2)* 100</v>
          </cell>
          <cell r="F135">
            <v>100</v>
          </cell>
          <cell r="G135" t="str">
            <v>Mes</v>
          </cell>
          <cell r="H135" t="str">
            <v>Porcentaje</v>
          </cell>
          <cell r="I135">
            <v>99.11</v>
          </cell>
          <cell r="J135">
            <v>7</v>
          </cell>
          <cell r="K135" t="str">
            <v>Proceso: Gestión Jurídica</v>
          </cell>
          <cell r="L135">
            <v>7</v>
          </cell>
          <cell r="M135" t="str">
            <v>Proceso: Gestión Jurídica No Aplica</v>
          </cell>
          <cell r="N135">
            <v>3003</v>
          </cell>
          <cell r="O135" t="str">
            <v>Proceso: Gestión Jurídica No Aplica</v>
          </cell>
          <cell r="P135">
            <v>6145</v>
          </cell>
          <cell r="Q135">
            <v>6146</v>
          </cell>
          <cell r="R135">
            <v>0</v>
          </cell>
          <cell r="S135">
            <v>0</v>
          </cell>
          <cell r="T135" t="str">
            <v>Constante</v>
          </cell>
          <cell r="U135">
            <v>3</v>
          </cell>
          <cell r="V135" t="str">
            <v>Proceso</v>
          </cell>
          <cell r="W135">
            <v>20803</v>
          </cell>
          <cell r="X135" t="str">
            <v>Indicadores de Proceso - Gestión Jurídica</v>
          </cell>
          <cell r="Y135" t="str">
            <v>No</v>
          </cell>
        </row>
        <row r="136">
          <cell r="A136">
            <v>5095</v>
          </cell>
          <cell r="B136" t="str">
            <v>Resolver las solicitudes de Reducción Anticipo en materia TAC en sede administrativa.</v>
          </cell>
          <cell r="C136" t="str">
            <v>(6147/6148)* 100</v>
          </cell>
          <cell r="D136">
            <v>97110002</v>
          </cell>
          <cell r="E136" t="str">
            <v>(Variable 1/ Variable 2)* 100</v>
          </cell>
          <cell r="F136">
            <v>100</v>
          </cell>
          <cell r="G136" t="str">
            <v>Mes</v>
          </cell>
          <cell r="H136" t="str">
            <v>Porcentaje</v>
          </cell>
          <cell r="I136">
            <v>99.11</v>
          </cell>
          <cell r="J136">
            <v>7</v>
          </cell>
          <cell r="K136" t="str">
            <v>Proceso: Gestión Jurídica</v>
          </cell>
          <cell r="L136">
            <v>7</v>
          </cell>
          <cell r="M136" t="str">
            <v>Proceso: Gestión Jurídica No Aplica</v>
          </cell>
          <cell r="N136">
            <v>3003</v>
          </cell>
          <cell r="O136" t="str">
            <v>Proceso: Gestión Jurídica No Aplica</v>
          </cell>
          <cell r="P136">
            <v>6147</v>
          </cell>
          <cell r="Q136">
            <v>6148</v>
          </cell>
          <cell r="R136">
            <v>0</v>
          </cell>
          <cell r="S136">
            <v>0</v>
          </cell>
          <cell r="T136" t="str">
            <v>Constante</v>
          </cell>
          <cell r="U136">
            <v>3</v>
          </cell>
          <cell r="V136" t="str">
            <v>Proceso</v>
          </cell>
          <cell r="W136">
            <v>20803</v>
          </cell>
          <cell r="X136" t="str">
            <v>Indicadores de Proceso - Gestión Jurídica</v>
          </cell>
          <cell r="Y136" t="str">
            <v>No</v>
          </cell>
        </row>
        <row r="137">
          <cell r="A137">
            <v>5096</v>
          </cell>
          <cell r="B137" t="str">
            <v>Eficacia en la atención oportuna de consultas realizadas por usuarios internos y externos (SISCOS)</v>
          </cell>
          <cell r="C137" t="str">
            <v>(6149/ (6150 + 6151))*100</v>
          </cell>
          <cell r="D137">
            <v>97110001</v>
          </cell>
          <cell r="E137" t="str">
            <v>(Variable 1/ (Variable 2 + Variable 3))*100</v>
          </cell>
          <cell r="F137">
            <v>60</v>
          </cell>
          <cell r="G137" t="str">
            <v>Mes</v>
          </cell>
          <cell r="H137" t="str">
            <v>Porcentaje</v>
          </cell>
          <cell r="I137">
            <v>0</v>
          </cell>
          <cell r="J137">
            <v>11</v>
          </cell>
          <cell r="K137" t="str">
            <v>Proceso: Operación Aduanera</v>
          </cell>
          <cell r="L137">
            <v>216</v>
          </cell>
          <cell r="M137" t="str">
            <v>Subproceso: Apoyo  a la Operación Aduanera</v>
          </cell>
          <cell r="N137">
            <v>3051</v>
          </cell>
          <cell r="O137" t="str">
            <v>Subproceso: Apoyo  a la Operación Aduanera</v>
          </cell>
          <cell r="P137">
            <v>6149</v>
          </cell>
          <cell r="Q137">
            <v>6150</v>
          </cell>
          <cell r="R137">
            <v>6151</v>
          </cell>
          <cell r="S137">
            <v>0</v>
          </cell>
          <cell r="T137" t="str">
            <v>Ascendente</v>
          </cell>
          <cell r="U137">
            <v>2</v>
          </cell>
          <cell r="V137" t="str">
            <v>Subproceso</v>
          </cell>
          <cell r="W137">
            <v>22602</v>
          </cell>
          <cell r="X137" t="str">
            <v>Indicadores de Subproceso - Comercio Exterior</v>
          </cell>
          <cell r="Y137" t="str">
            <v>No</v>
          </cell>
        </row>
        <row r="138">
          <cell r="A138">
            <v>5097</v>
          </cell>
          <cell r="B138" t="str">
            <v>Impacto de la gestión de la DIAN en los medios de comunicación</v>
          </cell>
          <cell r="C138" t="str">
            <v>6152</v>
          </cell>
          <cell r="D138">
            <v>97110001</v>
          </cell>
          <cell r="E138" t="str">
            <v>Variable 1</v>
          </cell>
          <cell r="F138">
            <v>8000</v>
          </cell>
          <cell r="G138" t="str">
            <v>Semestre</v>
          </cell>
          <cell r="H138" t="str">
            <v>Cantidad</v>
          </cell>
          <cell r="I138">
            <v>8000</v>
          </cell>
          <cell r="J138">
            <v>9</v>
          </cell>
          <cell r="K138" t="str">
            <v>Proceso: Inteligencia Corporativa</v>
          </cell>
          <cell r="L138">
            <v>253</v>
          </cell>
          <cell r="M138" t="str">
            <v>Subproceso: Comunicaciones</v>
          </cell>
          <cell r="N138">
            <v>3004</v>
          </cell>
          <cell r="O138" t="str">
            <v>Subproceso: Comunicaciones</v>
          </cell>
          <cell r="P138">
            <v>6152</v>
          </cell>
          <cell r="Q138">
            <v>0</v>
          </cell>
          <cell r="R138">
            <v>0</v>
          </cell>
          <cell r="S138">
            <v>0</v>
          </cell>
          <cell r="T138" t="str">
            <v>Ascendente</v>
          </cell>
          <cell r="U138">
            <v>2</v>
          </cell>
          <cell r="V138" t="str">
            <v>Subproceso</v>
          </cell>
          <cell r="W138">
            <v>20502</v>
          </cell>
          <cell r="X138" t="str">
            <v>Indicadores de Subproceso - Comunicaciones</v>
          </cell>
          <cell r="Y138" t="str">
            <v>No</v>
          </cell>
        </row>
        <row r="139">
          <cell r="A139">
            <v>5098</v>
          </cell>
          <cell r="B139" t="str">
            <v xml:space="preserve">Percepción de los canales internos de comunicación </v>
          </cell>
          <cell r="C139" t="str">
            <v>6153</v>
          </cell>
          <cell r="D139">
            <v>97110001</v>
          </cell>
          <cell r="E139" t="str">
            <v>Variable 1</v>
          </cell>
          <cell r="F139">
            <v>60</v>
          </cell>
          <cell r="G139" t="str">
            <v>Año</v>
          </cell>
          <cell r="H139" t="str">
            <v>Porcentaje</v>
          </cell>
          <cell r="I139">
            <v>0</v>
          </cell>
          <cell r="J139">
            <v>9</v>
          </cell>
          <cell r="K139" t="str">
            <v>Proceso: Inteligencia Corporativa</v>
          </cell>
          <cell r="L139">
            <v>253</v>
          </cell>
          <cell r="M139" t="str">
            <v>Subproceso: Comunicaciones</v>
          </cell>
          <cell r="N139">
            <v>3004</v>
          </cell>
          <cell r="O139" t="str">
            <v>Subproceso: Comunicaciones</v>
          </cell>
          <cell r="P139">
            <v>6153</v>
          </cell>
          <cell r="Q139">
            <v>0</v>
          </cell>
          <cell r="R139">
            <v>0</v>
          </cell>
          <cell r="S139">
            <v>0</v>
          </cell>
          <cell r="T139" t="str">
            <v>Ascendente</v>
          </cell>
          <cell r="U139">
            <v>2</v>
          </cell>
          <cell r="V139" t="str">
            <v>Subproceso</v>
          </cell>
          <cell r="W139">
            <v>20502</v>
          </cell>
          <cell r="X139" t="str">
            <v>Indicadores de Subproceso - Comunicaciones</v>
          </cell>
          <cell r="Y139" t="str">
            <v>No</v>
          </cell>
        </row>
        <row r="140">
          <cell r="A140">
            <v>5099</v>
          </cell>
          <cell r="B140" t="str">
            <v>Capacitación en gestión del Riesgo del Subproceso de devoluciones y/o Compensaciones.</v>
          </cell>
          <cell r="C140" t="str">
            <v>(6154/6155)* 100</v>
          </cell>
          <cell r="D140">
            <v>97110002</v>
          </cell>
          <cell r="E140" t="str">
            <v>(Variable 1/ Variable 2)* 100</v>
          </cell>
          <cell r="F140">
            <v>100</v>
          </cell>
          <cell r="G140" t="str">
            <v>Semestre</v>
          </cell>
          <cell r="H140" t="str">
            <v>Porcentaje</v>
          </cell>
          <cell r="I140">
            <v>0</v>
          </cell>
          <cell r="J140">
            <v>12</v>
          </cell>
          <cell r="K140" t="str">
            <v>Proceso: Recaudación</v>
          </cell>
          <cell r="L140">
            <v>45</v>
          </cell>
          <cell r="M140" t="str">
            <v>Subproceso: Devolución y/o Compensación</v>
          </cell>
          <cell r="N140">
            <v>3044</v>
          </cell>
          <cell r="O140" t="str">
            <v>Subproceso: Devolución y/o compensación</v>
          </cell>
          <cell r="P140">
            <v>6154</v>
          </cell>
          <cell r="Q140">
            <v>6155</v>
          </cell>
          <cell r="R140">
            <v>0</v>
          </cell>
          <cell r="S140">
            <v>0</v>
          </cell>
          <cell r="T140" t="str">
            <v>Constante</v>
          </cell>
          <cell r="U140">
            <v>2</v>
          </cell>
          <cell r="V140" t="str">
            <v>Subproceso</v>
          </cell>
          <cell r="W140">
            <v>22403</v>
          </cell>
          <cell r="X140" t="str">
            <v>Indicadores de Subproceso - Recaudo</v>
          </cell>
          <cell r="Y140" t="str">
            <v>No</v>
          </cell>
        </row>
        <row r="141">
          <cell r="A141">
            <v>5100</v>
          </cell>
          <cell r="B141" t="str">
            <v>Gestión del SIE de Devoluciones optimizada</v>
          </cell>
          <cell r="C141" t="str">
            <v>(9488/9489)* 100</v>
          </cell>
          <cell r="D141">
            <v>97110001</v>
          </cell>
          <cell r="E141" t="str">
            <v>(Variable 1/ Variable 2)* 100</v>
          </cell>
          <cell r="F141">
            <v>85</v>
          </cell>
          <cell r="G141" t="str">
            <v>Mes</v>
          </cell>
          <cell r="H141" t="str">
            <v>Porcentaje</v>
          </cell>
          <cell r="I141">
            <v>0</v>
          </cell>
          <cell r="J141">
            <v>12</v>
          </cell>
          <cell r="K141" t="str">
            <v>Proceso: Recaudación</v>
          </cell>
          <cell r="L141">
            <v>45</v>
          </cell>
          <cell r="M141" t="str">
            <v>Subproceso: Devolución y/o Compensación</v>
          </cell>
          <cell r="N141">
            <v>3044</v>
          </cell>
          <cell r="O141" t="str">
            <v>Subproceso: Devolución y/o compensación</v>
          </cell>
          <cell r="P141">
            <v>6156</v>
          </cell>
          <cell r="Q141">
            <v>6157</v>
          </cell>
          <cell r="R141">
            <v>0</v>
          </cell>
          <cell r="S141">
            <v>0</v>
          </cell>
          <cell r="T141" t="str">
            <v>Ascendente</v>
          </cell>
          <cell r="U141">
            <v>2</v>
          </cell>
          <cell r="V141" t="str">
            <v>Subproceso</v>
          </cell>
          <cell r="W141">
            <v>22403</v>
          </cell>
          <cell r="X141" t="str">
            <v>Indicadores de Subproceso - Recaudo</v>
          </cell>
          <cell r="Y141" t="str">
            <v>No</v>
          </cell>
        </row>
        <row r="142">
          <cell r="A142">
            <v>5101</v>
          </cell>
          <cell r="B142" t="str">
            <v>Efectividad en la aprehensión de mercancías</v>
          </cell>
          <cell r="C142" t="str">
            <v>((6158+ 6159)- 6160)/6161</v>
          </cell>
          <cell r="D142">
            <v>97110001</v>
          </cell>
          <cell r="E142" t="str">
            <v>((Variable 1 + Variable 2 )- Variable 3 )/ Variable 4</v>
          </cell>
          <cell r="F142">
            <v>80</v>
          </cell>
          <cell r="G142" t="str">
            <v>Trimestre</v>
          </cell>
          <cell r="H142" t="str">
            <v>Porcentaje</v>
          </cell>
          <cell r="I142">
            <v>80</v>
          </cell>
          <cell r="J142">
            <v>5</v>
          </cell>
          <cell r="K142" t="str">
            <v>Proceso: Fiscalización y Liquidación</v>
          </cell>
          <cell r="L142">
            <v>201</v>
          </cell>
          <cell r="M142" t="str">
            <v>Subproceso: Control Aduanero</v>
          </cell>
          <cell r="N142">
            <v>3006</v>
          </cell>
          <cell r="O142" t="str">
            <v>Subproceso: Control Aduanero</v>
          </cell>
          <cell r="P142">
            <v>6158</v>
          </cell>
          <cell r="Q142">
            <v>6159</v>
          </cell>
          <cell r="R142">
            <v>6160</v>
          </cell>
          <cell r="S142">
            <v>6161</v>
          </cell>
          <cell r="T142" t="str">
            <v>Ascendente</v>
          </cell>
          <cell r="U142">
            <v>2</v>
          </cell>
          <cell r="V142" t="str">
            <v>Subproceso</v>
          </cell>
          <cell r="W142">
            <v>23104</v>
          </cell>
          <cell r="X142" t="str">
            <v>Indicadores de Subproceso - Fiscalización Aduanera</v>
          </cell>
          <cell r="Y142" t="str">
            <v>No</v>
          </cell>
        </row>
        <row r="143">
          <cell r="A143">
            <v>5102</v>
          </cell>
          <cell r="B143" t="str">
            <v>Porcentaje de devolución de mercancías aprehendidas</v>
          </cell>
          <cell r="C143" t="str">
            <v>(6162/6163)* 100</v>
          </cell>
          <cell r="D143">
            <v>97110003</v>
          </cell>
          <cell r="E143" t="str">
            <v>(Variable 1/ Variable 2)* 100</v>
          </cell>
          <cell r="F143">
            <v>2</v>
          </cell>
          <cell r="G143" t="str">
            <v>Mes</v>
          </cell>
          <cell r="H143" t="str">
            <v>Porcentaje</v>
          </cell>
          <cell r="I143">
            <v>1.91</v>
          </cell>
          <cell r="J143">
            <v>5</v>
          </cell>
          <cell r="K143" t="str">
            <v>Proceso: Fiscalización y Liquidación</v>
          </cell>
          <cell r="L143">
            <v>201</v>
          </cell>
          <cell r="M143" t="str">
            <v>Subproceso: Control Aduanero</v>
          </cell>
          <cell r="N143">
            <v>3006</v>
          </cell>
          <cell r="O143" t="str">
            <v>Subproceso: Control Aduanero</v>
          </cell>
          <cell r="P143">
            <v>6162</v>
          </cell>
          <cell r="Q143">
            <v>6163</v>
          </cell>
          <cell r="R143">
            <v>0</v>
          </cell>
          <cell r="S143">
            <v>0</v>
          </cell>
          <cell r="T143" t="str">
            <v>Descendente</v>
          </cell>
          <cell r="U143">
            <v>2</v>
          </cell>
          <cell r="V143" t="str">
            <v>Subproceso</v>
          </cell>
          <cell r="W143">
            <v>23104</v>
          </cell>
          <cell r="X143" t="str">
            <v>Indicadores de Subproceso - Fiscalización Aduanera</v>
          </cell>
          <cell r="Y143" t="str">
            <v>No</v>
          </cell>
        </row>
        <row r="144">
          <cell r="A144">
            <v>5103</v>
          </cell>
          <cell r="B144" t="str">
            <v>Porcentaje de gestión de los procedimientos sancionatorios y liquidaciones oficiales aduaneras (Corrección y Revisión).</v>
          </cell>
          <cell r="C144" t="str">
            <v>((6164 + 6165) / 6166)</v>
          </cell>
          <cell r="D144">
            <v>97110002</v>
          </cell>
          <cell r="E144" t="str">
            <v>((Variable 1 + Variable 2) / Variable 3)</v>
          </cell>
          <cell r="F144">
            <v>50</v>
          </cell>
          <cell r="G144" t="str">
            <v>Trimestre</v>
          </cell>
          <cell r="H144" t="str">
            <v>Porcentaje</v>
          </cell>
          <cell r="I144">
            <v>35</v>
          </cell>
          <cell r="J144">
            <v>5</v>
          </cell>
          <cell r="K144" t="str">
            <v>Proceso: Fiscalización y Liquidación</v>
          </cell>
          <cell r="L144">
            <v>201</v>
          </cell>
          <cell r="M144" t="str">
            <v>Subproceso: Control Aduanero</v>
          </cell>
          <cell r="N144">
            <v>3006</v>
          </cell>
          <cell r="O144" t="str">
            <v>Subproceso: Control Aduanero</v>
          </cell>
          <cell r="P144">
            <v>6164</v>
          </cell>
          <cell r="Q144">
            <v>6165</v>
          </cell>
          <cell r="R144">
            <v>6166</v>
          </cell>
          <cell r="S144">
            <v>0</v>
          </cell>
          <cell r="T144" t="str">
            <v>Constante</v>
          </cell>
          <cell r="U144">
            <v>2</v>
          </cell>
          <cell r="V144" t="str">
            <v>Subproceso</v>
          </cell>
          <cell r="W144">
            <v>23104</v>
          </cell>
          <cell r="X144" t="str">
            <v>Indicadores de Subproceso - Fiscalización Aduanera</v>
          </cell>
          <cell r="Y144" t="str">
            <v>No</v>
          </cell>
        </row>
      </sheetData>
      <sheetData sheetId="1"/>
      <sheetData sheetId="2"/>
      <sheetData sheetId="3">
        <row r="24">
          <cell r="BB24">
            <v>0.94</v>
          </cell>
        </row>
      </sheetData>
      <sheetData sheetId="4">
        <row r="63">
          <cell r="BB63">
            <v>0.99204771371769385</v>
          </cell>
        </row>
      </sheetData>
      <sheetData sheetId="5"/>
      <sheetData sheetId="6">
        <row r="63">
          <cell r="V63">
            <v>1.0418110418110418</v>
          </cell>
        </row>
      </sheetData>
      <sheetData sheetId="7">
        <row r="63">
          <cell r="R63">
            <v>0.40462427745664742</v>
          </cell>
        </row>
      </sheetData>
      <sheetData sheetId="8">
        <row r="24">
          <cell r="BB24">
            <v>0.71698113207547176</v>
          </cell>
        </row>
      </sheetData>
      <sheetData sheetId="9">
        <row r="64">
          <cell r="BB64">
            <v>1.3362125035772825</v>
          </cell>
        </row>
      </sheetData>
      <sheetData sheetId="10">
        <row r="64">
          <cell r="BB64">
            <v>1.235632183908046</v>
          </cell>
        </row>
      </sheetData>
      <sheetData sheetId="11">
        <row r="53">
          <cell r="BB53">
            <v>0.99949005609382968</v>
          </cell>
        </row>
      </sheetData>
      <sheetData sheetId="12">
        <row r="24">
          <cell r="V24">
            <v>0.93939393939393934</v>
          </cell>
        </row>
      </sheetData>
      <sheetData sheetId="13">
        <row r="24">
          <cell r="BB24">
            <v>1</v>
          </cell>
        </row>
      </sheetData>
      <sheetData sheetId="14">
        <row r="24">
          <cell r="BB24">
            <v>1</v>
          </cell>
        </row>
      </sheetData>
      <sheetData sheetId="15">
        <row r="67">
          <cell r="V67">
            <v>0.8327067669172934</v>
          </cell>
        </row>
      </sheetData>
      <sheetData sheetId="16">
        <row r="58">
          <cell r="BB58">
            <v>1.0366512345679013</v>
          </cell>
        </row>
      </sheetData>
      <sheetData sheetId="17">
        <row r="64">
          <cell r="BB64">
            <v>1.0209982232272654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ndicadores"/>
      <sheetName val="consolidado"/>
      <sheetName val="Indicadores"/>
      <sheetName val="RESUMEN"/>
      <sheetName val="109 PGM"/>
      <sheetName val="262 PGM"/>
      <sheetName val="406 PGM"/>
      <sheetName val="407 PGM"/>
      <sheetName val="430 PGM"/>
      <sheetName val="431 PGM"/>
      <sheetName val="446 PGM"/>
      <sheetName val="Variables"/>
    </sheetNames>
    <sheetDataSet>
      <sheetData sheetId="0">
        <row r="2">
          <cell r="A2">
            <v>37</v>
          </cell>
          <cell r="B2" t="str">
            <v>Eficacia en la declaratoria de cumplimiento de las garantías específicas, operaciones específicas, amparadas con garantía global y operaciones exentas de constituir garantías</v>
          </cell>
          <cell r="C2" t="str">
            <v>(5037/(5324+5589))*100</v>
          </cell>
          <cell r="D2">
            <v>97110001</v>
          </cell>
          <cell r="E2" t="str">
            <v>(Variable 1/ (Variable 2 + Variable 3))*100</v>
          </cell>
          <cell r="F2">
            <v>80</v>
          </cell>
          <cell r="G2" t="str">
            <v>Semestre</v>
          </cell>
          <cell r="H2" t="str">
            <v>Porcentaje</v>
          </cell>
          <cell r="I2">
            <v>0</v>
          </cell>
          <cell r="J2">
            <v>11</v>
          </cell>
          <cell r="K2" t="str">
            <v>Proceso: Operación Aduanera</v>
          </cell>
          <cell r="L2">
            <v>296</v>
          </cell>
          <cell r="M2" t="str">
            <v>Subproceso: Control a Operaciones</v>
          </cell>
          <cell r="N2">
            <v>2103</v>
          </cell>
          <cell r="O2" t="str">
            <v>Procedimiento: Control y cancelación de garantías</v>
          </cell>
          <cell r="P2">
            <v>5037</v>
          </cell>
          <cell r="Q2">
            <v>5324</v>
          </cell>
          <cell r="R2">
            <v>5589</v>
          </cell>
          <cell r="S2">
            <v>0</v>
          </cell>
          <cell r="T2" t="str">
            <v>Ascendente</v>
          </cell>
          <cell r="U2">
            <v>1</v>
          </cell>
          <cell r="V2" t="str">
            <v>Procedimiento</v>
          </cell>
          <cell r="W2">
            <v>22601</v>
          </cell>
          <cell r="X2" t="str">
            <v>Comercio Exterior</v>
          </cell>
          <cell r="Y2" t="str">
            <v>No</v>
          </cell>
        </row>
        <row r="3">
          <cell r="A3">
            <v>38</v>
          </cell>
          <cell r="B3" t="str">
            <v>Eficacia en la atención de Declaraciones de importación de trámite manual</v>
          </cell>
          <cell r="C3" t="str">
            <v>(5038/(5325+5590))*100</v>
          </cell>
          <cell r="D3">
            <v>97110001</v>
          </cell>
          <cell r="E3" t="str">
            <v>(Variable 1/(Variable 2+ Variable 3))*100</v>
          </cell>
          <cell r="F3">
            <v>80</v>
          </cell>
          <cell r="G3" t="str">
            <v>Mes</v>
          </cell>
          <cell r="H3" t="str">
            <v>Porcentaje</v>
          </cell>
          <cell r="I3">
            <v>0</v>
          </cell>
          <cell r="J3">
            <v>11</v>
          </cell>
          <cell r="K3" t="str">
            <v>Proceso: Operación Aduanera</v>
          </cell>
          <cell r="L3">
            <v>294</v>
          </cell>
          <cell r="M3" t="str">
            <v>Subproceso: Ingreso de Mercancías</v>
          </cell>
          <cell r="N3">
            <v>2090</v>
          </cell>
          <cell r="O3" t="str">
            <v>Procedimiento: Autorizaciones para tramites manuales de importación</v>
          </cell>
          <cell r="P3">
            <v>5038</v>
          </cell>
          <cell r="Q3">
            <v>5325</v>
          </cell>
          <cell r="R3">
            <v>5590</v>
          </cell>
          <cell r="S3">
            <v>0</v>
          </cell>
          <cell r="T3" t="str">
            <v>Ascendente</v>
          </cell>
          <cell r="U3">
            <v>1</v>
          </cell>
          <cell r="V3" t="str">
            <v>Procedimiento</v>
          </cell>
          <cell r="W3">
            <v>22601</v>
          </cell>
          <cell r="X3" t="str">
            <v>Comercio Exterior</v>
          </cell>
          <cell r="Y3" t="str">
            <v>No</v>
          </cell>
        </row>
        <row r="4">
          <cell r="A4">
            <v>58</v>
          </cell>
          <cell r="B4" t="str">
            <v>Porcentaje de cumplimiento en la entrega de informes a entidades de control</v>
          </cell>
          <cell r="C4" t="str">
            <v>(5043/5330)*100</v>
          </cell>
          <cell r="D4">
            <v>97110002</v>
          </cell>
          <cell r="E4" t="str">
            <v>(Variable 1/ Variable 2)* 100</v>
          </cell>
          <cell r="F4">
            <v>100</v>
          </cell>
          <cell r="G4" t="str">
            <v>Trimestre</v>
          </cell>
          <cell r="H4" t="str">
            <v>Porcentaje</v>
          </cell>
          <cell r="I4">
            <v>0</v>
          </cell>
          <cell r="J4">
            <v>4</v>
          </cell>
          <cell r="K4" t="str">
            <v>Proceso: Control Interno</v>
          </cell>
          <cell r="L4">
            <v>4</v>
          </cell>
          <cell r="M4" t="str">
            <v>Proceso: Control Interno. No Aplica Subproceso.</v>
          </cell>
          <cell r="N4">
            <v>2145</v>
          </cell>
          <cell r="O4" t="str">
            <v>Procedimiento: Auditoria Interna.</v>
          </cell>
          <cell r="P4">
            <v>5043</v>
          </cell>
          <cell r="Q4">
            <v>5330</v>
          </cell>
          <cell r="R4">
            <v>0</v>
          </cell>
          <cell r="S4">
            <v>0</v>
          </cell>
          <cell r="T4" t="str">
            <v>Constante</v>
          </cell>
          <cell r="U4">
            <v>1</v>
          </cell>
          <cell r="V4" t="str">
            <v>Procedimiento</v>
          </cell>
          <cell r="W4">
            <v>20401</v>
          </cell>
          <cell r="X4" t="str">
            <v>Control Interno</v>
          </cell>
          <cell r="Y4" t="str">
            <v>No</v>
          </cell>
        </row>
        <row r="5">
          <cell r="A5">
            <v>79</v>
          </cell>
          <cell r="B5" t="str">
            <v>Oportunidad en la calificación de la actuación disciplinaria</v>
          </cell>
          <cell r="C5" t="str">
            <v>(5064/5351)*100</v>
          </cell>
          <cell r="D5">
            <v>97110001</v>
          </cell>
          <cell r="E5" t="str">
            <v>(Variable 1/ Variable 2)* 100</v>
          </cell>
          <cell r="F5">
            <v>100</v>
          </cell>
          <cell r="G5" t="str">
            <v>Mes</v>
          </cell>
          <cell r="H5" t="str">
            <v>Porcentaje</v>
          </cell>
          <cell r="I5">
            <v>0</v>
          </cell>
          <cell r="J5">
            <v>10</v>
          </cell>
          <cell r="K5" t="str">
            <v>Proceso: Investigación disciplinaria</v>
          </cell>
          <cell r="L5">
            <v>293</v>
          </cell>
          <cell r="M5" t="str">
            <v>Subproceso: Actuación disciplinaria en primera instancia</v>
          </cell>
          <cell r="N5">
            <v>2131</v>
          </cell>
          <cell r="O5" t="str">
            <v>Procedimiento: Investigación Disciplinaria</v>
          </cell>
          <cell r="P5">
            <v>5064</v>
          </cell>
          <cell r="Q5">
            <v>5351</v>
          </cell>
          <cell r="R5">
            <v>0</v>
          </cell>
          <cell r="S5">
            <v>0</v>
          </cell>
          <cell r="T5" t="str">
            <v>Ascendente</v>
          </cell>
          <cell r="U5">
            <v>1</v>
          </cell>
          <cell r="V5" t="str">
            <v>Procedimiento</v>
          </cell>
          <cell r="W5">
            <v>21301</v>
          </cell>
          <cell r="X5" t="str">
            <v>Control Disciplinario Interno</v>
          </cell>
          <cell r="Y5" t="str">
            <v>No</v>
          </cell>
        </row>
        <row r="6">
          <cell r="A6">
            <v>101</v>
          </cell>
          <cell r="B6" t="str">
            <v>Calidad en la atención y acompañamiento al cliente a través del canal telefónico</v>
          </cell>
          <cell r="C6" t="str">
            <v>((5084+5370)/5605)*100</v>
          </cell>
          <cell r="D6">
            <v>97110001</v>
          </cell>
          <cell r="E6" t="str">
            <v>((Variable 1+ Variable 2) / Variable 3)*100</v>
          </cell>
          <cell r="F6">
            <v>90</v>
          </cell>
          <cell r="G6" t="str">
            <v>Mes</v>
          </cell>
          <cell r="H6" t="str">
            <v>Porcentaje</v>
          </cell>
          <cell r="I6">
            <v>0</v>
          </cell>
          <cell r="J6">
            <v>2</v>
          </cell>
          <cell r="K6" t="str">
            <v>Proceso: Asistencia al cliente</v>
          </cell>
          <cell r="L6">
            <v>2</v>
          </cell>
          <cell r="M6" t="str">
            <v>Subproceso: Asistencia al cliente. No Aplica Subproceso.</v>
          </cell>
          <cell r="N6">
            <v>2015</v>
          </cell>
          <cell r="O6" t="str">
            <v>Procedimiento: Atención en Canales</v>
          </cell>
          <cell r="P6">
            <v>5084</v>
          </cell>
          <cell r="Q6">
            <v>5370</v>
          </cell>
          <cell r="R6">
            <v>5605</v>
          </cell>
          <cell r="S6">
            <v>0</v>
          </cell>
          <cell r="T6" t="str">
            <v>Ascendente</v>
          </cell>
          <cell r="U6">
            <v>1</v>
          </cell>
          <cell r="V6" t="str">
            <v>Procedimiento</v>
          </cell>
          <cell r="W6">
            <v>22501</v>
          </cell>
          <cell r="X6" t="str">
            <v>Asistencia al Cliente</v>
          </cell>
          <cell r="Y6" t="str">
            <v>No</v>
          </cell>
        </row>
        <row r="7">
          <cell r="A7">
            <v>102</v>
          </cell>
          <cell r="B7" t="str">
            <v>Presencia institucional DIAN</v>
          </cell>
          <cell r="C7" t="str">
            <v>(5085/5371)*100</v>
          </cell>
          <cell r="D7">
            <v>97110001</v>
          </cell>
          <cell r="E7" t="str">
            <v>(Variable 1/ Variable 2)* 100</v>
          </cell>
          <cell r="F7">
            <v>100</v>
          </cell>
          <cell r="G7" t="str">
            <v>Trimestre</v>
          </cell>
          <cell r="H7" t="str">
            <v>Porcentaje</v>
          </cell>
          <cell r="I7">
            <v>0</v>
          </cell>
          <cell r="J7">
            <v>2</v>
          </cell>
          <cell r="K7" t="str">
            <v>Proceso: Asistencia al cliente</v>
          </cell>
          <cell r="L7">
            <v>2</v>
          </cell>
          <cell r="M7" t="str">
            <v>Subproceso: Asistencia al cliente. No Aplica Subproceso.</v>
          </cell>
          <cell r="N7">
            <v>2015</v>
          </cell>
          <cell r="O7" t="str">
            <v>Procedimiento: Atención en Canales</v>
          </cell>
          <cell r="P7">
            <v>5085</v>
          </cell>
          <cell r="Q7">
            <v>5371</v>
          </cell>
          <cell r="R7">
            <v>0</v>
          </cell>
          <cell r="S7">
            <v>0</v>
          </cell>
          <cell r="T7" t="str">
            <v>Ascendente</v>
          </cell>
          <cell r="U7">
            <v>1</v>
          </cell>
          <cell r="V7" t="str">
            <v>Procedimiento</v>
          </cell>
          <cell r="W7">
            <v>22501</v>
          </cell>
          <cell r="X7" t="str">
            <v>Asistencia al Cliente</v>
          </cell>
          <cell r="Y7" t="str">
            <v>No</v>
          </cell>
        </row>
        <row r="8">
          <cell r="A8">
            <v>109</v>
          </cell>
          <cell r="B8" t="str">
            <v>Oportunidad en la Decisión a Solicitudes Actualización RUT sujetas a verificación concepto 5</v>
          </cell>
          <cell r="C8" t="str">
            <v>(5087/5373)*100</v>
          </cell>
          <cell r="D8">
            <v>97110002</v>
          </cell>
          <cell r="E8" t="str">
            <v>(Variable 1/ Variable 2)* 100</v>
          </cell>
          <cell r="F8">
            <v>100</v>
          </cell>
          <cell r="G8" t="str">
            <v>Mes</v>
          </cell>
          <cell r="H8" t="str">
            <v>Porcentaje</v>
          </cell>
          <cell r="I8">
            <v>0</v>
          </cell>
          <cell r="J8">
            <v>8</v>
          </cell>
          <cell r="K8" t="str">
            <v>Proceso: Gestión Masiva</v>
          </cell>
          <cell r="L8">
            <v>291</v>
          </cell>
          <cell r="M8" t="str">
            <v>Subproceso: Modificaciones del Registro</v>
          </cell>
          <cell r="N8">
            <v>2037</v>
          </cell>
          <cell r="O8" t="str">
            <v>Procedimiento: Actualizaciones del Rut sujetas a verificación</v>
          </cell>
          <cell r="P8">
            <v>5087</v>
          </cell>
          <cell r="Q8">
            <v>5373</v>
          </cell>
          <cell r="R8">
            <v>0</v>
          </cell>
          <cell r="S8">
            <v>0</v>
          </cell>
          <cell r="T8" t="str">
            <v>Constante</v>
          </cell>
          <cell r="U8">
            <v>1</v>
          </cell>
          <cell r="V8" t="str">
            <v>Procedimiento</v>
          </cell>
          <cell r="W8">
            <v>22501</v>
          </cell>
          <cell r="X8" t="str">
            <v>Asistencia al Cliente</v>
          </cell>
          <cell r="Y8" t="str">
            <v>No</v>
          </cell>
        </row>
        <row r="9">
          <cell r="A9">
            <v>125</v>
          </cell>
          <cell r="B9" t="str">
            <v>Eficacia en el estudio y elaboración de  proyectos de normas de convenios internacionales aduaneros</v>
          </cell>
          <cell r="C9" t="str">
            <v>(5101/5387)*100</v>
          </cell>
          <cell r="D9">
            <v>97110002</v>
          </cell>
          <cell r="E9" t="str">
            <v>(Variable 1/ Variable 2)* 100</v>
          </cell>
          <cell r="F9">
            <v>100</v>
          </cell>
          <cell r="G9" t="str">
            <v>Semestre</v>
          </cell>
          <cell r="H9" t="str">
            <v>Porcentaje</v>
          </cell>
          <cell r="I9">
            <v>0</v>
          </cell>
          <cell r="J9">
            <v>11</v>
          </cell>
          <cell r="K9" t="str">
            <v>Proceso: Operación Aduanera</v>
          </cell>
          <cell r="L9">
            <v>216</v>
          </cell>
          <cell r="M9" t="str">
            <v>Subproceso: Apoyo  a la Operación Aduanera</v>
          </cell>
          <cell r="N9">
            <v>2093</v>
          </cell>
          <cell r="O9" t="str">
            <v>Procedimiento: Expedición de Pronunciamiento Técnico</v>
          </cell>
          <cell r="P9">
            <v>5101</v>
          </cell>
          <cell r="Q9">
            <v>5387</v>
          </cell>
          <cell r="R9">
            <v>0</v>
          </cell>
          <cell r="S9">
            <v>0</v>
          </cell>
          <cell r="T9" t="str">
            <v>Constante</v>
          </cell>
          <cell r="U9">
            <v>1</v>
          </cell>
          <cell r="V9" t="str">
            <v>Procedimiento</v>
          </cell>
          <cell r="W9">
            <v>22601</v>
          </cell>
          <cell r="X9" t="str">
            <v>Comercio Exterior</v>
          </cell>
          <cell r="Y9" t="str">
            <v>No</v>
          </cell>
        </row>
        <row r="10">
          <cell r="A10">
            <v>161</v>
          </cell>
          <cell r="B10" t="str">
            <v>Cobertura en Seguridad Social integral a los servidores públicos de la entidad.</v>
          </cell>
          <cell r="C10" t="str">
            <v>(5136/5422)*100</v>
          </cell>
          <cell r="D10">
            <v>97110001</v>
          </cell>
          <cell r="E10" t="str">
            <v>(Variable 1/ Variable 2)* 100</v>
          </cell>
          <cell r="F10">
            <v>100</v>
          </cell>
          <cell r="G10" t="str">
            <v>Trimestre</v>
          </cell>
          <cell r="H10" t="str">
            <v>Porcentaje</v>
          </cell>
          <cell r="I10">
            <v>0</v>
          </cell>
          <cell r="J10">
            <v>6</v>
          </cell>
          <cell r="K10" t="str">
            <v>Proceso: Gestión Humana</v>
          </cell>
          <cell r="L10">
            <v>282</v>
          </cell>
          <cell r="M10" t="str">
            <v>Subproceso: Gestión para la provisión y/o movilidad del empleo</v>
          </cell>
          <cell r="N10">
            <v>2264</v>
          </cell>
          <cell r="O10" t="str">
            <v>Procedimiento: Afiliaciones y/o Traslados al Sistema de Seguridad Social y Cajas de Compensación</v>
          </cell>
          <cell r="P10">
            <v>5136</v>
          </cell>
          <cell r="Q10">
            <v>5422</v>
          </cell>
          <cell r="R10">
            <v>0</v>
          </cell>
          <cell r="S10">
            <v>0</v>
          </cell>
          <cell r="T10" t="str">
            <v>Ascendente</v>
          </cell>
          <cell r="U10">
            <v>1</v>
          </cell>
          <cell r="V10" t="str">
            <v>Procedimiento</v>
          </cell>
          <cell r="W10">
            <v>21401</v>
          </cell>
          <cell r="X10" t="str">
            <v>Personal</v>
          </cell>
          <cell r="Y10" t="str">
            <v>No</v>
          </cell>
        </row>
        <row r="11">
          <cell r="A11">
            <v>178</v>
          </cell>
          <cell r="B11" t="str">
            <v>Número de días de mora en el cierre contable (MUISCA)</v>
          </cell>
          <cell r="C11" t="str">
            <v>(5152-5438)</v>
          </cell>
          <cell r="D11">
            <v>97110003</v>
          </cell>
          <cell r="E11" t="str">
            <v>(Variable 1 - Variable 2 )</v>
          </cell>
          <cell r="F11">
            <v>0</v>
          </cell>
          <cell r="G11" t="str">
            <v>Mes</v>
          </cell>
          <cell r="H11" t="str">
            <v>Días</v>
          </cell>
          <cell r="I11">
            <v>0</v>
          </cell>
          <cell r="J11">
            <v>12</v>
          </cell>
          <cell r="K11" t="str">
            <v>Proceso: Recaudación</v>
          </cell>
          <cell r="L11">
            <v>259</v>
          </cell>
          <cell r="M11" t="str">
            <v xml:space="preserve">	Subproceso: Información de Recaudo</v>
          </cell>
          <cell r="N11">
            <v>2051</v>
          </cell>
          <cell r="O11" t="str">
            <v>Procedimiento: Cierre Contable</v>
          </cell>
          <cell r="P11">
            <v>5152</v>
          </cell>
          <cell r="Q11">
            <v>5438</v>
          </cell>
          <cell r="R11">
            <v>0</v>
          </cell>
          <cell r="S11">
            <v>0</v>
          </cell>
          <cell r="T11" t="str">
            <v>Descendente</v>
          </cell>
          <cell r="U11">
            <v>1</v>
          </cell>
          <cell r="V11" t="str">
            <v>Procedimiento</v>
          </cell>
          <cell r="W11">
            <v>22401</v>
          </cell>
          <cell r="X11" t="str">
            <v>Recaudo</v>
          </cell>
          <cell r="Y11" t="str">
            <v>No</v>
          </cell>
        </row>
        <row r="12">
          <cell r="A12">
            <v>183</v>
          </cell>
          <cell r="B12" t="str">
            <v>Proceso sancionatorio contra EAR</v>
          </cell>
          <cell r="C12" t="str">
            <v>(5157/5443)*100</v>
          </cell>
          <cell r="D12">
            <v>97110002</v>
          </cell>
          <cell r="E12" t="str">
            <v>(Variable 1/ Variable 2)* 100</v>
          </cell>
          <cell r="F12">
            <v>100</v>
          </cell>
          <cell r="G12" t="str">
            <v>Año</v>
          </cell>
          <cell r="H12" t="str">
            <v>Porcentaje</v>
          </cell>
          <cell r="I12">
            <v>0</v>
          </cell>
          <cell r="J12">
            <v>12</v>
          </cell>
          <cell r="K12" t="str">
            <v>Proceso: Recaudación</v>
          </cell>
          <cell r="L12">
            <v>259</v>
          </cell>
          <cell r="M12" t="str">
            <v xml:space="preserve">	Subproceso: Información de Recaudo</v>
          </cell>
          <cell r="N12">
            <v>2055</v>
          </cell>
          <cell r="O12" t="str">
            <v>Procedimiento: Sanciones a Entidades Autorizadas para Recaudar</v>
          </cell>
          <cell r="P12">
            <v>5157</v>
          </cell>
          <cell r="Q12">
            <v>5443</v>
          </cell>
          <cell r="R12">
            <v>0</v>
          </cell>
          <cell r="S12">
            <v>0</v>
          </cell>
          <cell r="T12" t="str">
            <v>Constante</v>
          </cell>
          <cell r="U12">
            <v>1</v>
          </cell>
          <cell r="V12" t="str">
            <v>Procedimiento</v>
          </cell>
          <cell r="W12">
            <v>22401</v>
          </cell>
          <cell r="X12" t="str">
            <v>Recaudo</v>
          </cell>
          <cell r="Y12" t="str">
            <v>No</v>
          </cell>
        </row>
        <row r="13">
          <cell r="A13">
            <v>186</v>
          </cell>
          <cell r="B13" t="str">
            <v>Comunicación Indice de Consignación</v>
          </cell>
          <cell r="C13" t="str">
            <v>(5160/5446)*100</v>
          </cell>
          <cell r="D13">
            <v>97110002</v>
          </cell>
          <cell r="E13" t="str">
            <v>(Variable 1/ Variable 2)* 100</v>
          </cell>
          <cell r="F13">
            <v>100</v>
          </cell>
          <cell r="G13" t="str">
            <v>Mes</v>
          </cell>
          <cell r="H13" t="str">
            <v>Porcentaje</v>
          </cell>
          <cell r="I13">
            <v>0</v>
          </cell>
          <cell r="J13">
            <v>12</v>
          </cell>
          <cell r="K13" t="str">
            <v>Proceso: Recaudación</v>
          </cell>
          <cell r="L13">
            <v>259</v>
          </cell>
          <cell r="M13" t="str">
            <v xml:space="preserve">	Subproceso: Información de Recaudo</v>
          </cell>
          <cell r="N13">
            <v>2054</v>
          </cell>
          <cell r="O13" t="str">
            <v>Procedimiento: Cálculo del Índice de consignación</v>
          </cell>
          <cell r="P13">
            <v>5160</v>
          </cell>
          <cell r="Q13">
            <v>5446</v>
          </cell>
          <cell r="R13">
            <v>0</v>
          </cell>
          <cell r="S13">
            <v>0</v>
          </cell>
          <cell r="T13" t="str">
            <v>Constante</v>
          </cell>
          <cell r="U13">
            <v>1</v>
          </cell>
          <cell r="V13" t="str">
            <v>Procedimiento</v>
          </cell>
          <cell r="W13">
            <v>22401</v>
          </cell>
          <cell r="X13" t="str">
            <v>Recaudo</v>
          </cell>
          <cell r="Y13" t="str">
            <v>No</v>
          </cell>
        </row>
        <row r="14">
          <cell r="A14">
            <v>187</v>
          </cell>
          <cell r="B14" t="str">
            <v>Conciliación del Recaudo</v>
          </cell>
          <cell r="C14" t="str">
            <v>(5161/5447)*100</v>
          </cell>
          <cell r="D14">
            <v>97110002</v>
          </cell>
          <cell r="E14" t="str">
            <v>(Variable 1/ Variable 2)* 100</v>
          </cell>
          <cell r="F14">
            <v>100</v>
          </cell>
          <cell r="G14" t="str">
            <v>Mes</v>
          </cell>
          <cell r="H14" t="str">
            <v>Porcentaje</v>
          </cell>
          <cell r="I14">
            <v>0</v>
          </cell>
          <cell r="J14">
            <v>12</v>
          </cell>
          <cell r="K14" t="str">
            <v>Proceso: Recaudación</v>
          </cell>
          <cell r="L14">
            <v>259</v>
          </cell>
          <cell r="M14" t="str">
            <v xml:space="preserve">	Subproceso: Información de Recaudo</v>
          </cell>
          <cell r="N14">
            <v>2054</v>
          </cell>
          <cell r="O14" t="str">
            <v>Procedimiento: Cálculo del Índice de consignación</v>
          </cell>
          <cell r="P14">
            <v>5161</v>
          </cell>
          <cell r="Q14">
            <v>5447</v>
          </cell>
          <cell r="R14">
            <v>0</v>
          </cell>
          <cell r="S14">
            <v>0</v>
          </cell>
          <cell r="T14" t="str">
            <v>Constante</v>
          </cell>
          <cell r="U14">
            <v>1</v>
          </cell>
          <cell r="V14" t="str">
            <v>Procedimiento</v>
          </cell>
          <cell r="W14">
            <v>22401</v>
          </cell>
          <cell r="X14" t="str">
            <v>Recaudo</v>
          </cell>
          <cell r="Y14" t="str">
            <v>No</v>
          </cell>
        </row>
        <row r="15">
          <cell r="A15">
            <v>218</v>
          </cell>
          <cell r="B15" t="str">
            <v>Concepto bienes inmuebles recibidos en dación en pago</v>
          </cell>
          <cell r="C15" t="str">
            <v>(5179/5463)*100</v>
          </cell>
          <cell r="D15">
            <v>97110002</v>
          </cell>
          <cell r="E15" t="str">
            <v>(Variable 1/ Variable 2)* 100</v>
          </cell>
          <cell r="F15">
            <v>100</v>
          </cell>
          <cell r="G15" t="str">
            <v>Trimestre</v>
          </cell>
          <cell r="H15" t="str">
            <v>Porcentaje</v>
          </cell>
          <cell r="I15">
            <v>0</v>
          </cell>
          <cell r="J15">
            <v>14</v>
          </cell>
          <cell r="K15" t="str">
            <v>Proceso: Recursos Físicos</v>
          </cell>
          <cell r="L15">
            <v>232</v>
          </cell>
          <cell r="M15" t="str">
            <v>Subproceso: Administración de Bienes</v>
          </cell>
          <cell r="N15">
            <v>2173</v>
          </cell>
          <cell r="O15" t="str">
            <v>Procedimiento: Conceptualización y Entrega de Bienes Inmuebles Recibidos en Dación en Pago</v>
          </cell>
          <cell r="P15">
            <v>5179</v>
          </cell>
          <cell r="Q15">
            <v>5463</v>
          </cell>
          <cell r="R15">
            <v>0</v>
          </cell>
          <cell r="S15">
            <v>0</v>
          </cell>
          <cell r="T15" t="str">
            <v>Constante</v>
          </cell>
          <cell r="U15">
            <v>1</v>
          </cell>
          <cell r="V15" t="str">
            <v>Procedimiento</v>
          </cell>
          <cell r="W15">
            <v>21501</v>
          </cell>
          <cell r="X15" t="str">
            <v>Recursos Físicos</v>
          </cell>
          <cell r="Y15" t="str">
            <v>No</v>
          </cell>
        </row>
        <row r="16">
          <cell r="A16">
            <v>229</v>
          </cell>
          <cell r="B16" t="str">
            <v>Control a eliminación de documentos</v>
          </cell>
          <cell r="C16" t="str">
            <v>(5180/5464)*100</v>
          </cell>
          <cell r="D16">
            <v>97110002</v>
          </cell>
          <cell r="E16" t="str">
            <v>(Variable 1/ Variable 2)* 100</v>
          </cell>
          <cell r="F16">
            <v>100</v>
          </cell>
          <cell r="G16" t="str">
            <v>Año</v>
          </cell>
          <cell r="H16" t="str">
            <v>Porcentaje</v>
          </cell>
          <cell r="I16">
            <v>0</v>
          </cell>
          <cell r="J16">
            <v>14</v>
          </cell>
          <cell r="K16" t="str">
            <v>Proceso: Recursos Físicos</v>
          </cell>
          <cell r="L16">
            <v>53</v>
          </cell>
          <cell r="M16" t="str">
            <v>Subproceso: Gestión Documental</v>
          </cell>
          <cell r="N16">
            <v>2209</v>
          </cell>
          <cell r="O16" t="str">
            <v>Procedimiento: Administración del Archivo Central</v>
          </cell>
          <cell r="P16">
            <v>5190</v>
          </cell>
          <cell r="Q16">
            <v>5474</v>
          </cell>
          <cell r="R16">
            <v>0</v>
          </cell>
          <cell r="S16">
            <v>0</v>
          </cell>
          <cell r="T16" t="str">
            <v>Constante</v>
          </cell>
          <cell r="U16">
            <v>1</v>
          </cell>
          <cell r="V16" t="str">
            <v>Procedimiento</v>
          </cell>
          <cell r="W16">
            <v>21501</v>
          </cell>
          <cell r="X16" t="str">
            <v>Recursos Físicos</v>
          </cell>
          <cell r="Y16" t="str">
            <v>No</v>
          </cell>
        </row>
        <row r="17">
          <cell r="A17">
            <v>236</v>
          </cell>
          <cell r="B17" t="str">
            <v>Mantenimiento del Parque Automotor</v>
          </cell>
          <cell r="C17" t="str">
            <v>(5195/5479)*100</v>
          </cell>
          <cell r="D17">
            <v>97110002</v>
          </cell>
          <cell r="E17" t="str">
            <v>(Variable 1/ Variable 2)* 100</v>
          </cell>
          <cell r="F17">
            <v>100</v>
          </cell>
          <cell r="G17" t="str">
            <v>Trimestre</v>
          </cell>
          <cell r="H17" t="str">
            <v>Porcentaje</v>
          </cell>
          <cell r="I17">
            <v>0</v>
          </cell>
          <cell r="J17">
            <v>14</v>
          </cell>
          <cell r="K17" t="str">
            <v>Proceso: Recursos Físicos</v>
          </cell>
          <cell r="L17">
            <v>232</v>
          </cell>
          <cell r="M17" t="str">
            <v>Subproceso: Administración de Bienes</v>
          </cell>
          <cell r="N17">
            <v>2377</v>
          </cell>
          <cell r="O17" t="str">
            <v>Procedimiento: Programa de Mantenimiento Parque Automotor</v>
          </cell>
          <cell r="P17">
            <v>5195</v>
          </cell>
          <cell r="Q17">
            <v>5479</v>
          </cell>
          <cell r="R17">
            <v>0</v>
          </cell>
          <cell r="S17">
            <v>0</v>
          </cell>
          <cell r="T17" t="str">
            <v>Constante</v>
          </cell>
          <cell r="U17">
            <v>1</v>
          </cell>
          <cell r="V17" t="str">
            <v>Procedimiento</v>
          </cell>
          <cell r="W17">
            <v>21501</v>
          </cell>
          <cell r="X17" t="str">
            <v>Recursos Físicos</v>
          </cell>
          <cell r="Y17" t="str">
            <v>No</v>
          </cell>
        </row>
        <row r="18">
          <cell r="A18">
            <v>245</v>
          </cell>
          <cell r="B18" t="str">
            <v>Oportunidad entrega cuenta mensual de Almacén e Inventarios</v>
          </cell>
          <cell r="C18" t="str">
            <v>(5204/5488)*100</v>
          </cell>
          <cell r="D18">
            <v>97110002</v>
          </cell>
          <cell r="E18" t="str">
            <v>(Variable 1/ Variable 2)* 100</v>
          </cell>
          <cell r="F18">
            <v>100</v>
          </cell>
          <cell r="G18" t="str">
            <v>Mes</v>
          </cell>
          <cell r="H18" t="str">
            <v>Porcentaje</v>
          </cell>
          <cell r="I18">
            <v>0</v>
          </cell>
          <cell r="J18">
            <v>14</v>
          </cell>
          <cell r="K18" t="str">
            <v>Proceso: Recursos Físicos</v>
          </cell>
          <cell r="L18">
            <v>232</v>
          </cell>
          <cell r="M18" t="str">
            <v>Subproceso: Administración de Bienes</v>
          </cell>
          <cell r="N18">
            <v>2349</v>
          </cell>
          <cell r="O18" t="str">
            <v>Procedimiento: Levantamiento Físico de Inventario de Bienes Muebles</v>
          </cell>
          <cell r="P18">
            <v>5204</v>
          </cell>
          <cell r="Q18">
            <v>5488</v>
          </cell>
          <cell r="R18">
            <v>0</v>
          </cell>
          <cell r="S18">
            <v>0</v>
          </cell>
          <cell r="T18" t="str">
            <v>Constante</v>
          </cell>
          <cell r="U18">
            <v>1</v>
          </cell>
          <cell r="V18" t="str">
            <v>Procedimiento</v>
          </cell>
          <cell r="W18">
            <v>21501</v>
          </cell>
          <cell r="X18" t="str">
            <v>Recursos Físicos</v>
          </cell>
          <cell r="Y18" t="str">
            <v>No</v>
          </cell>
        </row>
        <row r="19">
          <cell r="A19">
            <v>262</v>
          </cell>
          <cell r="B19" t="str">
            <v>Cumplimiento y mantenimiento de los requisitos  con los cuales se obtuvo el registro aduanero</v>
          </cell>
          <cell r="C19" t="str">
            <v>(5219/5502)*100</v>
          </cell>
          <cell r="D19">
            <v>97110002</v>
          </cell>
          <cell r="E19" t="str">
            <v>(Variable 1/ Variable 2)* 100</v>
          </cell>
          <cell r="F19">
            <v>70</v>
          </cell>
          <cell r="G19" t="str">
            <v>Trimestre</v>
          </cell>
          <cell r="H19" t="str">
            <v>Porcentaje</v>
          </cell>
          <cell r="I19">
            <v>0</v>
          </cell>
          <cell r="J19">
            <v>8</v>
          </cell>
          <cell r="K19" t="str">
            <v>Proceso: Gestión Masiva</v>
          </cell>
          <cell r="L19">
            <v>289</v>
          </cell>
          <cell r="M19" t="str">
            <v>Subproceso: Registro, Habilitación, Autorización Usuarios TAC</v>
          </cell>
          <cell r="N19">
            <v>3121</v>
          </cell>
          <cell r="O19" t="str">
            <v>Procedimiento: Control al mantenimiento de requisitos a Operadores de Comercio Exterior y Obligados Aduaneros</v>
          </cell>
          <cell r="P19">
            <v>5219</v>
          </cell>
          <cell r="Q19">
            <v>5502</v>
          </cell>
          <cell r="R19">
            <v>0</v>
          </cell>
          <cell r="S19">
            <v>0</v>
          </cell>
          <cell r="T19" t="str">
            <v>Constante</v>
          </cell>
          <cell r="U19">
            <v>1</v>
          </cell>
          <cell r="V19" t="str">
            <v>Procedimiento</v>
          </cell>
          <cell r="W19">
            <v>22801</v>
          </cell>
          <cell r="X19" t="str">
            <v xml:space="preserve">Registro Aduanero    </v>
          </cell>
          <cell r="Y19" t="str">
            <v>No</v>
          </cell>
        </row>
        <row r="20">
          <cell r="A20">
            <v>341</v>
          </cell>
          <cell r="B20" t="str">
            <v>Avaluo de Bienes Inmuebles</v>
          </cell>
          <cell r="C20" t="str">
            <v>(5678/5679)*100</v>
          </cell>
          <cell r="D20">
            <v>97110002</v>
          </cell>
          <cell r="E20" t="str">
            <v>(Variable 1/ Variable 2)* 100</v>
          </cell>
          <cell r="F20">
            <v>50</v>
          </cell>
          <cell r="G20" t="str">
            <v>Cuatrimestre</v>
          </cell>
          <cell r="H20" t="str">
            <v>Porcentaje</v>
          </cell>
          <cell r="I20">
            <v>0</v>
          </cell>
          <cell r="J20">
            <v>1</v>
          </cell>
          <cell r="K20" t="str">
            <v>Proceso: Administración de Cartera</v>
          </cell>
          <cell r="L20">
            <v>278</v>
          </cell>
          <cell r="M20" t="str">
            <v>Subproceso: Cobro en Sede Administrativa</v>
          </cell>
          <cell r="N20">
            <v>3160</v>
          </cell>
          <cell r="O20" t="str">
            <v>Procedimiento: Avalúo de Bienes</v>
          </cell>
          <cell r="P20">
            <v>5678</v>
          </cell>
          <cell r="Q20">
            <v>5679</v>
          </cell>
          <cell r="R20">
            <v>0</v>
          </cell>
          <cell r="S20">
            <v>0</v>
          </cell>
          <cell r="T20" t="str">
            <v>Constante</v>
          </cell>
          <cell r="U20">
            <v>1</v>
          </cell>
          <cell r="V20" t="str">
            <v>Procedimiento</v>
          </cell>
          <cell r="W20">
            <v>22402</v>
          </cell>
          <cell r="X20" t="str">
            <v>Cobranzas</v>
          </cell>
          <cell r="Y20" t="str">
            <v>No</v>
          </cell>
        </row>
        <row r="21">
          <cell r="A21">
            <v>342</v>
          </cell>
          <cell r="B21" t="str">
            <v>Remate de Bienes Inmuebles</v>
          </cell>
          <cell r="C21" t="str">
            <v>(5681/5680)*100</v>
          </cell>
          <cell r="D21">
            <v>97110002</v>
          </cell>
          <cell r="E21" t="str">
            <v>(Variable 1/ Variable 2)* 100</v>
          </cell>
          <cell r="F21">
            <v>50</v>
          </cell>
          <cell r="G21" t="str">
            <v>Cuatrimestre</v>
          </cell>
          <cell r="H21" t="str">
            <v>Porcentaje</v>
          </cell>
          <cell r="I21">
            <v>0</v>
          </cell>
          <cell r="J21">
            <v>1</v>
          </cell>
          <cell r="K21" t="str">
            <v>Proceso: Administración de Cartera</v>
          </cell>
          <cell r="L21">
            <v>278</v>
          </cell>
          <cell r="M21" t="str">
            <v>Subproceso: Cobro en Sede Administrativa</v>
          </cell>
          <cell r="N21">
            <v>3162</v>
          </cell>
          <cell r="O21" t="str">
            <v>Procedimiento: Liquidación del Crédito y las Costas</v>
          </cell>
          <cell r="P21">
            <v>5681</v>
          </cell>
          <cell r="Q21">
            <v>5680</v>
          </cell>
          <cell r="R21">
            <v>0</v>
          </cell>
          <cell r="S21">
            <v>0</v>
          </cell>
          <cell r="T21" t="str">
            <v>Constante</v>
          </cell>
          <cell r="U21">
            <v>1</v>
          </cell>
          <cell r="V21" t="str">
            <v>Procedimiento</v>
          </cell>
          <cell r="W21">
            <v>22402</v>
          </cell>
          <cell r="X21" t="str">
            <v>Cobranzas</v>
          </cell>
          <cell r="Y21" t="str">
            <v>No</v>
          </cell>
        </row>
        <row r="22">
          <cell r="A22">
            <v>363</v>
          </cell>
          <cell r="B22" t="str">
            <v>Reconocimiento de las operaciones contables</v>
          </cell>
          <cell r="C22" t="str">
            <v>(5745/5760)* 100</v>
          </cell>
          <cell r="D22">
            <v>97110001</v>
          </cell>
          <cell r="E22" t="str">
            <v>(Variable 1/ Variable 2)* 100</v>
          </cell>
          <cell r="F22">
            <v>100</v>
          </cell>
          <cell r="G22" t="str">
            <v>Mes</v>
          </cell>
          <cell r="H22" t="str">
            <v>Porcentaje</v>
          </cell>
          <cell r="I22">
            <v>0</v>
          </cell>
          <cell r="J22">
            <v>13</v>
          </cell>
          <cell r="K22" t="str">
            <v>Proceso: Recursos Financieros</v>
          </cell>
          <cell r="L22">
            <v>226</v>
          </cell>
          <cell r="M22" t="str">
            <v>Subproceso: Reconocimiento</v>
          </cell>
          <cell r="N22">
            <v>2156</v>
          </cell>
          <cell r="O22" t="str">
            <v>Procedimiento: Reconocimiento de Hechos Económicos que No Generan Pago</v>
          </cell>
          <cell r="P22">
            <v>5745</v>
          </cell>
          <cell r="Q22">
            <v>5760</v>
          </cell>
          <cell r="R22">
            <v>0</v>
          </cell>
          <cell r="S22">
            <v>0</v>
          </cell>
          <cell r="T22" t="str">
            <v>Ascendente</v>
          </cell>
          <cell r="U22">
            <v>1</v>
          </cell>
          <cell r="V22" t="str">
            <v>Procedimiento</v>
          </cell>
          <cell r="W22">
            <v>21601</v>
          </cell>
          <cell r="X22" t="str">
            <v>Recursos Financieros</v>
          </cell>
          <cell r="Y22" t="str">
            <v>No</v>
          </cell>
        </row>
        <row r="23">
          <cell r="A23">
            <v>368</v>
          </cell>
          <cell r="B23" t="str">
            <v>Conciliaciones Contables</v>
          </cell>
          <cell r="C23" t="str">
            <v>5750</v>
          </cell>
          <cell r="D23">
            <v>97110001</v>
          </cell>
          <cell r="E23" t="str">
            <v>Variable 1</v>
          </cell>
          <cell r="F23">
            <v>4</v>
          </cell>
          <cell r="G23" t="str">
            <v>Mes</v>
          </cell>
          <cell r="H23" t="str">
            <v>Cantidad</v>
          </cell>
          <cell r="I23">
            <v>0</v>
          </cell>
          <cell r="J23">
            <v>13</v>
          </cell>
          <cell r="K23" t="str">
            <v>Proceso: Recursos Financieros</v>
          </cell>
          <cell r="L23">
            <v>281</v>
          </cell>
          <cell r="M23" t="str">
            <v>Subproceso: Gestión Contable</v>
          </cell>
          <cell r="N23">
            <v>2157</v>
          </cell>
          <cell r="O23" t="str">
            <v>Procedimiento: Generación de Conciliaciones Bancarias y Cruces de Información</v>
          </cell>
          <cell r="P23">
            <v>5750</v>
          </cell>
          <cell r="Q23">
            <v>0</v>
          </cell>
          <cell r="R23">
            <v>0</v>
          </cell>
          <cell r="S23">
            <v>0</v>
          </cell>
          <cell r="T23" t="str">
            <v>Ascendente</v>
          </cell>
          <cell r="U23">
            <v>1</v>
          </cell>
          <cell r="V23" t="str">
            <v>Procedimiento</v>
          </cell>
          <cell r="W23">
            <v>21601</v>
          </cell>
          <cell r="X23" t="str">
            <v>Recursos Financieros</v>
          </cell>
          <cell r="Y23" t="str">
            <v>No</v>
          </cell>
        </row>
        <row r="24">
          <cell r="A24">
            <v>371</v>
          </cell>
          <cell r="B24" t="str">
            <v>Secuestro de Bienes  Inmuebles</v>
          </cell>
          <cell r="C24" t="str">
            <v>(5753/5765)*100</v>
          </cell>
          <cell r="D24">
            <v>97110002</v>
          </cell>
          <cell r="E24" t="str">
            <v>(Variable 1/ Variable 2)* 100</v>
          </cell>
          <cell r="F24">
            <v>50</v>
          </cell>
          <cell r="G24" t="str">
            <v>Cuatrimestre</v>
          </cell>
          <cell r="H24" t="str">
            <v>Porcentaje</v>
          </cell>
          <cell r="I24">
            <v>0</v>
          </cell>
          <cell r="J24">
            <v>1</v>
          </cell>
          <cell r="K24" t="str">
            <v>Proceso: Administración de Cartera</v>
          </cell>
          <cell r="L24">
            <v>278</v>
          </cell>
          <cell r="M24" t="str">
            <v>Subproceso: Cobro en Sede Administrativa</v>
          </cell>
          <cell r="N24">
            <v>3158</v>
          </cell>
          <cell r="O24" t="str">
            <v>Procedimiento: Entrega de bienes secuestrados</v>
          </cell>
          <cell r="P24">
            <v>5753</v>
          </cell>
          <cell r="Q24">
            <v>5765</v>
          </cell>
          <cell r="R24">
            <v>0</v>
          </cell>
          <cell r="S24">
            <v>0</v>
          </cell>
          <cell r="T24" t="str">
            <v>Constante</v>
          </cell>
          <cell r="U24">
            <v>1</v>
          </cell>
          <cell r="V24" t="str">
            <v>Procedimiento</v>
          </cell>
          <cell r="W24">
            <v>22402</v>
          </cell>
          <cell r="X24" t="str">
            <v>Cobranzas</v>
          </cell>
          <cell r="Y24" t="str">
            <v>No</v>
          </cell>
        </row>
        <row r="25">
          <cell r="A25">
            <v>374</v>
          </cell>
          <cell r="B25" t="str">
            <v>Porcentaje de Terceros Conciliados</v>
          </cell>
          <cell r="C25" t="str">
            <v>(5756/5768)*100</v>
          </cell>
          <cell r="D25">
            <v>97110002</v>
          </cell>
          <cell r="E25" t="str">
            <v>(Variable 1/ Variable 2)* 100</v>
          </cell>
          <cell r="F25">
            <v>100</v>
          </cell>
          <cell r="G25" t="str">
            <v>Mes</v>
          </cell>
          <cell r="H25" t="str">
            <v>Porcentaje</v>
          </cell>
          <cell r="I25">
            <v>0</v>
          </cell>
          <cell r="J25">
            <v>12</v>
          </cell>
          <cell r="K25" t="str">
            <v>Proceso: Recaudación</v>
          </cell>
          <cell r="L25">
            <v>259</v>
          </cell>
          <cell r="M25" t="str">
            <v xml:space="preserve">	Subproceso: Información de Recaudo</v>
          </cell>
          <cell r="N25">
            <v>2052</v>
          </cell>
          <cell r="O25" t="str">
            <v>Procedimiento: Informe contable que deben rendir las direcciones seccionales</v>
          </cell>
          <cell r="P25">
            <v>5756</v>
          </cell>
          <cell r="Q25">
            <v>5768</v>
          </cell>
          <cell r="R25">
            <v>0</v>
          </cell>
          <cell r="S25">
            <v>0</v>
          </cell>
          <cell r="T25" t="str">
            <v>Constante</v>
          </cell>
          <cell r="U25">
            <v>1</v>
          </cell>
          <cell r="V25" t="str">
            <v>Procedimiento</v>
          </cell>
          <cell r="W25">
            <v>22401</v>
          </cell>
          <cell r="X25" t="str">
            <v>Recaudo</v>
          </cell>
          <cell r="Y25" t="str">
            <v>Si</v>
          </cell>
        </row>
        <row r="26">
          <cell r="A26">
            <v>375</v>
          </cell>
          <cell r="B26" t="str">
            <v>Gestión Saldos con errores de Procesamiento mediante el uso del Rol de Reprocesos del SIE de Obligación Financiera</v>
          </cell>
          <cell r="C26" t="str">
            <v>((5774+5778)/(5780+5782))*100</v>
          </cell>
          <cell r="D26">
            <v>97110002</v>
          </cell>
          <cell r="E26" t="str">
            <v>((Variable 1+ Variable 2) / (Variable 3 + Variable 4))*100</v>
          </cell>
          <cell r="F26">
            <v>100</v>
          </cell>
          <cell r="G26" t="str">
            <v>Mes</v>
          </cell>
          <cell r="H26" t="str">
            <v>Porcentaje</v>
          </cell>
          <cell r="I26">
            <v>0</v>
          </cell>
          <cell r="J26">
            <v>12</v>
          </cell>
          <cell r="K26" t="str">
            <v>Proceso: Recaudación</v>
          </cell>
          <cell r="L26">
            <v>259</v>
          </cell>
          <cell r="M26" t="str">
            <v xml:space="preserve">	Subproceso: Información de Recaudo</v>
          </cell>
          <cell r="N26">
            <v>2042</v>
          </cell>
          <cell r="O26" t="str">
            <v>Procedimiento: Corrección de inconsistencias  de Declaraciones y-o Recibos de Pago</v>
          </cell>
          <cell r="P26">
            <v>5774</v>
          </cell>
          <cell r="Q26">
            <v>5778</v>
          </cell>
          <cell r="R26">
            <v>5780</v>
          </cell>
          <cell r="S26">
            <v>5782</v>
          </cell>
          <cell r="T26" t="str">
            <v>Constante</v>
          </cell>
          <cell r="U26">
            <v>1</v>
          </cell>
          <cell r="V26" t="str">
            <v>Procedimiento</v>
          </cell>
          <cell r="W26">
            <v>22401</v>
          </cell>
          <cell r="X26" t="str">
            <v>Recaudo</v>
          </cell>
          <cell r="Y26" t="str">
            <v>No</v>
          </cell>
        </row>
        <row r="27">
          <cell r="A27">
            <v>386</v>
          </cell>
          <cell r="B27" t="str">
            <v>Eficacia en la ejecución del Procedimiento de Administración de la Actividad de Auditoría Interna</v>
          </cell>
          <cell r="C27" t="str">
            <v>(5894/5910)*100</v>
          </cell>
          <cell r="D27">
            <v>97110002</v>
          </cell>
          <cell r="E27" t="str">
            <v>(Variable 1/ Variable 2)* 100</v>
          </cell>
          <cell r="F27">
            <v>100</v>
          </cell>
          <cell r="G27" t="str">
            <v>Trimestre</v>
          </cell>
          <cell r="H27" t="str">
            <v>Porcentaje</v>
          </cell>
          <cell r="I27">
            <v>0</v>
          </cell>
          <cell r="J27">
            <v>4</v>
          </cell>
          <cell r="K27" t="str">
            <v>Proceso: Control Interno</v>
          </cell>
          <cell r="L27">
            <v>4</v>
          </cell>
          <cell r="M27" t="str">
            <v>Proceso: Control Interno. No Aplica Subproceso.</v>
          </cell>
          <cell r="N27">
            <v>2319</v>
          </cell>
          <cell r="O27" t="str">
            <v>Procedimiento: Administración de la actividad de Auditoria Interna</v>
          </cell>
          <cell r="P27">
            <v>5894</v>
          </cell>
          <cell r="Q27">
            <v>5910</v>
          </cell>
          <cell r="R27">
            <v>0</v>
          </cell>
          <cell r="S27">
            <v>0</v>
          </cell>
          <cell r="T27" t="str">
            <v>Constante</v>
          </cell>
          <cell r="U27">
            <v>1</v>
          </cell>
          <cell r="V27" t="str">
            <v>Procedimiento</v>
          </cell>
          <cell r="W27">
            <v>20401</v>
          </cell>
          <cell r="X27" t="str">
            <v>Control Interno</v>
          </cell>
          <cell r="Y27" t="str">
            <v>No</v>
          </cell>
        </row>
        <row r="28">
          <cell r="A28">
            <v>387</v>
          </cell>
          <cell r="B28" t="str">
            <v>Efectividad en el reconocimiento de carga de tráfico postal y envios urgentes.</v>
          </cell>
          <cell r="C28" t="str">
            <v>((5895+5911)/5920)*100</v>
          </cell>
          <cell r="D28">
            <v>97110001</v>
          </cell>
          <cell r="E28" t="str">
            <v>((Variable 1+ Variable 2) / Variable 3)*100</v>
          </cell>
          <cell r="F28">
            <v>60</v>
          </cell>
          <cell r="G28" t="str">
            <v>Mes</v>
          </cell>
          <cell r="H28" t="str">
            <v>Porcentaje</v>
          </cell>
          <cell r="I28">
            <v>0</v>
          </cell>
          <cell r="J28">
            <v>11</v>
          </cell>
          <cell r="K28" t="str">
            <v>Proceso: Operación Aduanera</v>
          </cell>
          <cell r="L28">
            <v>294</v>
          </cell>
          <cell r="M28" t="str">
            <v>Subproceso: Ingreso de Mercancías</v>
          </cell>
          <cell r="N28">
            <v>2080</v>
          </cell>
          <cell r="O28" t="str">
            <v>Procedimiento: Verificación de Tráfico Postal y Envios Urgentes</v>
          </cell>
          <cell r="P28">
            <v>5895</v>
          </cell>
          <cell r="Q28">
            <v>5911</v>
          </cell>
          <cell r="R28">
            <v>5920</v>
          </cell>
          <cell r="S28">
            <v>0</v>
          </cell>
          <cell r="T28" t="str">
            <v>Ascendente</v>
          </cell>
          <cell r="U28">
            <v>1</v>
          </cell>
          <cell r="V28" t="str">
            <v>Procedimiento</v>
          </cell>
          <cell r="W28">
            <v>22601</v>
          </cell>
          <cell r="X28" t="str">
            <v>Comercio Exterior</v>
          </cell>
          <cell r="Y28" t="str">
            <v>No</v>
          </cell>
        </row>
        <row r="29">
          <cell r="A29">
            <v>388</v>
          </cell>
          <cell r="B29" t="str">
            <v>Eficacia en la finalización de los tránsitos aduaneros autorizados</v>
          </cell>
          <cell r="C29" t="str">
            <v>(5896/(5912+5921))*100</v>
          </cell>
          <cell r="D29">
            <v>97110001</v>
          </cell>
          <cell r="E29" t="str">
            <v>(Variable 1/ (Variable 2 + Variable 3))*100</v>
          </cell>
          <cell r="F29">
            <v>80</v>
          </cell>
          <cell r="G29" t="str">
            <v>Mes</v>
          </cell>
          <cell r="H29" t="str">
            <v>Porcentaje</v>
          </cell>
          <cell r="I29">
            <v>0</v>
          </cell>
          <cell r="J29">
            <v>11</v>
          </cell>
          <cell r="K29" t="str">
            <v>Proceso: Operación Aduanera</v>
          </cell>
          <cell r="L29">
            <v>295</v>
          </cell>
          <cell r="M29" t="str">
            <v>Subproceso: Tránsitos aduaneros</v>
          </cell>
          <cell r="N29">
            <v>2083</v>
          </cell>
          <cell r="O29" t="str">
            <v>Procedimiento: Finalización de Tránsito Aduanero Nacional</v>
          </cell>
          <cell r="P29">
            <v>5896</v>
          </cell>
          <cell r="Q29">
            <v>5912</v>
          </cell>
          <cell r="R29">
            <v>5921</v>
          </cell>
          <cell r="S29">
            <v>0</v>
          </cell>
          <cell r="T29" t="str">
            <v>Ascendente</v>
          </cell>
          <cell r="U29">
            <v>1</v>
          </cell>
          <cell r="V29" t="str">
            <v>Procedimiento</v>
          </cell>
          <cell r="W29">
            <v>22601</v>
          </cell>
          <cell r="X29" t="str">
            <v>Comercio Exterior</v>
          </cell>
          <cell r="Y29" t="str">
            <v>No</v>
          </cell>
        </row>
        <row r="30">
          <cell r="A30">
            <v>390</v>
          </cell>
          <cell r="B30" t="str">
            <v>Efectividad en las inmovilizaciones efectuadas en carga.</v>
          </cell>
          <cell r="C30" t="str">
            <v>(5898/5914)*100</v>
          </cell>
          <cell r="D30">
            <v>97110001</v>
          </cell>
          <cell r="E30" t="str">
            <v>(Variable 1/ Variable 2)* 100</v>
          </cell>
          <cell r="F30">
            <v>10</v>
          </cell>
          <cell r="G30" t="str">
            <v>Mes</v>
          </cell>
          <cell r="H30" t="str">
            <v>Porcentaje</v>
          </cell>
          <cell r="I30">
            <v>0</v>
          </cell>
          <cell r="J30">
            <v>11</v>
          </cell>
          <cell r="K30" t="str">
            <v>Proceso: Operación Aduanera</v>
          </cell>
          <cell r="L30">
            <v>294</v>
          </cell>
          <cell r="M30" t="str">
            <v>Subproceso: Ingreso de Mercancías</v>
          </cell>
          <cell r="N30">
            <v>2081</v>
          </cell>
          <cell r="O30" t="str">
            <v>Procedimiento: Reconocimiento de Carga</v>
          </cell>
          <cell r="P30">
            <v>5898</v>
          </cell>
          <cell r="Q30">
            <v>5914</v>
          </cell>
          <cell r="R30">
            <v>0</v>
          </cell>
          <cell r="S30">
            <v>0</v>
          </cell>
          <cell r="T30" t="str">
            <v>Ascendente</v>
          </cell>
          <cell r="U30">
            <v>1</v>
          </cell>
          <cell r="V30" t="str">
            <v>Procedimiento</v>
          </cell>
          <cell r="W30">
            <v>22601</v>
          </cell>
          <cell r="X30" t="str">
            <v>Comercio Exterior</v>
          </cell>
          <cell r="Y30" t="str">
            <v>No</v>
          </cell>
        </row>
        <row r="31">
          <cell r="A31">
            <v>391</v>
          </cell>
          <cell r="B31" t="str">
            <v>Eficacia en la  expedición de las Resoluciones de clasificación arancelaria.</v>
          </cell>
          <cell r="C31" t="str">
            <v>(5899/5915)*100</v>
          </cell>
          <cell r="D31">
            <v>97110002</v>
          </cell>
          <cell r="E31" t="str">
            <v>(Variable 1/ Variable 2)* 100</v>
          </cell>
          <cell r="F31">
            <v>100</v>
          </cell>
          <cell r="G31" t="str">
            <v>Mes</v>
          </cell>
          <cell r="H31" t="str">
            <v>Porcentaje</v>
          </cell>
          <cell r="I31">
            <v>0</v>
          </cell>
          <cell r="J31">
            <v>11</v>
          </cell>
          <cell r="K31" t="str">
            <v>Proceso: Operación Aduanera</v>
          </cell>
          <cell r="L31">
            <v>216</v>
          </cell>
          <cell r="M31" t="str">
            <v>Subproceso: Apoyo  a la Operación Aduanera</v>
          </cell>
          <cell r="N31">
            <v>2327</v>
          </cell>
          <cell r="O31" t="str">
            <v>Procedimiento: Actualización Arancel</v>
          </cell>
          <cell r="P31">
            <v>5899</v>
          </cell>
          <cell r="Q31">
            <v>5915</v>
          </cell>
          <cell r="R31">
            <v>0</v>
          </cell>
          <cell r="S31">
            <v>0</v>
          </cell>
          <cell r="T31" t="str">
            <v>Constante</v>
          </cell>
          <cell r="U31">
            <v>1</v>
          </cell>
          <cell r="V31" t="str">
            <v>Procedimiento</v>
          </cell>
          <cell r="W31">
            <v>22701</v>
          </cell>
          <cell r="X31" t="str">
            <v xml:space="preserve">Técnica Aduanera    </v>
          </cell>
          <cell r="Y31" t="str">
            <v>No</v>
          </cell>
        </row>
        <row r="32">
          <cell r="A32">
            <v>394</v>
          </cell>
          <cell r="B32" t="str">
            <v>Eficacia en la atención de solicitudes de análisis merceológicos de mercancía.</v>
          </cell>
          <cell r="C32" t="str">
            <v>(5902/5918)*100</v>
          </cell>
          <cell r="D32">
            <v>97110002</v>
          </cell>
          <cell r="E32" t="str">
            <v>(Variable 1/ Variable 2)* 100</v>
          </cell>
          <cell r="F32">
            <v>100</v>
          </cell>
          <cell r="G32" t="str">
            <v>Mes</v>
          </cell>
          <cell r="H32" t="str">
            <v>Porcentaje</v>
          </cell>
          <cell r="I32">
            <v>0</v>
          </cell>
          <cell r="J32">
            <v>11</v>
          </cell>
          <cell r="K32" t="str">
            <v>Proceso: Operación Aduanera</v>
          </cell>
          <cell r="L32">
            <v>216</v>
          </cell>
          <cell r="M32" t="str">
            <v>Subproceso: Apoyo  a la Operación Aduanera</v>
          </cell>
          <cell r="N32">
            <v>2105</v>
          </cell>
          <cell r="O32" t="str">
            <v>Procedimiento: Análisis Físico Químico de Muestras</v>
          </cell>
          <cell r="P32">
            <v>5902</v>
          </cell>
          <cell r="Q32">
            <v>5918</v>
          </cell>
          <cell r="R32">
            <v>0</v>
          </cell>
          <cell r="S32">
            <v>0</v>
          </cell>
          <cell r="T32" t="str">
            <v>Constante</v>
          </cell>
          <cell r="U32">
            <v>1</v>
          </cell>
          <cell r="V32" t="str">
            <v>Procedimiento</v>
          </cell>
          <cell r="W32">
            <v>22701</v>
          </cell>
          <cell r="X32" t="str">
            <v xml:space="preserve">Técnica Aduanera    </v>
          </cell>
          <cell r="Y32" t="str">
            <v>No</v>
          </cell>
        </row>
        <row r="33">
          <cell r="A33">
            <v>397</v>
          </cell>
          <cell r="B33" t="str">
            <v>Eficiencia en la elaboración de  documentos en la etapa precontractual</v>
          </cell>
          <cell r="C33" t="str">
            <v>(5941/5942)*100</v>
          </cell>
          <cell r="D33">
            <v>97110002</v>
          </cell>
          <cell r="E33" t="str">
            <v>(Variable 1/ Variable 2)* 100</v>
          </cell>
          <cell r="F33">
            <v>100</v>
          </cell>
          <cell r="G33" t="str">
            <v>Trimestre</v>
          </cell>
          <cell r="H33" t="str">
            <v>Porcentaje</v>
          </cell>
          <cell r="I33">
            <v>0</v>
          </cell>
          <cell r="J33">
            <v>14</v>
          </cell>
          <cell r="K33" t="str">
            <v>Proceso: Recursos Físicos</v>
          </cell>
          <cell r="L33">
            <v>52</v>
          </cell>
          <cell r="M33" t="str">
            <v>Subproceso: Adquisición de Bienes y Servicios</v>
          </cell>
          <cell r="N33">
            <v>2186</v>
          </cell>
          <cell r="O33" t="str">
            <v>Procedimiento: Contratación Directa</v>
          </cell>
          <cell r="P33">
            <v>5941</v>
          </cell>
          <cell r="Q33">
            <v>5942</v>
          </cell>
          <cell r="R33">
            <v>0</v>
          </cell>
          <cell r="S33">
            <v>0</v>
          </cell>
          <cell r="T33" t="str">
            <v>Constante</v>
          </cell>
          <cell r="U33">
            <v>1</v>
          </cell>
          <cell r="V33" t="str">
            <v>Procedimiento</v>
          </cell>
          <cell r="W33">
            <v>21501</v>
          </cell>
          <cell r="X33" t="str">
            <v>Recursos Físicos</v>
          </cell>
          <cell r="Y33" t="str">
            <v>No</v>
          </cell>
        </row>
        <row r="34">
          <cell r="A34">
            <v>398</v>
          </cell>
          <cell r="B34" t="str">
            <v>Inventario anual actualizado</v>
          </cell>
          <cell r="C34" t="str">
            <v>5943</v>
          </cell>
          <cell r="D34">
            <v>97110002</v>
          </cell>
          <cell r="E34" t="str">
            <v>Variable 1</v>
          </cell>
          <cell r="F34">
            <v>1</v>
          </cell>
          <cell r="G34" t="str">
            <v>Año</v>
          </cell>
          <cell r="H34" t="str">
            <v>Cantidad</v>
          </cell>
          <cell r="I34">
            <v>0</v>
          </cell>
          <cell r="J34">
            <v>14</v>
          </cell>
          <cell r="K34" t="str">
            <v>Proceso: Recursos Físicos</v>
          </cell>
          <cell r="L34">
            <v>232</v>
          </cell>
          <cell r="M34" t="str">
            <v>Subproceso: Administración de Bienes</v>
          </cell>
          <cell r="N34">
            <v>2349</v>
          </cell>
          <cell r="O34" t="str">
            <v>Procedimiento: Levantamiento Físico de Inventario de Bienes Muebles</v>
          </cell>
          <cell r="P34">
            <v>5943</v>
          </cell>
          <cell r="Q34">
            <v>0</v>
          </cell>
          <cell r="R34">
            <v>0</v>
          </cell>
          <cell r="S34">
            <v>0</v>
          </cell>
          <cell r="T34" t="str">
            <v>Constante</v>
          </cell>
          <cell r="U34">
            <v>1</v>
          </cell>
          <cell r="V34" t="str">
            <v>Procedimiento</v>
          </cell>
          <cell r="W34">
            <v>21501</v>
          </cell>
          <cell r="X34" t="str">
            <v>Recursos Físicos</v>
          </cell>
          <cell r="Y34" t="str">
            <v>No</v>
          </cell>
        </row>
        <row r="35">
          <cell r="A35">
            <v>400</v>
          </cell>
          <cell r="B35" t="str">
            <v>Oportunidad en el trámite de Notificación, comunicación y/o publicación</v>
          </cell>
          <cell r="C35" t="str">
            <v>5946/5947)*100</v>
          </cell>
          <cell r="D35">
            <v>97110002</v>
          </cell>
          <cell r="E35" t="str">
            <v>(Variable 1/ Variable 2)* 100</v>
          </cell>
          <cell r="F35">
            <v>100</v>
          </cell>
          <cell r="G35" t="str">
            <v>Trimestre</v>
          </cell>
          <cell r="H35" t="str">
            <v>Porcentaje</v>
          </cell>
          <cell r="I35">
            <v>0</v>
          </cell>
          <cell r="J35">
            <v>14</v>
          </cell>
          <cell r="K35" t="str">
            <v>Proceso: Recursos Físicos</v>
          </cell>
          <cell r="L35">
            <v>53</v>
          </cell>
          <cell r="M35" t="str">
            <v>Subproceso: Gestión Documental</v>
          </cell>
          <cell r="N35">
            <v>2200</v>
          </cell>
          <cell r="O35" t="str">
            <v>Procedimiento: Notificación, Comunicación y/o Publicación</v>
          </cell>
          <cell r="P35">
            <v>5946</v>
          </cell>
          <cell r="Q35">
            <v>5947</v>
          </cell>
          <cell r="R35">
            <v>0</v>
          </cell>
          <cell r="S35">
            <v>0</v>
          </cell>
          <cell r="T35" t="str">
            <v>Constante</v>
          </cell>
          <cell r="U35">
            <v>1</v>
          </cell>
          <cell r="V35" t="str">
            <v>Procedimiento</v>
          </cell>
          <cell r="W35">
            <v>21501</v>
          </cell>
          <cell r="X35" t="str">
            <v>Recursos Físicos</v>
          </cell>
          <cell r="Y35" t="str">
            <v>No</v>
          </cell>
        </row>
        <row r="36">
          <cell r="A36">
            <v>401</v>
          </cell>
          <cell r="B36" t="str">
            <v>Eficacia en la gestión de las comunicaciones oficiales de entrada</v>
          </cell>
          <cell r="C36" t="str">
            <v>(5948/5949)*100</v>
          </cell>
          <cell r="D36">
            <v>97110002</v>
          </cell>
          <cell r="E36" t="str">
            <v>(Variable 1/ Variable 2)* 100</v>
          </cell>
          <cell r="F36">
            <v>100</v>
          </cell>
          <cell r="G36" t="str">
            <v>Mes</v>
          </cell>
          <cell r="H36" t="str">
            <v>Porcentaje</v>
          </cell>
          <cell r="I36">
            <v>0</v>
          </cell>
          <cell r="J36">
            <v>14</v>
          </cell>
          <cell r="K36" t="str">
            <v>Proceso: Recursos Físicos</v>
          </cell>
          <cell r="L36">
            <v>53</v>
          </cell>
          <cell r="M36" t="str">
            <v>Subproceso: Gestión Documental</v>
          </cell>
          <cell r="N36">
            <v>2197</v>
          </cell>
          <cell r="O36" t="str">
            <v>Procedimiento: Comunicaciones Oficiales de Entrada</v>
          </cell>
          <cell r="P36">
            <v>5948</v>
          </cell>
          <cell r="Q36">
            <v>5949</v>
          </cell>
          <cell r="R36">
            <v>0</v>
          </cell>
          <cell r="S36">
            <v>0</v>
          </cell>
          <cell r="T36" t="str">
            <v>Constante</v>
          </cell>
          <cell r="U36">
            <v>1</v>
          </cell>
          <cell r="V36" t="str">
            <v>Procedimiento</v>
          </cell>
          <cell r="W36">
            <v>21501</v>
          </cell>
          <cell r="X36" t="str">
            <v>Recursos Físicos</v>
          </cell>
          <cell r="Y36" t="str">
            <v>No</v>
          </cell>
        </row>
        <row r="37">
          <cell r="A37">
            <v>402</v>
          </cell>
          <cell r="B37" t="str">
            <v>Trámite oportuno de las comunicaciones oficiales de salida</v>
          </cell>
          <cell r="C37" t="str">
            <v>(5950/5951)*100</v>
          </cell>
          <cell r="D37">
            <v>97110002</v>
          </cell>
          <cell r="E37" t="str">
            <v>(Variable 1/ Variable 2)* 100</v>
          </cell>
          <cell r="F37">
            <v>100</v>
          </cell>
          <cell r="G37" t="str">
            <v>Mes</v>
          </cell>
          <cell r="H37" t="str">
            <v>Porcentaje</v>
          </cell>
          <cell r="I37">
            <v>0</v>
          </cell>
          <cell r="J37">
            <v>14</v>
          </cell>
          <cell r="K37" t="str">
            <v>Proceso: Recursos Físicos</v>
          </cell>
          <cell r="L37">
            <v>53</v>
          </cell>
          <cell r="M37" t="str">
            <v>Subproceso: Gestión Documental</v>
          </cell>
          <cell r="N37">
            <v>2198</v>
          </cell>
          <cell r="O37" t="str">
            <v>Procedimiento: Comunicaciones Oficiales de Salida</v>
          </cell>
          <cell r="P37">
            <v>5950</v>
          </cell>
          <cell r="Q37">
            <v>5951</v>
          </cell>
          <cell r="R37">
            <v>0</v>
          </cell>
          <cell r="S37">
            <v>0</v>
          </cell>
          <cell r="T37" t="str">
            <v>Constante</v>
          </cell>
          <cell r="U37">
            <v>1</v>
          </cell>
          <cell r="V37" t="str">
            <v>Procedimiento</v>
          </cell>
          <cell r="W37">
            <v>21501</v>
          </cell>
          <cell r="X37" t="str">
            <v>Recursos Físicos</v>
          </cell>
          <cell r="Y37" t="str">
            <v>No</v>
          </cell>
        </row>
        <row r="38">
          <cell r="A38">
            <v>403</v>
          </cell>
          <cell r="B38" t="str">
            <v>Servicios de Transporte</v>
          </cell>
          <cell r="C38" t="str">
            <v>((5952+5953)/5954)*100</v>
          </cell>
          <cell r="D38">
            <v>97110002</v>
          </cell>
          <cell r="E38" t="str">
            <v>((Variable 1+ Variable 2) / Variable 3)*100</v>
          </cell>
          <cell r="F38">
            <v>100</v>
          </cell>
          <cell r="G38" t="str">
            <v>Mes</v>
          </cell>
          <cell r="H38" t="str">
            <v>Porcentaje</v>
          </cell>
          <cell r="I38">
            <v>0</v>
          </cell>
          <cell r="J38">
            <v>14</v>
          </cell>
          <cell r="K38" t="str">
            <v>Proceso: Recursos Físicos</v>
          </cell>
          <cell r="L38">
            <v>232</v>
          </cell>
          <cell r="M38" t="str">
            <v>Subproceso: Administración de Bienes</v>
          </cell>
          <cell r="N38">
            <v>2170</v>
          </cell>
          <cell r="O38" t="str">
            <v>Procedimiento: Administración y prestación del Servicios de Transporte</v>
          </cell>
          <cell r="P38">
            <v>5952</v>
          </cell>
          <cell r="Q38">
            <v>5953</v>
          </cell>
          <cell r="R38">
            <v>5954</v>
          </cell>
          <cell r="S38">
            <v>0</v>
          </cell>
          <cell r="T38" t="str">
            <v>Constante</v>
          </cell>
          <cell r="U38">
            <v>1</v>
          </cell>
          <cell r="V38" t="str">
            <v>Procedimiento</v>
          </cell>
          <cell r="W38">
            <v>21501</v>
          </cell>
          <cell r="X38" t="str">
            <v>Recursos Físicos</v>
          </cell>
          <cell r="Y38" t="str">
            <v>No</v>
          </cell>
        </row>
        <row r="39">
          <cell r="A39">
            <v>404</v>
          </cell>
          <cell r="B39" t="str">
            <v>Afectación de pólizas</v>
          </cell>
          <cell r="C39" t="str">
            <v>(5959/5960)*100</v>
          </cell>
          <cell r="D39">
            <v>97110002</v>
          </cell>
          <cell r="E39" t="str">
            <v>(Variable 1/ Variable 2)* 100</v>
          </cell>
          <cell r="F39">
            <v>100</v>
          </cell>
          <cell r="G39" t="str">
            <v>Trimestre</v>
          </cell>
          <cell r="H39" t="str">
            <v>Porcentaje</v>
          </cell>
          <cell r="I39">
            <v>0</v>
          </cell>
          <cell r="J39">
            <v>14</v>
          </cell>
          <cell r="K39" t="str">
            <v>Proceso: Recursos Físicos</v>
          </cell>
          <cell r="L39">
            <v>232</v>
          </cell>
          <cell r="M39" t="str">
            <v>Subproceso: Administración de Bienes</v>
          </cell>
          <cell r="N39">
            <v>169</v>
          </cell>
          <cell r="O39" t="str">
            <v>Procedimiento: Reclamación ante un siniestro</v>
          </cell>
          <cell r="P39">
            <v>5959</v>
          </cell>
          <cell r="Q39">
            <v>5960</v>
          </cell>
          <cell r="R39">
            <v>0</v>
          </cell>
          <cell r="S39">
            <v>0</v>
          </cell>
          <cell r="T39" t="str">
            <v>Constante</v>
          </cell>
          <cell r="U39">
            <v>1</v>
          </cell>
          <cell r="V39" t="str">
            <v>Procedimiento</v>
          </cell>
          <cell r="W39">
            <v>21501</v>
          </cell>
          <cell r="X39" t="str">
            <v>Recursos Físicos</v>
          </cell>
          <cell r="Y39" t="str">
            <v>No</v>
          </cell>
        </row>
        <row r="40">
          <cell r="A40">
            <v>406</v>
          </cell>
          <cell r="B40" t="str">
            <v>Consistencia en la información del RUT de inscritos y actualizados para Persona Jurídica.</v>
          </cell>
          <cell r="C40" t="str">
            <v>(5963/5964)*100</v>
          </cell>
          <cell r="D40">
            <v>97110002</v>
          </cell>
          <cell r="E40" t="str">
            <v>(Variable 1/ Variable 2)* 100</v>
          </cell>
          <cell r="F40">
            <v>100</v>
          </cell>
          <cell r="G40" t="str">
            <v>Mes</v>
          </cell>
          <cell r="H40" t="str">
            <v>Porcentaje</v>
          </cell>
          <cell r="I40">
            <v>0</v>
          </cell>
          <cell r="J40">
            <v>8</v>
          </cell>
          <cell r="K40" t="str">
            <v>Proceso: Gestión Masiva</v>
          </cell>
          <cell r="L40">
            <v>291</v>
          </cell>
          <cell r="M40" t="str">
            <v>Subproceso: Modificaciones del Registro</v>
          </cell>
          <cell r="N40">
            <v>2036</v>
          </cell>
          <cell r="O40" t="str">
            <v>Procedimiento: Actualización RUT</v>
          </cell>
          <cell r="P40">
            <v>5963</v>
          </cell>
          <cell r="Q40">
            <v>5964</v>
          </cell>
          <cell r="R40">
            <v>0</v>
          </cell>
          <cell r="S40">
            <v>0</v>
          </cell>
          <cell r="T40" t="str">
            <v>Constante</v>
          </cell>
          <cell r="U40">
            <v>1</v>
          </cell>
          <cell r="V40" t="str">
            <v>Procedimiento</v>
          </cell>
          <cell r="W40">
            <v>22501</v>
          </cell>
          <cell r="X40" t="str">
            <v>Asistencia al Cliente</v>
          </cell>
          <cell r="Y40" t="str">
            <v>No</v>
          </cell>
        </row>
        <row r="41">
          <cell r="A41">
            <v>407</v>
          </cell>
          <cell r="B41" t="str">
            <v>Consistencia de la información del RUT de inscritos y actualizados Persona Natural.</v>
          </cell>
          <cell r="C41" t="str">
            <v>(5965/5966)*100</v>
          </cell>
          <cell r="D41">
            <v>97110002</v>
          </cell>
          <cell r="E41" t="str">
            <v>(Variable 1/ Variable 2)* 100</v>
          </cell>
          <cell r="F41">
            <v>100</v>
          </cell>
          <cell r="G41" t="str">
            <v>Mes</v>
          </cell>
          <cell r="H41" t="str">
            <v>Porcentaje</v>
          </cell>
          <cell r="I41">
            <v>0</v>
          </cell>
          <cell r="J41">
            <v>8</v>
          </cell>
          <cell r="K41" t="str">
            <v>Proceso: Gestión Masiva</v>
          </cell>
          <cell r="L41">
            <v>291</v>
          </cell>
          <cell r="M41" t="str">
            <v>Subproceso: Modificaciones del Registro</v>
          </cell>
          <cell r="N41">
            <v>2036</v>
          </cell>
          <cell r="O41" t="str">
            <v>Procedimiento: Actualización RUT</v>
          </cell>
          <cell r="P41">
            <v>5965</v>
          </cell>
          <cell r="Q41">
            <v>5966</v>
          </cell>
          <cell r="R41">
            <v>0</v>
          </cell>
          <cell r="S41">
            <v>0</v>
          </cell>
          <cell r="T41" t="str">
            <v>Constante</v>
          </cell>
          <cell r="U41">
            <v>1</v>
          </cell>
          <cell r="V41" t="str">
            <v>Procedimiento</v>
          </cell>
          <cell r="W41">
            <v>22501</v>
          </cell>
          <cell r="X41" t="str">
            <v>Asistencia al Cliente</v>
          </cell>
          <cell r="Y41" t="str">
            <v>No</v>
          </cell>
        </row>
        <row r="42">
          <cell r="A42">
            <v>410</v>
          </cell>
          <cell r="B42" t="str">
            <v>Atención de solicitudes de las áreas de la entidad que generen productos y/o acciones de comunicación</v>
          </cell>
          <cell r="C42" t="str">
            <v>(5995/5996)*100</v>
          </cell>
          <cell r="D42">
            <v>97110002</v>
          </cell>
          <cell r="E42" t="str">
            <v>(Variable 1/ Variable 2)* 100</v>
          </cell>
          <cell r="F42">
            <v>100</v>
          </cell>
          <cell r="G42" t="str">
            <v>Mes</v>
          </cell>
          <cell r="H42" t="str">
            <v>Porcentaje</v>
          </cell>
          <cell r="I42">
            <v>0</v>
          </cell>
          <cell r="J42">
            <v>9</v>
          </cell>
          <cell r="K42" t="str">
            <v>Proceso: Inteligencia Corporativa</v>
          </cell>
          <cell r="L42">
            <v>253</v>
          </cell>
          <cell r="M42" t="str">
            <v>Subproceso: Comunicaciones</v>
          </cell>
          <cell r="N42">
            <v>2291</v>
          </cell>
          <cell r="O42" t="str">
            <v>Procedimiento: Comunicación Interna</v>
          </cell>
          <cell r="P42">
            <v>5995</v>
          </cell>
          <cell r="Q42">
            <v>5996</v>
          </cell>
          <cell r="R42">
            <v>0</v>
          </cell>
          <cell r="S42">
            <v>0</v>
          </cell>
          <cell r="T42" t="str">
            <v>Constante</v>
          </cell>
          <cell r="U42">
            <v>1</v>
          </cell>
          <cell r="V42" t="str">
            <v>Procedimiento</v>
          </cell>
          <cell r="W42">
            <v>20501</v>
          </cell>
          <cell r="X42" t="str">
            <v>Comunicaciones</v>
          </cell>
          <cell r="Y42" t="str">
            <v>No</v>
          </cell>
        </row>
        <row r="43">
          <cell r="A43">
            <v>414</v>
          </cell>
          <cell r="B43" t="str">
            <v>Oportunidad en la respuesta de las peticiones, quejas, sugerencias, reclamos, felicitaciones y denuncias, tramitadas por el SIE de QRS.</v>
          </cell>
          <cell r="C43" t="str">
            <v>(6046/ 6047)* 100</v>
          </cell>
          <cell r="D43">
            <v>97110002</v>
          </cell>
          <cell r="E43" t="str">
            <v>(Variable 1/ Variable 2)* 100</v>
          </cell>
          <cell r="F43">
            <v>100</v>
          </cell>
          <cell r="G43" t="str">
            <v>Mes</v>
          </cell>
          <cell r="H43" t="str">
            <v>Porcentaje</v>
          </cell>
          <cell r="I43">
            <v>0</v>
          </cell>
          <cell r="J43">
            <v>2</v>
          </cell>
          <cell r="K43" t="str">
            <v>Proceso: Asistencia al cliente</v>
          </cell>
          <cell r="L43">
            <v>2</v>
          </cell>
          <cell r="M43" t="str">
            <v>Subproceso: Asistencia al cliente. No Aplica Subproceso.</v>
          </cell>
          <cell r="N43">
            <v>544</v>
          </cell>
          <cell r="O43" t="str">
            <v>Procedimiento: Peticiones, quejas, sugerencias, reclamos, felicitaciones y denuncias</v>
          </cell>
          <cell r="P43">
            <v>6046</v>
          </cell>
          <cell r="Q43">
            <v>6047</v>
          </cell>
          <cell r="R43">
            <v>0</v>
          </cell>
          <cell r="S43">
            <v>0</v>
          </cell>
          <cell r="T43" t="str">
            <v>Constante</v>
          </cell>
          <cell r="U43">
            <v>1</v>
          </cell>
          <cell r="V43" t="str">
            <v>Procedimiento</v>
          </cell>
          <cell r="W43">
            <v>22501</v>
          </cell>
          <cell r="X43" t="str">
            <v>Asistencia al Cliente</v>
          </cell>
          <cell r="Y43" t="str">
            <v>Si</v>
          </cell>
        </row>
        <row r="44">
          <cell r="A44">
            <v>416</v>
          </cell>
          <cell r="B44" t="str">
            <v>Seguimiento a  las peticiones, quejas, sugerencias, reclamos, felicitaciones y denuncias vencidas; interpuestas por el SIE de PQSR y Denuncias.</v>
          </cell>
          <cell r="C44" t="str">
            <v>(1-(6050/6051))*100</v>
          </cell>
          <cell r="D44">
            <v>97110002</v>
          </cell>
          <cell r="E44" t="str">
            <v>(1-(Variable 1 / Variable 2))*100</v>
          </cell>
          <cell r="F44">
            <v>100</v>
          </cell>
          <cell r="G44" t="str">
            <v>Mes</v>
          </cell>
          <cell r="H44" t="str">
            <v>Porcentaje</v>
          </cell>
          <cell r="I44">
            <v>0</v>
          </cell>
          <cell r="J44">
            <v>2</v>
          </cell>
          <cell r="K44" t="str">
            <v>Proceso: Asistencia al cliente</v>
          </cell>
          <cell r="L44">
            <v>2</v>
          </cell>
          <cell r="M44" t="str">
            <v>Subproceso: Asistencia al cliente. No Aplica Subproceso.</v>
          </cell>
          <cell r="N44">
            <v>544</v>
          </cell>
          <cell r="O44" t="str">
            <v>Procedimiento: Peticiones, quejas, sugerencias, reclamos, felicitaciones y denuncias</v>
          </cell>
          <cell r="P44">
            <v>6050</v>
          </cell>
          <cell r="Q44">
            <v>6051</v>
          </cell>
          <cell r="R44">
            <v>0</v>
          </cell>
          <cell r="S44">
            <v>0</v>
          </cell>
          <cell r="T44" t="str">
            <v>Constante</v>
          </cell>
          <cell r="U44">
            <v>1</v>
          </cell>
          <cell r="V44" t="str">
            <v>Procedimiento</v>
          </cell>
          <cell r="W44">
            <v>22501</v>
          </cell>
          <cell r="X44" t="str">
            <v>Asistencia al Cliente</v>
          </cell>
          <cell r="Y44" t="str">
            <v>No</v>
          </cell>
        </row>
        <row r="45">
          <cell r="A45">
            <v>417</v>
          </cell>
          <cell r="B45" t="str">
            <v>Evaluar la calidad de la Respuesta emitida a las peticiones, quejas, sugerencias, reclamos, felicitaciones y denuncias por el SIE de PQSR y Denuncias.</v>
          </cell>
          <cell r="C45" t="str">
            <v>(6054/6055)*100</v>
          </cell>
          <cell r="D45">
            <v>97110002</v>
          </cell>
          <cell r="E45" t="str">
            <v>(Variable 1/ Variable 2)* 100</v>
          </cell>
          <cell r="F45">
            <v>96</v>
          </cell>
          <cell r="G45" t="str">
            <v>Mes</v>
          </cell>
          <cell r="H45" t="str">
            <v>Porcentaje</v>
          </cell>
          <cell r="I45">
            <v>0</v>
          </cell>
          <cell r="J45">
            <v>2</v>
          </cell>
          <cell r="K45" t="str">
            <v>Proceso: Asistencia al cliente</v>
          </cell>
          <cell r="L45">
            <v>2</v>
          </cell>
          <cell r="M45" t="str">
            <v>Subproceso: Asistencia al cliente. No Aplica Subproceso.</v>
          </cell>
          <cell r="N45">
            <v>544</v>
          </cell>
          <cell r="O45" t="str">
            <v>Procedimiento: Peticiones, quejas, sugerencias, reclamos, felicitaciones y denuncias</v>
          </cell>
          <cell r="P45">
            <v>6054</v>
          </cell>
          <cell r="Q45">
            <v>6055</v>
          </cell>
          <cell r="R45">
            <v>0</v>
          </cell>
          <cell r="S45">
            <v>0</v>
          </cell>
          <cell r="T45" t="str">
            <v>Constante</v>
          </cell>
          <cell r="U45">
            <v>1</v>
          </cell>
          <cell r="V45" t="str">
            <v>Procedimiento</v>
          </cell>
          <cell r="W45">
            <v>22501</v>
          </cell>
          <cell r="X45" t="str">
            <v>Asistencia al Cliente</v>
          </cell>
          <cell r="Y45" t="str">
            <v>No</v>
          </cell>
        </row>
        <row r="46">
          <cell r="A46">
            <v>420</v>
          </cell>
          <cell r="B46" t="str">
            <v>EjecuciÓn PAC gastos de personal</v>
          </cell>
          <cell r="C46" t="str">
            <v>([6069] / ([6070] +[6071] -[6072]))* 100</v>
          </cell>
          <cell r="D46">
            <v>97110001</v>
          </cell>
          <cell r="E46" t="str">
            <v>(Variable 1 / (Variable 2 + Variable 3 - Variable 4))* 100</v>
          </cell>
          <cell r="F46">
            <v>95</v>
          </cell>
          <cell r="G46" t="str">
            <v>Mes</v>
          </cell>
          <cell r="H46" t="str">
            <v>Porcentaje</v>
          </cell>
          <cell r="I46">
            <v>0</v>
          </cell>
          <cell r="J46">
            <v>13</v>
          </cell>
          <cell r="K46" t="str">
            <v>Proceso: Recursos Financieros</v>
          </cell>
          <cell r="L46">
            <v>228</v>
          </cell>
          <cell r="M46" t="str">
            <v>Subproceso: Gestión de Tesorería</v>
          </cell>
          <cell r="N46">
            <v>2166</v>
          </cell>
          <cell r="O46" t="str">
            <v>Procedimiento: Administración Programa Anual Mensualizado de Caja PAC</v>
          </cell>
          <cell r="P46">
            <v>6069</v>
          </cell>
          <cell r="Q46">
            <v>6070</v>
          </cell>
          <cell r="R46">
            <v>6071</v>
          </cell>
          <cell r="S46">
            <v>6072</v>
          </cell>
          <cell r="T46" t="str">
            <v>Ascendente</v>
          </cell>
          <cell r="U46">
            <v>1</v>
          </cell>
          <cell r="V46" t="str">
            <v>Procedimiento</v>
          </cell>
          <cell r="W46">
            <v>21601</v>
          </cell>
          <cell r="X46" t="str">
            <v>Recursos Financieros</v>
          </cell>
          <cell r="Y46" t="str">
            <v>No</v>
          </cell>
        </row>
        <row r="47">
          <cell r="A47">
            <v>421</v>
          </cell>
          <cell r="B47" t="str">
            <v>Ejecución PAC gastos generales</v>
          </cell>
          <cell r="C47" t="str">
            <v>([6073]/[6074]+[6075]-[6076]))* 100</v>
          </cell>
          <cell r="D47">
            <v>97110001</v>
          </cell>
          <cell r="E47" t="str">
            <v>(Variable 1 / (Variable 2 + Variable 3 - Variable 4))* 100</v>
          </cell>
          <cell r="F47">
            <v>95</v>
          </cell>
          <cell r="G47" t="str">
            <v>Mes</v>
          </cell>
          <cell r="H47" t="str">
            <v>Porcentaje</v>
          </cell>
          <cell r="I47">
            <v>0</v>
          </cell>
          <cell r="J47">
            <v>13</v>
          </cell>
          <cell r="K47" t="str">
            <v>Proceso: Recursos Financieros</v>
          </cell>
          <cell r="L47">
            <v>228</v>
          </cell>
          <cell r="M47" t="str">
            <v>Subproceso: Gestión de Tesorería</v>
          </cell>
          <cell r="N47">
            <v>2166</v>
          </cell>
          <cell r="O47" t="str">
            <v>Procedimiento: Administración Programa Anual Mensualizado de Caja PAC</v>
          </cell>
          <cell r="P47">
            <v>6073</v>
          </cell>
          <cell r="Q47">
            <v>6074</v>
          </cell>
          <cell r="R47">
            <v>6075</v>
          </cell>
          <cell r="S47">
            <v>6076</v>
          </cell>
          <cell r="T47" t="str">
            <v>Ascendente</v>
          </cell>
          <cell r="U47">
            <v>1</v>
          </cell>
          <cell r="V47" t="str">
            <v>Procedimiento</v>
          </cell>
          <cell r="W47">
            <v>21601</v>
          </cell>
          <cell r="X47" t="str">
            <v>Recursos Financieros</v>
          </cell>
          <cell r="Y47" t="str">
            <v>No</v>
          </cell>
        </row>
        <row r="48">
          <cell r="A48">
            <v>422</v>
          </cell>
          <cell r="B48" t="str">
            <v>Efectividad en las suspensiones efectuadas por el aforador por erronea liquidación de los Derechos e Impuestos a la Importación</v>
          </cell>
          <cell r="C48" t="str">
            <v>([6060]/[6061])* 100</v>
          </cell>
          <cell r="D48">
            <v>97110001</v>
          </cell>
          <cell r="E48" t="str">
            <v>(Variable 1/ Variable 2)* 100</v>
          </cell>
          <cell r="F48">
            <v>50</v>
          </cell>
          <cell r="G48" t="str">
            <v>Mes</v>
          </cell>
          <cell r="H48" t="str">
            <v>Porcentaje</v>
          </cell>
          <cell r="I48">
            <v>0</v>
          </cell>
          <cell r="J48">
            <v>11</v>
          </cell>
          <cell r="K48" t="str">
            <v>Proceso: Operación Aduanera</v>
          </cell>
          <cell r="L48">
            <v>294</v>
          </cell>
          <cell r="M48" t="str">
            <v>Subproceso: Ingreso de Mercancías</v>
          </cell>
          <cell r="N48">
            <v>2092</v>
          </cell>
          <cell r="O48" t="str">
            <v>Procedimiento: Nacionalización  de Mercancías</v>
          </cell>
          <cell r="P48">
            <v>6060</v>
          </cell>
          <cell r="Q48">
            <v>6061</v>
          </cell>
          <cell r="R48">
            <v>0</v>
          </cell>
          <cell r="S48">
            <v>0</v>
          </cell>
          <cell r="T48" t="str">
            <v>Ascendente</v>
          </cell>
          <cell r="U48">
            <v>1</v>
          </cell>
          <cell r="V48" t="str">
            <v>Procedimiento</v>
          </cell>
          <cell r="W48">
            <v>22601</v>
          </cell>
          <cell r="X48" t="str">
            <v>Comercio Exterior</v>
          </cell>
          <cell r="Y48" t="str">
            <v>No</v>
          </cell>
        </row>
        <row r="49">
          <cell r="A49">
            <v>423</v>
          </cell>
          <cell r="B49" t="str">
            <v>Efectividad en las verificaciones de joyas, oro, esmeraldas y demas piedras preciosas preciosos en exportación.</v>
          </cell>
          <cell r="C49" t="str">
            <v>([6062]/[6063])* 100</v>
          </cell>
          <cell r="D49">
            <v>97110001</v>
          </cell>
          <cell r="E49" t="str">
            <v>(Variable 1/ Variable 2)* 100</v>
          </cell>
          <cell r="F49">
            <v>5</v>
          </cell>
          <cell r="G49" t="str">
            <v>Mes</v>
          </cell>
          <cell r="H49" t="str">
            <v>Porcentaje</v>
          </cell>
          <cell r="I49">
            <v>0</v>
          </cell>
          <cell r="J49">
            <v>11</v>
          </cell>
          <cell r="K49" t="str">
            <v>Proceso: Operación Aduanera</v>
          </cell>
          <cell r="L49">
            <v>218</v>
          </cell>
          <cell r="M49" t="str">
            <v>Subproceso: Salida de mercancías</v>
          </cell>
          <cell r="N49">
            <v>2120</v>
          </cell>
          <cell r="O49" t="str">
            <v>Procedimiento: Exportaciones</v>
          </cell>
          <cell r="P49">
            <v>6062</v>
          </cell>
          <cell r="Q49">
            <v>6063</v>
          </cell>
          <cell r="R49">
            <v>0</v>
          </cell>
          <cell r="S49">
            <v>0</v>
          </cell>
          <cell r="T49" t="str">
            <v>Ascendente</v>
          </cell>
          <cell r="U49">
            <v>1</v>
          </cell>
          <cell r="V49" t="str">
            <v>Procedimiento</v>
          </cell>
          <cell r="W49">
            <v>22601</v>
          </cell>
          <cell r="X49" t="str">
            <v>Comercio Exterior</v>
          </cell>
          <cell r="Y49" t="str">
            <v>No</v>
          </cell>
        </row>
        <row r="50">
          <cell r="A50">
            <v>424</v>
          </cell>
          <cell r="B50" t="str">
            <v>Efectividad en los controles ejercidos cuando existe Formulario de Movimiento de Mercancías de Salida Autorizado por el Usuario Operador con destino al TAN</v>
          </cell>
          <cell r="C50" t="str">
            <v>([6064]/[6065])* 100</v>
          </cell>
          <cell r="D50">
            <v>97110001</v>
          </cell>
          <cell r="E50" t="str">
            <v>(Variable 1/ Variable 2)* 100</v>
          </cell>
          <cell r="F50">
            <v>5</v>
          </cell>
          <cell r="G50" t="str">
            <v>Mes</v>
          </cell>
          <cell r="H50" t="str">
            <v>Porcentaje</v>
          </cell>
          <cell r="I50">
            <v>0</v>
          </cell>
          <cell r="J50">
            <v>11</v>
          </cell>
          <cell r="K50" t="str">
            <v>Proceso: Operación Aduanera</v>
          </cell>
          <cell r="L50">
            <v>297</v>
          </cell>
          <cell r="M50" t="str">
            <v>Subproceso: Zona Franca</v>
          </cell>
          <cell r="N50">
            <v>2111</v>
          </cell>
          <cell r="O50" t="str">
            <v>Procedimiento: Control aleatorio de  ingresos y salidas  de Zona Franca</v>
          </cell>
          <cell r="P50">
            <v>6064</v>
          </cell>
          <cell r="Q50">
            <v>6065</v>
          </cell>
          <cell r="R50">
            <v>0</v>
          </cell>
          <cell r="S50">
            <v>0</v>
          </cell>
          <cell r="T50" t="str">
            <v>Ascendente</v>
          </cell>
          <cell r="U50">
            <v>1</v>
          </cell>
          <cell r="V50" t="str">
            <v>Procedimiento</v>
          </cell>
          <cell r="W50">
            <v>22601</v>
          </cell>
          <cell r="X50" t="str">
            <v>Comercio Exterior</v>
          </cell>
          <cell r="Y50" t="str">
            <v>No</v>
          </cell>
        </row>
        <row r="51">
          <cell r="A51">
            <v>425</v>
          </cell>
          <cell r="B51" t="str">
            <v>Ejecución PAC inversión</v>
          </cell>
          <cell r="C51" t="str">
            <v>([6077]/ ([6078]+ [6079]-[6080]))* 100</v>
          </cell>
          <cell r="D51">
            <v>97110001</v>
          </cell>
          <cell r="E51" t="str">
            <v>(Variable 1 / (Variable 2 + Variable 3 - Variable 4))* 100</v>
          </cell>
          <cell r="F51">
            <v>90</v>
          </cell>
          <cell r="G51" t="str">
            <v>Mes</v>
          </cell>
          <cell r="H51" t="str">
            <v>Porcentaje</v>
          </cell>
          <cell r="I51">
            <v>0</v>
          </cell>
          <cell r="J51">
            <v>13</v>
          </cell>
          <cell r="K51" t="str">
            <v>Proceso: Recursos Financieros</v>
          </cell>
          <cell r="L51">
            <v>228</v>
          </cell>
          <cell r="M51" t="str">
            <v>Subproceso: Gestión de Tesorería</v>
          </cell>
          <cell r="N51">
            <v>2166</v>
          </cell>
          <cell r="O51" t="str">
            <v>Procedimiento: Administración Programa Anual Mensualizado de Caja PAC</v>
          </cell>
          <cell r="P51">
            <v>6077</v>
          </cell>
          <cell r="Q51">
            <v>6078</v>
          </cell>
          <cell r="R51">
            <v>6079</v>
          </cell>
          <cell r="S51">
            <v>6080</v>
          </cell>
          <cell r="T51" t="str">
            <v>Ascendente</v>
          </cell>
          <cell r="U51">
            <v>1</v>
          </cell>
          <cell r="V51" t="str">
            <v>Procedimiento</v>
          </cell>
          <cell r="W51">
            <v>21601</v>
          </cell>
          <cell r="X51" t="str">
            <v>Recursos Financieros</v>
          </cell>
          <cell r="Y51" t="str">
            <v>No</v>
          </cell>
        </row>
        <row r="52">
          <cell r="A52">
            <v>426</v>
          </cell>
          <cell r="B52" t="str">
            <v>Ejecución PAC transferencias</v>
          </cell>
          <cell r="C52" t="str">
            <v>([6081]/ ([6082]+[6083]- [6084]))* 100</v>
          </cell>
          <cell r="D52">
            <v>97110001</v>
          </cell>
          <cell r="E52" t="str">
            <v>(Variable 1 / (Variable 2 + Variable 3 - Variable 4))* 100</v>
          </cell>
          <cell r="F52">
            <v>95</v>
          </cell>
          <cell r="G52" t="str">
            <v>Mes</v>
          </cell>
          <cell r="H52" t="str">
            <v>Porcentaje</v>
          </cell>
          <cell r="I52">
            <v>0</v>
          </cell>
          <cell r="J52">
            <v>13</v>
          </cell>
          <cell r="K52" t="str">
            <v>Proceso: Recursos Financieros</v>
          </cell>
          <cell r="L52">
            <v>228</v>
          </cell>
          <cell r="M52" t="str">
            <v>Subproceso: Gestión de Tesorería</v>
          </cell>
          <cell r="N52">
            <v>2166</v>
          </cell>
          <cell r="O52" t="str">
            <v>Procedimiento: Administración Programa Anual Mensualizado de Caja PAC</v>
          </cell>
          <cell r="P52">
            <v>6081</v>
          </cell>
          <cell r="Q52">
            <v>6082</v>
          </cell>
          <cell r="R52">
            <v>6083</v>
          </cell>
          <cell r="S52">
            <v>6084</v>
          </cell>
          <cell r="T52" t="str">
            <v>Ascendente</v>
          </cell>
          <cell r="U52">
            <v>1</v>
          </cell>
          <cell r="V52" t="str">
            <v>Procedimiento</v>
          </cell>
          <cell r="W52">
            <v>21601</v>
          </cell>
          <cell r="X52" t="str">
            <v>Recursos Financieros</v>
          </cell>
          <cell r="Y52" t="str">
            <v>No</v>
          </cell>
        </row>
        <row r="53">
          <cell r="A53">
            <v>427</v>
          </cell>
          <cell r="B53" t="str">
            <v>Administración y control  del inventario  de bienes inmuebles propios de la Entidad.</v>
          </cell>
          <cell r="C53" t="str">
            <v>[6085]</v>
          </cell>
          <cell r="D53">
            <v>97110002</v>
          </cell>
          <cell r="E53" t="str">
            <v>Variable 1</v>
          </cell>
          <cell r="F53">
            <v>1</v>
          </cell>
          <cell r="G53" t="str">
            <v>Año</v>
          </cell>
          <cell r="H53" t="str">
            <v>Cantidad</v>
          </cell>
          <cell r="I53">
            <v>0</v>
          </cell>
          <cell r="J53">
            <v>14</v>
          </cell>
          <cell r="K53" t="str">
            <v>Proceso: Recursos Físicos</v>
          </cell>
          <cell r="L53">
            <v>232</v>
          </cell>
          <cell r="M53" t="str">
            <v>Subproceso: Administración de Bienes</v>
          </cell>
          <cell r="N53">
            <v>2348</v>
          </cell>
          <cell r="O53" t="str">
            <v>Procedimiento: Intervención y Mantenimiento de Bienes Inmuebles</v>
          </cell>
          <cell r="P53">
            <v>6085</v>
          </cell>
          <cell r="Q53">
            <v>0</v>
          </cell>
          <cell r="R53">
            <v>0</v>
          </cell>
          <cell r="S53">
            <v>0</v>
          </cell>
          <cell r="T53" t="str">
            <v>Constante</v>
          </cell>
          <cell r="U53">
            <v>1</v>
          </cell>
          <cell r="V53" t="str">
            <v>Procedimiento</v>
          </cell>
          <cell r="W53">
            <v>21501</v>
          </cell>
          <cell r="X53" t="str">
            <v>Recursos Físicos</v>
          </cell>
          <cell r="Y53" t="str">
            <v>No</v>
          </cell>
        </row>
        <row r="54">
          <cell r="A54">
            <v>428</v>
          </cell>
          <cell r="B54" t="str">
            <v>Cumplimiento del Programa Anual de Auditorías a las Entidades Autorizadas para Recaudar</v>
          </cell>
          <cell r="C54" t="str">
            <v>([6086]/[6087])* 100</v>
          </cell>
          <cell r="D54">
            <v>97110002</v>
          </cell>
          <cell r="E54" t="str">
            <v>(Variable 1/ Variable 2)* 100</v>
          </cell>
          <cell r="F54">
            <v>100</v>
          </cell>
          <cell r="G54" t="str">
            <v>Semestre</v>
          </cell>
          <cell r="H54" t="str">
            <v>Porcentaje</v>
          </cell>
          <cell r="I54">
            <v>100</v>
          </cell>
          <cell r="J54">
            <v>12</v>
          </cell>
          <cell r="K54" t="str">
            <v>Proceso: Recaudación</v>
          </cell>
          <cell r="L54">
            <v>259</v>
          </cell>
          <cell r="M54" t="str">
            <v xml:space="preserve">	Subproceso: Información de Recaudo</v>
          </cell>
          <cell r="N54">
            <v>2056</v>
          </cell>
          <cell r="O54" t="str">
            <v>Procedimiento: Auditoría a Entidades Autorizadas para Recaudar</v>
          </cell>
          <cell r="P54">
            <v>6086</v>
          </cell>
          <cell r="Q54">
            <v>6087</v>
          </cell>
          <cell r="R54">
            <v>0</v>
          </cell>
          <cell r="S54">
            <v>0</v>
          </cell>
          <cell r="T54" t="str">
            <v>Constante</v>
          </cell>
          <cell r="U54">
            <v>1</v>
          </cell>
          <cell r="V54" t="str">
            <v>Procedimiento</v>
          </cell>
          <cell r="W54">
            <v>22401</v>
          </cell>
          <cell r="X54" t="str">
            <v>Recaudo</v>
          </cell>
          <cell r="Y54" t="str">
            <v>No</v>
          </cell>
        </row>
        <row r="55">
          <cell r="A55">
            <v>429</v>
          </cell>
          <cell r="B55" t="str">
            <v>Capacitaciones sobre el proceso de recaudo a las Entidades Autorizadas para Recaudar</v>
          </cell>
          <cell r="C55" t="str">
            <v>([6088]/[6089])* 100</v>
          </cell>
          <cell r="D55">
            <v>97110002</v>
          </cell>
          <cell r="E55" t="str">
            <v>(Variable 1/ Variable 2)* 100</v>
          </cell>
          <cell r="F55">
            <v>100</v>
          </cell>
          <cell r="G55" t="str">
            <v>Semestre</v>
          </cell>
          <cell r="H55" t="str">
            <v>Porcentaje</v>
          </cell>
          <cell r="I55">
            <v>100</v>
          </cell>
          <cell r="J55">
            <v>12</v>
          </cell>
          <cell r="K55" t="str">
            <v>Proceso: Recaudación</v>
          </cell>
          <cell r="L55">
            <v>259</v>
          </cell>
          <cell r="M55" t="str">
            <v xml:space="preserve">	Subproceso: Información de Recaudo</v>
          </cell>
          <cell r="N55">
            <v>2056</v>
          </cell>
          <cell r="O55" t="str">
            <v>Procedimiento: Auditoría a Entidades Autorizadas para Recaudar</v>
          </cell>
          <cell r="P55">
            <v>6088</v>
          </cell>
          <cell r="Q55">
            <v>6089</v>
          </cell>
          <cell r="R55">
            <v>0</v>
          </cell>
          <cell r="S55">
            <v>0</v>
          </cell>
          <cell r="T55" t="str">
            <v>Constante</v>
          </cell>
          <cell r="U55">
            <v>1</v>
          </cell>
          <cell r="V55" t="str">
            <v>Procedimiento</v>
          </cell>
          <cell r="W55">
            <v>22401</v>
          </cell>
          <cell r="X55" t="str">
            <v>Recaudo</v>
          </cell>
          <cell r="Y55" t="str">
            <v>No</v>
          </cell>
        </row>
        <row r="56">
          <cell r="A56">
            <v>430</v>
          </cell>
          <cell r="B56" t="str">
            <v>Oportunidad en la Decisión a Solicitudes Actualización RUT sujetas a verificación concepto 21 y 22</v>
          </cell>
          <cell r="C56" t="str">
            <v>(6090/6091)*100</v>
          </cell>
          <cell r="D56">
            <v>97110002</v>
          </cell>
          <cell r="E56" t="str">
            <v>(Variable1/Variable2)*100</v>
          </cell>
          <cell r="F56">
            <v>100</v>
          </cell>
          <cell r="G56" t="str">
            <v>Mes</v>
          </cell>
          <cell r="H56" t="str">
            <v>Porcentaje</v>
          </cell>
          <cell r="I56">
            <v>99.5</v>
          </cell>
          <cell r="J56">
            <v>8</v>
          </cell>
          <cell r="K56" t="str">
            <v>Proceso: Gestión Masiva</v>
          </cell>
          <cell r="L56">
            <v>291</v>
          </cell>
          <cell r="M56" t="str">
            <v>Subproceso: Modificaciones del Registro</v>
          </cell>
          <cell r="N56">
            <v>2037</v>
          </cell>
          <cell r="O56" t="str">
            <v>Procedimiento: Actualizaciones del Rut sujetas a verificación</v>
          </cell>
          <cell r="P56">
            <v>6090</v>
          </cell>
          <cell r="Q56">
            <v>6091</v>
          </cell>
          <cell r="R56">
            <v>0</v>
          </cell>
          <cell r="S56">
            <v>0</v>
          </cell>
          <cell r="T56" t="str">
            <v>Constante</v>
          </cell>
          <cell r="U56">
            <v>1</v>
          </cell>
          <cell r="V56" t="str">
            <v>Procedimiento</v>
          </cell>
          <cell r="W56">
            <v>22501</v>
          </cell>
          <cell r="X56" t="str">
            <v>Asistencia al Cliente</v>
          </cell>
          <cell r="Y56" t="str">
            <v>No</v>
          </cell>
        </row>
        <row r="57">
          <cell r="A57">
            <v>431</v>
          </cell>
          <cell r="B57" t="str">
            <v>Calidad de las Solicitudes de Actualización del RUT sujetas a verificación concepto 21, 22 y 5</v>
          </cell>
          <cell r="C57" t="str">
            <v>((6092/6093)*90+(6094/6095)*10)</v>
          </cell>
          <cell r="D57">
            <v>97110002</v>
          </cell>
          <cell r="E57" t="str">
            <v>((Variable1/Variable2)*90+(Variable3/Variable4)*10)</v>
          </cell>
          <cell r="F57">
            <v>100</v>
          </cell>
          <cell r="G57" t="str">
            <v>Mes</v>
          </cell>
          <cell r="H57" t="str">
            <v>Porcentaje</v>
          </cell>
          <cell r="I57">
            <v>0.95</v>
          </cell>
          <cell r="J57">
            <v>8</v>
          </cell>
          <cell r="K57" t="str">
            <v>Proceso: Gestión Masiva</v>
          </cell>
          <cell r="L57">
            <v>291</v>
          </cell>
          <cell r="M57" t="str">
            <v>Subproceso: Modificaciones del Registro</v>
          </cell>
          <cell r="N57">
            <v>2037</v>
          </cell>
          <cell r="O57" t="str">
            <v>Procedimiento: Actualizaciones del Rut sujetas a verificación</v>
          </cell>
          <cell r="P57">
            <v>6092</v>
          </cell>
          <cell r="Q57">
            <v>6093</v>
          </cell>
          <cell r="R57">
            <v>6094</v>
          </cell>
          <cell r="S57">
            <v>6095</v>
          </cell>
          <cell r="T57" t="str">
            <v>Constante</v>
          </cell>
          <cell r="U57">
            <v>1</v>
          </cell>
          <cell r="V57" t="str">
            <v>Procedimiento</v>
          </cell>
          <cell r="W57">
            <v>22501</v>
          </cell>
          <cell r="X57" t="str">
            <v>Asistencia al Cliente</v>
          </cell>
          <cell r="Y57" t="str">
            <v>No</v>
          </cell>
        </row>
        <row r="58">
          <cell r="A58">
            <v>434</v>
          </cell>
          <cell r="B58" t="str">
            <v>Porcentaje de cumplimiento de las auditorías internas</v>
          </cell>
          <cell r="C58" t="str">
            <v>(6100/6101)*100</v>
          </cell>
          <cell r="D58">
            <v>97110002</v>
          </cell>
          <cell r="E58" t="str">
            <v>(Variable1/Variable2)*100</v>
          </cell>
          <cell r="F58">
            <v>100</v>
          </cell>
          <cell r="G58" t="str">
            <v>Semestre</v>
          </cell>
          <cell r="H58" t="str">
            <v>Porcentaje</v>
          </cell>
          <cell r="I58">
            <v>0</v>
          </cell>
          <cell r="J58">
            <v>4</v>
          </cell>
          <cell r="K58" t="str">
            <v>Proceso: Control Interno</v>
          </cell>
          <cell r="L58">
            <v>4</v>
          </cell>
          <cell r="M58" t="str">
            <v>Proceso: Control Interno. No Aplica Subproceso.</v>
          </cell>
          <cell r="N58">
            <v>2145</v>
          </cell>
          <cell r="O58" t="str">
            <v>Procedimiento: Auditoria Interna.</v>
          </cell>
          <cell r="P58">
            <v>6100</v>
          </cell>
          <cell r="Q58">
            <v>6101</v>
          </cell>
          <cell r="R58">
            <v>0</v>
          </cell>
          <cell r="S58">
            <v>0</v>
          </cell>
          <cell r="T58" t="str">
            <v>Constante</v>
          </cell>
          <cell r="U58">
            <v>1</v>
          </cell>
          <cell r="V58" t="str">
            <v>Procedimiento</v>
          </cell>
          <cell r="W58">
            <v>20401</v>
          </cell>
          <cell r="X58" t="str">
            <v>Control Interno</v>
          </cell>
          <cell r="Y58" t="str">
            <v>No</v>
          </cell>
        </row>
        <row r="59">
          <cell r="A59">
            <v>435</v>
          </cell>
          <cell r="B59" t="str">
            <v>Ejecutar campañas de divulgación en los medios de comunicación externos.</v>
          </cell>
          <cell r="C59" t="str">
            <v>(6102/6103)*100</v>
          </cell>
          <cell r="D59">
            <v>97110002</v>
          </cell>
          <cell r="E59" t="str">
            <v>(Variable1/Variable2)*100</v>
          </cell>
          <cell r="F59">
            <v>100</v>
          </cell>
          <cell r="G59" t="str">
            <v>Semestre</v>
          </cell>
          <cell r="H59" t="str">
            <v>Porcentaje</v>
          </cell>
          <cell r="I59">
            <v>100</v>
          </cell>
          <cell r="J59">
            <v>9</v>
          </cell>
          <cell r="K59" t="str">
            <v>Proceso: Inteligencia Corporativa</v>
          </cell>
          <cell r="L59">
            <v>253</v>
          </cell>
          <cell r="M59" t="str">
            <v>Subproceso: Comunicaciones</v>
          </cell>
          <cell r="N59">
            <v>2290</v>
          </cell>
          <cell r="O59" t="str">
            <v>Procedimiento: Comunicación  Externa</v>
          </cell>
          <cell r="P59">
            <v>6102</v>
          </cell>
          <cell r="Q59">
            <v>6103</v>
          </cell>
          <cell r="R59">
            <v>0</v>
          </cell>
          <cell r="S59">
            <v>0</v>
          </cell>
          <cell r="T59" t="str">
            <v>Constante</v>
          </cell>
          <cell r="U59">
            <v>1</v>
          </cell>
          <cell r="V59" t="str">
            <v>Procedimiento</v>
          </cell>
          <cell r="W59">
            <v>20501</v>
          </cell>
          <cell r="X59" t="str">
            <v>Comunicaciones</v>
          </cell>
          <cell r="Y59" t="str">
            <v>No</v>
          </cell>
        </row>
        <row r="60">
          <cell r="A60">
            <v>436</v>
          </cell>
          <cell r="B60" t="str">
            <v xml:space="preserve">Actualización de precios de referencia para productos importados. </v>
          </cell>
          <cell r="C60" t="str">
            <v>(6104/6105)*100</v>
          </cell>
          <cell r="D60">
            <v>97110002</v>
          </cell>
          <cell r="E60" t="str">
            <v>(Variable1/Variable2)*100</v>
          </cell>
          <cell r="F60">
            <v>100</v>
          </cell>
          <cell r="G60" t="str">
            <v>Trimestre</v>
          </cell>
          <cell r="H60" t="str">
            <v>Porcentaje</v>
          </cell>
          <cell r="I60">
            <v>100</v>
          </cell>
          <cell r="J60">
            <v>11</v>
          </cell>
          <cell r="K60" t="str">
            <v>Proceso: Operación Aduanera</v>
          </cell>
          <cell r="L60">
            <v>216</v>
          </cell>
          <cell r="M60" t="str">
            <v>Subproceso: Apoyo  a la Operación Aduanera</v>
          </cell>
          <cell r="N60">
            <v>2100</v>
          </cell>
          <cell r="O60" t="str">
            <v>Procedimiento: Estudio de Precios de Referencia</v>
          </cell>
          <cell r="P60">
            <v>6104</v>
          </cell>
          <cell r="Q60">
            <v>6105</v>
          </cell>
          <cell r="R60">
            <v>0</v>
          </cell>
          <cell r="S60">
            <v>0</v>
          </cell>
          <cell r="T60" t="str">
            <v>Constante</v>
          </cell>
          <cell r="U60">
            <v>1</v>
          </cell>
          <cell r="V60" t="str">
            <v>Procedimiento</v>
          </cell>
          <cell r="W60">
            <v>22701</v>
          </cell>
          <cell r="X60" t="str">
            <v xml:space="preserve">Técnica Aduanera    </v>
          </cell>
          <cell r="Y60" t="str">
            <v>No</v>
          </cell>
        </row>
        <row r="61">
          <cell r="A61">
            <v>437</v>
          </cell>
          <cell r="B61" t="str">
            <v>Acciones de mejora propuestas por las áreas con base en los temas más frecuentes detectados a  través del SIE de PQSR y denuncias de la DIAN</v>
          </cell>
          <cell r="C61" t="str">
            <v>(6106/6107)*100</v>
          </cell>
          <cell r="D61">
            <v>97110002</v>
          </cell>
          <cell r="E61" t="str">
            <v>(Variable1/Variable2)*100</v>
          </cell>
          <cell r="F61">
            <v>100</v>
          </cell>
          <cell r="G61" t="str">
            <v>Semestre</v>
          </cell>
          <cell r="H61" t="str">
            <v>Porcentaje</v>
          </cell>
          <cell r="I61">
            <v>99</v>
          </cell>
          <cell r="J61">
            <v>2</v>
          </cell>
          <cell r="K61" t="str">
            <v>Proceso: Asistencia al cliente</v>
          </cell>
          <cell r="L61">
            <v>2</v>
          </cell>
          <cell r="M61" t="str">
            <v>Subproceso: Asistencia al cliente. No Aplica Subproceso.</v>
          </cell>
          <cell r="N61">
            <v>544</v>
          </cell>
          <cell r="O61" t="str">
            <v>Procedimiento: Peticiones, quejas, sugerencias, reclamos, felicitaciones y denuncias</v>
          </cell>
          <cell r="P61">
            <v>6106</v>
          </cell>
          <cell r="Q61">
            <v>6107</v>
          </cell>
          <cell r="R61">
            <v>0</v>
          </cell>
          <cell r="S61">
            <v>0</v>
          </cell>
          <cell r="T61" t="str">
            <v>Constante</v>
          </cell>
          <cell r="U61">
            <v>1</v>
          </cell>
          <cell r="V61" t="str">
            <v>Procedimiento</v>
          </cell>
          <cell r="W61">
            <v>22501</v>
          </cell>
          <cell r="X61" t="str">
            <v>Asistencia al Cliente</v>
          </cell>
          <cell r="Y61" t="str">
            <v>Si</v>
          </cell>
        </row>
        <row r="62">
          <cell r="A62">
            <v>438</v>
          </cell>
          <cell r="B62" t="str">
            <v xml:space="preserve">Cumplimiento ANS Canal Presencial </v>
          </cell>
          <cell r="C62" t="str">
            <v>(6108/6109)*100</v>
          </cell>
          <cell r="D62">
            <v>97110002</v>
          </cell>
          <cell r="E62" t="str">
            <v>(Variable1/Variable2)*100</v>
          </cell>
          <cell r="F62">
            <v>80</v>
          </cell>
          <cell r="G62" t="str">
            <v>Trimestre</v>
          </cell>
          <cell r="H62" t="str">
            <v>Porcentaje</v>
          </cell>
          <cell r="I62">
            <v>80</v>
          </cell>
          <cell r="J62">
            <v>2</v>
          </cell>
          <cell r="K62" t="str">
            <v>Proceso: Asistencia al cliente</v>
          </cell>
          <cell r="L62">
            <v>2</v>
          </cell>
          <cell r="M62" t="str">
            <v>Subproceso: Asistencia al cliente. No Aplica Subproceso.</v>
          </cell>
          <cell r="N62">
            <v>2015</v>
          </cell>
          <cell r="O62" t="str">
            <v>Procedimiento: Atención en Canales</v>
          </cell>
          <cell r="P62">
            <v>6108</v>
          </cell>
          <cell r="Q62">
            <v>6109</v>
          </cell>
          <cell r="R62">
            <v>0</v>
          </cell>
          <cell r="S62">
            <v>0</v>
          </cell>
          <cell r="T62" t="str">
            <v>Constante</v>
          </cell>
          <cell r="U62">
            <v>1</v>
          </cell>
          <cell r="V62" t="str">
            <v>Procedimiento</v>
          </cell>
          <cell r="W62">
            <v>22501</v>
          </cell>
          <cell r="X62" t="str">
            <v>Asistencia al Cliente</v>
          </cell>
          <cell r="Y62" t="str">
            <v>Si</v>
          </cell>
        </row>
        <row r="63">
          <cell r="A63">
            <v>439</v>
          </cell>
          <cell r="B63" t="str">
            <v xml:space="preserve">Cumplimiento ANS Canal Telefónico </v>
          </cell>
          <cell r="C63" t="str">
            <v>(6110/6111)*100</v>
          </cell>
          <cell r="D63">
            <v>97110002</v>
          </cell>
          <cell r="E63" t="str">
            <v>(Variable1/Variable2)*100</v>
          </cell>
          <cell r="F63">
            <v>90</v>
          </cell>
          <cell r="G63" t="str">
            <v>Mes</v>
          </cell>
          <cell r="H63" t="str">
            <v>Porcentaje</v>
          </cell>
          <cell r="I63">
            <v>80</v>
          </cell>
          <cell r="J63">
            <v>2</v>
          </cell>
          <cell r="K63" t="str">
            <v>Proceso: Asistencia al cliente</v>
          </cell>
          <cell r="L63">
            <v>2</v>
          </cell>
          <cell r="M63" t="str">
            <v>Subproceso: Asistencia al cliente. No Aplica Subproceso.</v>
          </cell>
          <cell r="N63">
            <v>2015</v>
          </cell>
          <cell r="O63" t="str">
            <v>Procedimiento: Atención en Canales</v>
          </cell>
          <cell r="P63">
            <v>6110</v>
          </cell>
          <cell r="Q63">
            <v>6111</v>
          </cell>
          <cell r="R63">
            <v>0</v>
          </cell>
          <cell r="S63">
            <v>0</v>
          </cell>
          <cell r="T63" t="str">
            <v>Constante</v>
          </cell>
          <cell r="U63">
            <v>1</v>
          </cell>
          <cell r="V63" t="str">
            <v>Procedimiento</v>
          </cell>
          <cell r="W63">
            <v>22501</v>
          </cell>
          <cell r="X63" t="str">
            <v>Asistencia al Cliente</v>
          </cell>
          <cell r="Y63" t="str">
            <v>No</v>
          </cell>
        </row>
        <row r="64">
          <cell r="A64">
            <v>440</v>
          </cell>
          <cell r="B64" t="str">
            <v>Número de ciudadanos impactados con las estrategias de cultura de la contribución</v>
          </cell>
          <cell r="C64" t="str">
            <v>(6112/6113)*100</v>
          </cell>
          <cell r="D64">
            <v>97110002</v>
          </cell>
          <cell r="E64" t="str">
            <v>(Variable1/Variable2)*100</v>
          </cell>
          <cell r="F64">
            <v>100</v>
          </cell>
          <cell r="G64" t="str">
            <v>Cuatrimestre</v>
          </cell>
          <cell r="H64" t="str">
            <v>Porcentaje</v>
          </cell>
          <cell r="I64">
            <v>100</v>
          </cell>
          <cell r="J64">
            <v>2</v>
          </cell>
          <cell r="K64" t="str">
            <v>Proceso: Asistencia al cliente</v>
          </cell>
          <cell r="L64">
            <v>2</v>
          </cell>
          <cell r="M64" t="str">
            <v>Subproceso: Asistencia al cliente. No Aplica Subproceso.</v>
          </cell>
          <cell r="N64">
            <v>3167</v>
          </cell>
          <cell r="O64" t="str">
            <v>Procedimiento: Planeación y seguimiento del modelo de cultura de la contribución</v>
          </cell>
          <cell r="P64">
            <v>6112</v>
          </cell>
          <cell r="Q64">
            <v>6113</v>
          </cell>
          <cell r="R64">
            <v>0</v>
          </cell>
          <cell r="S64">
            <v>0</v>
          </cell>
          <cell r="T64" t="str">
            <v>Constante</v>
          </cell>
          <cell r="U64">
            <v>1</v>
          </cell>
          <cell r="V64" t="str">
            <v>Procedimiento</v>
          </cell>
          <cell r="W64">
            <v>22501</v>
          </cell>
          <cell r="X64" t="str">
            <v>Asistencia al Cliente</v>
          </cell>
          <cell r="Y64" t="str">
            <v>No</v>
          </cell>
        </row>
        <row r="65">
          <cell r="A65">
            <v>441</v>
          </cell>
          <cell r="B65" t="str">
            <v>Gestión de títulos de depósito judicial</v>
          </cell>
          <cell r="C65" t="str">
            <v>(6114/6115)*100</v>
          </cell>
          <cell r="D65">
            <v>97110002</v>
          </cell>
          <cell r="E65" t="str">
            <v>(Variable1/Variable2)*100</v>
          </cell>
          <cell r="F65">
            <v>100</v>
          </cell>
          <cell r="G65" t="str">
            <v>Mes</v>
          </cell>
          <cell r="H65" t="str">
            <v>Porcentaje</v>
          </cell>
          <cell r="I65">
            <v>0</v>
          </cell>
          <cell r="J65">
            <v>1</v>
          </cell>
          <cell r="K65" t="str">
            <v>Proceso: Administración de Cartera</v>
          </cell>
          <cell r="L65">
            <v>278</v>
          </cell>
          <cell r="M65" t="str">
            <v>Subproceso: Cobro en Sede Administrativa</v>
          </cell>
          <cell r="N65">
            <v>3089</v>
          </cell>
          <cell r="O65" t="str">
            <v>Procedimiento: Gestión y  Administración de Depósitos Judiciales</v>
          </cell>
          <cell r="P65">
            <v>6114</v>
          </cell>
          <cell r="Q65">
            <v>6115</v>
          </cell>
          <cell r="R65">
            <v>0</v>
          </cell>
          <cell r="S65">
            <v>0</v>
          </cell>
          <cell r="T65" t="str">
            <v>Constante</v>
          </cell>
          <cell r="U65">
            <v>1</v>
          </cell>
          <cell r="V65" t="str">
            <v>Procedimiento</v>
          </cell>
          <cell r="W65">
            <v>22402</v>
          </cell>
          <cell r="X65" t="str">
            <v>Cobranzas</v>
          </cell>
          <cell r="Y65" t="str">
            <v>Si</v>
          </cell>
        </row>
        <row r="66">
          <cell r="A66">
            <v>442</v>
          </cell>
          <cell r="B66" t="str">
            <v>Documentos corregidos</v>
          </cell>
          <cell r="C66" t="str">
            <v>(6116/6117)*100</v>
          </cell>
          <cell r="D66">
            <v>97110002</v>
          </cell>
          <cell r="E66" t="str">
            <v>(Variable1/Variable2)*100</v>
          </cell>
          <cell r="F66">
            <v>100</v>
          </cell>
          <cell r="G66" t="str">
            <v>Mes</v>
          </cell>
          <cell r="H66" t="str">
            <v>Porcentaje</v>
          </cell>
          <cell r="I66">
            <v>0</v>
          </cell>
          <cell r="J66">
            <v>12</v>
          </cell>
          <cell r="K66" t="str">
            <v>Proceso: Recaudación</v>
          </cell>
          <cell r="L66">
            <v>259</v>
          </cell>
          <cell r="M66" t="str">
            <v xml:space="preserve">	Subproceso: Información de Recaudo</v>
          </cell>
          <cell r="N66">
            <v>2042</v>
          </cell>
          <cell r="O66" t="str">
            <v>Procedimiento: Corrección de inconsistencias  de Declaraciones y-o Recibos de Pago</v>
          </cell>
          <cell r="P66">
            <v>6116</v>
          </cell>
          <cell r="Q66">
            <v>6117</v>
          </cell>
          <cell r="R66">
            <v>0</v>
          </cell>
          <cell r="S66">
            <v>0</v>
          </cell>
          <cell r="T66" t="str">
            <v>Constante</v>
          </cell>
          <cell r="U66">
            <v>1</v>
          </cell>
          <cell r="V66" t="str">
            <v>Procedimiento</v>
          </cell>
          <cell r="W66">
            <v>22401</v>
          </cell>
          <cell r="X66" t="str">
            <v>Recaudo</v>
          </cell>
          <cell r="Y66" t="str">
            <v>No</v>
          </cell>
        </row>
        <row r="67">
          <cell r="A67">
            <v>443</v>
          </cell>
          <cell r="B67" t="str">
            <v>Gestión de bienes Inmuebles Embargados</v>
          </cell>
          <cell r="C67" t="str">
            <v>(6118/6119)*100</v>
          </cell>
          <cell r="D67">
            <v>97110002</v>
          </cell>
          <cell r="E67" t="str">
            <v>(Variable1/Variable2)*100</v>
          </cell>
          <cell r="F67">
            <v>100</v>
          </cell>
          <cell r="G67" t="str">
            <v>Bimestre</v>
          </cell>
          <cell r="H67" t="str">
            <v>Porcentaje</v>
          </cell>
          <cell r="I67">
            <v>0</v>
          </cell>
          <cell r="J67">
            <v>1</v>
          </cell>
          <cell r="K67" t="str">
            <v>Proceso: Administración de Cartera</v>
          </cell>
          <cell r="L67">
            <v>278</v>
          </cell>
          <cell r="M67" t="str">
            <v>Subproceso: Cobro en Sede Administrativa</v>
          </cell>
          <cell r="N67">
            <v>2001</v>
          </cell>
          <cell r="O67" t="str">
            <v>Procedimiento: Cobro Coactivo -  Ejecución de Bienes del deudor</v>
          </cell>
          <cell r="P67">
            <v>6118</v>
          </cell>
          <cell r="Q67">
            <v>6119</v>
          </cell>
          <cell r="R67">
            <v>0</v>
          </cell>
          <cell r="S67">
            <v>0</v>
          </cell>
          <cell r="T67" t="str">
            <v>Constante</v>
          </cell>
          <cell r="U67">
            <v>1</v>
          </cell>
          <cell r="V67" t="str">
            <v>Procedimiento</v>
          </cell>
          <cell r="W67">
            <v>22402</v>
          </cell>
          <cell r="X67" t="str">
            <v>Cobranzas</v>
          </cell>
          <cell r="Y67" t="str">
            <v>No</v>
          </cell>
        </row>
        <row r="68">
          <cell r="A68">
            <v>444</v>
          </cell>
          <cell r="B68" t="str">
            <v>Informe contable mensual remitido con calidad</v>
          </cell>
          <cell r="C68" t="str">
            <v>((6120+6121+6122)/6123)*100</v>
          </cell>
          <cell r="D68">
            <v>97110002</v>
          </cell>
          <cell r="E68" t="str">
            <v>((Variable1+Variable2+Variable3)/Variable4)</v>
          </cell>
          <cell r="F68">
            <v>100</v>
          </cell>
          <cell r="G68" t="str">
            <v>Mes</v>
          </cell>
          <cell r="H68" t="str">
            <v>Porcentaje</v>
          </cell>
          <cell r="I68">
            <v>85</v>
          </cell>
          <cell r="J68">
            <v>12</v>
          </cell>
          <cell r="K68" t="str">
            <v>Proceso: Recaudación</v>
          </cell>
          <cell r="L68">
            <v>259</v>
          </cell>
          <cell r="M68" t="str">
            <v xml:space="preserve">	Subproceso: Información de Recaudo</v>
          </cell>
          <cell r="N68">
            <v>2052</v>
          </cell>
          <cell r="O68" t="str">
            <v>Procedimiento: Informe contable que deben rendir las direcciones seccionales</v>
          </cell>
          <cell r="P68">
            <v>6120</v>
          </cell>
          <cell r="Q68">
            <v>6121</v>
          </cell>
          <cell r="R68">
            <v>6122</v>
          </cell>
          <cell r="S68">
            <v>6123</v>
          </cell>
          <cell r="T68" t="str">
            <v>Constante</v>
          </cell>
          <cell r="U68">
            <v>1</v>
          </cell>
          <cell r="V68" t="str">
            <v>Procedimiento</v>
          </cell>
          <cell r="W68">
            <v>22401</v>
          </cell>
          <cell r="X68" t="str">
            <v>Recaudo</v>
          </cell>
          <cell r="Y68" t="str">
            <v>Si</v>
          </cell>
        </row>
        <row r="69">
          <cell r="A69">
            <v>445</v>
          </cell>
          <cell r="B69" t="str">
            <v>Obligaciones Normalizadas</v>
          </cell>
          <cell r="C69" t="str">
            <v>((6124+6125)/6126)*100</v>
          </cell>
          <cell r="D69">
            <v>97110002</v>
          </cell>
          <cell r="E69" t="str">
            <v>((Variable1+Variable2)/Variable3)*100</v>
          </cell>
          <cell r="F69">
            <v>100</v>
          </cell>
          <cell r="G69" t="str">
            <v>Mes</v>
          </cell>
          <cell r="H69" t="str">
            <v>Porcentaje</v>
          </cell>
          <cell r="I69">
            <v>0</v>
          </cell>
          <cell r="J69">
            <v>1</v>
          </cell>
          <cell r="K69" t="str">
            <v>Proceso: Administración de Cartera</v>
          </cell>
          <cell r="L69">
            <v>278</v>
          </cell>
          <cell r="M69" t="str">
            <v>Subproceso: Cobro en Sede Administrativa</v>
          </cell>
          <cell r="N69">
            <v>2347</v>
          </cell>
          <cell r="O69" t="str">
            <v>Procedimiento: Normalización de Saldos para la Obligación Financiera</v>
          </cell>
          <cell r="P69">
            <v>6124</v>
          </cell>
          <cell r="Q69">
            <v>6125</v>
          </cell>
          <cell r="R69">
            <v>6126</v>
          </cell>
          <cell r="S69">
            <v>0</v>
          </cell>
          <cell r="T69" t="str">
            <v>Constante</v>
          </cell>
          <cell r="U69">
            <v>1</v>
          </cell>
          <cell r="V69" t="str">
            <v>Procedimiento</v>
          </cell>
          <cell r="W69">
            <v>22402</v>
          </cell>
          <cell r="X69" t="str">
            <v>Cobranzas</v>
          </cell>
          <cell r="Y69" t="str">
            <v>No</v>
          </cell>
        </row>
        <row r="70">
          <cell r="A70">
            <v>446</v>
          </cell>
          <cell r="B70" t="str">
            <v xml:space="preserve">Oportunidad en el trámite de solicitudes de autoretenedores </v>
          </cell>
          <cell r="C70" t="str">
            <v>6127/6128</v>
          </cell>
          <cell r="D70">
            <v>97110003</v>
          </cell>
          <cell r="E70" t="str">
            <v>Variable1/Variable2</v>
          </cell>
          <cell r="F70">
            <v>50</v>
          </cell>
          <cell r="G70" t="str">
            <v>Mes</v>
          </cell>
          <cell r="H70" t="str">
            <v>Días</v>
          </cell>
          <cell r="I70">
            <v>46</v>
          </cell>
          <cell r="J70">
            <v>8</v>
          </cell>
          <cell r="K70" t="str">
            <v>Proceso: Gestión Masiva</v>
          </cell>
          <cell r="L70">
            <v>289</v>
          </cell>
          <cell r="M70" t="str">
            <v>Subproceso: Registro, Habilitación, Autorización Usuarios TAC</v>
          </cell>
          <cell r="N70">
            <v>2033</v>
          </cell>
          <cell r="O70" t="str">
            <v>Procedimiento: Autorización de la Calidad de autorretenedores y/o Agentes de Retención del IVA</v>
          </cell>
          <cell r="P70">
            <v>6127</v>
          </cell>
          <cell r="Q70">
            <v>6128</v>
          </cell>
          <cell r="R70">
            <v>0</v>
          </cell>
          <cell r="S70">
            <v>0</v>
          </cell>
          <cell r="T70" t="str">
            <v>Descendente</v>
          </cell>
          <cell r="U70">
            <v>1</v>
          </cell>
          <cell r="V70" t="str">
            <v>Procedimiento</v>
          </cell>
          <cell r="W70">
            <v>22401</v>
          </cell>
          <cell r="X70" t="str">
            <v>Recaudo</v>
          </cell>
          <cell r="Y70" t="str">
            <v>Si</v>
          </cell>
        </row>
        <row r="71">
          <cell r="A71">
            <v>447</v>
          </cell>
          <cell r="B71" t="str">
            <v>Porcentaje de saldos contables depurados</v>
          </cell>
          <cell r="C71" t="str">
            <v>((6129+6130)/6131)*100</v>
          </cell>
          <cell r="D71">
            <v>97110002</v>
          </cell>
          <cell r="E71" t="str">
            <v>((Variable1+Variable2)/Variable3)*100</v>
          </cell>
          <cell r="F71">
            <v>90</v>
          </cell>
          <cell r="G71" t="str">
            <v>Mes</v>
          </cell>
          <cell r="H71" t="str">
            <v>Porcentaje</v>
          </cell>
          <cell r="I71">
            <v>80</v>
          </cell>
          <cell r="J71">
            <v>12</v>
          </cell>
          <cell r="K71" t="str">
            <v>Proceso: Recaudación</v>
          </cell>
          <cell r="L71">
            <v>259</v>
          </cell>
          <cell r="M71" t="str">
            <v xml:space="preserve">	Subproceso: Información de Recaudo</v>
          </cell>
          <cell r="N71">
            <v>2046</v>
          </cell>
          <cell r="O71" t="str">
            <v>Procedimiento: Registro contable de Rentas por Cobrar, Acreedores, Anticipos y Deudores.</v>
          </cell>
          <cell r="P71">
            <v>6129</v>
          </cell>
          <cell r="Q71">
            <v>6130</v>
          </cell>
          <cell r="R71">
            <v>6131</v>
          </cell>
          <cell r="S71">
            <v>0</v>
          </cell>
          <cell r="T71" t="str">
            <v>Constante</v>
          </cell>
          <cell r="U71">
            <v>1</v>
          </cell>
          <cell r="V71" t="str">
            <v>Procedimiento</v>
          </cell>
          <cell r="W71">
            <v>22401</v>
          </cell>
          <cell r="X71" t="str">
            <v>Recaudo</v>
          </cell>
          <cell r="Y71" t="str">
            <v>No</v>
          </cell>
        </row>
        <row r="72">
          <cell r="A72">
            <v>448</v>
          </cell>
          <cell r="B72" t="str">
            <v>Porcentaje del número de registros contables de operaciones manuales y de actos administrativos tributarios en firme proferidos por el área de Liquidación contabilizados</v>
          </cell>
          <cell r="C72" t="str">
            <v>(6132/(6133+6134))*100</v>
          </cell>
          <cell r="D72">
            <v>97110002</v>
          </cell>
          <cell r="E72" t="str">
            <v>(Variable1/(Variable2+Variable3))*100</v>
          </cell>
          <cell r="F72">
            <v>100</v>
          </cell>
          <cell r="G72" t="str">
            <v>Mes</v>
          </cell>
          <cell r="H72" t="str">
            <v>Porcentaje</v>
          </cell>
          <cell r="I72">
            <v>85</v>
          </cell>
          <cell r="J72">
            <v>12</v>
          </cell>
          <cell r="K72" t="str">
            <v>Proceso: Recaudación</v>
          </cell>
          <cell r="L72">
            <v>259</v>
          </cell>
          <cell r="M72" t="str">
            <v xml:space="preserve">	Subproceso: Información de Recaudo</v>
          </cell>
          <cell r="N72">
            <v>2052</v>
          </cell>
          <cell r="O72" t="str">
            <v>Procedimiento: Informe contable que deben rendir las direcciones seccionales</v>
          </cell>
          <cell r="P72">
            <v>6132</v>
          </cell>
          <cell r="Q72">
            <v>6133</v>
          </cell>
          <cell r="R72">
            <v>6134</v>
          </cell>
          <cell r="S72">
            <v>0</v>
          </cell>
          <cell r="T72" t="str">
            <v>Constante</v>
          </cell>
          <cell r="U72">
            <v>1</v>
          </cell>
          <cell r="V72" t="str">
            <v>Procedimiento</v>
          </cell>
          <cell r="W72">
            <v>22401</v>
          </cell>
          <cell r="X72" t="str">
            <v>Recaudo</v>
          </cell>
          <cell r="Y72" t="str">
            <v>Si</v>
          </cell>
        </row>
        <row r="73">
          <cell r="A73">
            <v>449</v>
          </cell>
          <cell r="B73" t="str">
            <v>Cantidad de consultas y respuestas a los requerimientos de comunicaciones oficiales de entidades externas y dependencias de la Entidad.</v>
          </cell>
          <cell r="C73" t="str">
            <v>(6135/6136)*100</v>
          </cell>
          <cell r="D73">
            <v>97110002</v>
          </cell>
          <cell r="E73" t="str">
            <v>(Variable1/Variable2)*100</v>
          </cell>
          <cell r="F73">
            <v>100</v>
          </cell>
          <cell r="G73" t="str">
            <v>Trimestre</v>
          </cell>
          <cell r="H73" t="str">
            <v>Porcentaje</v>
          </cell>
          <cell r="I73">
            <v>0</v>
          </cell>
          <cell r="J73">
            <v>14</v>
          </cell>
          <cell r="K73" t="str">
            <v>Proceso: Recursos Físicos</v>
          </cell>
          <cell r="L73">
            <v>53</v>
          </cell>
          <cell r="M73" t="str">
            <v>Subproceso: Gestión Documental</v>
          </cell>
          <cell r="N73">
            <v>2209</v>
          </cell>
          <cell r="O73" t="str">
            <v>Procedimiento: Administración del Archivo Central</v>
          </cell>
          <cell r="P73">
            <v>6135</v>
          </cell>
          <cell r="Q73">
            <v>6136</v>
          </cell>
          <cell r="R73">
            <v>0</v>
          </cell>
          <cell r="S73">
            <v>0</v>
          </cell>
          <cell r="T73" t="str">
            <v>Constante</v>
          </cell>
          <cell r="U73">
            <v>1</v>
          </cell>
          <cell r="V73" t="str">
            <v>Procedimiento</v>
          </cell>
          <cell r="W73">
            <v>21501</v>
          </cell>
          <cell r="X73" t="str">
            <v>Recursos Físicos</v>
          </cell>
          <cell r="Y73" t="str">
            <v>No</v>
          </cell>
        </row>
        <row r="74">
          <cell r="A74">
            <v>451</v>
          </cell>
          <cell r="B74" t="str">
            <v>Oportunidad en la entrega de las comunicaciones oficiales de salida</v>
          </cell>
          <cell r="C74" t="str">
            <v>(6139/6140)*100</v>
          </cell>
          <cell r="D74">
            <v>97110001</v>
          </cell>
          <cell r="E74" t="str">
            <v>(Variable1/Variable2)*100</v>
          </cell>
          <cell r="F74">
            <v>100</v>
          </cell>
          <cell r="G74" t="str">
            <v>Trimestre</v>
          </cell>
          <cell r="H74" t="str">
            <v>Porcentaje</v>
          </cell>
          <cell r="I74">
            <v>0</v>
          </cell>
          <cell r="J74">
            <v>14</v>
          </cell>
          <cell r="K74" t="str">
            <v>Proceso: Recursos Físicos</v>
          </cell>
          <cell r="L74">
            <v>53</v>
          </cell>
          <cell r="M74" t="str">
            <v>Subproceso: Gestión Documental</v>
          </cell>
          <cell r="N74">
            <v>2198</v>
          </cell>
          <cell r="O74" t="str">
            <v>Procedimiento: Comunicaciones Oficiales de Salida</v>
          </cell>
          <cell r="P74">
            <v>6139</v>
          </cell>
          <cell r="Q74">
            <v>6140</v>
          </cell>
          <cell r="R74">
            <v>0</v>
          </cell>
          <cell r="S74">
            <v>0</v>
          </cell>
          <cell r="T74" t="str">
            <v>Ascendente</v>
          </cell>
          <cell r="U74">
            <v>1</v>
          </cell>
          <cell r="V74" t="str">
            <v>Procedimiento</v>
          </cell>
          <cell r="W74">
            <v>21501</v>
          </cell>
          <cell r="X74" t="str">
            <v>Recursos Físicos</v>
          </cell>
          <cell r="Y74" t="str">
            <v>No</v>
          </cell>
        </row>
        <row r="75">
          <cell r="A75">
            <v>452</v>
          </cell>
          <cell r="B75" t="str">
            <v>Transferencias Documentales de archivos de Gestión al Archivo Central que cumplen con los procedimiento, instructivo y formatos establecidos.</v>
          </cell>
          <cell r="C75" t="str">
            <v>(6141/6142)*100</v>
          </cell>
          <cell r="D75">
            <v>97110002</v>
          </cell>
          <cell r="E75" t="str">
            <v>(Variable1/Variable2)*100</v>
          </cell>
          <cell r="F75">
            <v>100</v>
          </cell>
          <cell r="G75" t="str">
            <v>Trimestre</v>
          </cell>
          <cell r="H75" t="str">
            <v>Cantidad</v>
          </cell>
          <cell r="I75">
            <v>0</v>
          </cell>
          <cell r="J75">
            <v>14</v>
          </cell>
          <cell r="K75" t="str">
            <v>Proceso: Recursos Físicos</v>
          </cell>
          <cell r="L75">
            <v>53</v>
          </cell>
          <cell r="M75" t="str">
            <v>Subproceso: Gestión Documental</v>
          </cell>
          <cell r="N75">
            <v>2209</v>
          </cell>
          <cell r="O75" t="str">
            <v>Procedimiento: Administración del Archivo Central</v>
          </cell>
          <cell r="P75">
            <v>6141</v>
          </cell>
          <cell r="Q75">
            <v>6142</v>
          </cell>
          <cell r="R75">
            <v>0</v>
          </cell>
          <cell r="S75">
            <v>0</v>
          </cell>
          <cell r="T75" t="str">
            <v>Constante</v>
          </cell>
          <cell r="U75">
            <v>1</v>
          </cell>
          <cell r="V75" t="str">
            <v>Procedimiento</v>
          </cell>
          <cell r="W75">
            <v>21501</v>
          </cell>
          <cell r="X75" t="str">
            <v>Recursos Físicos</v>
          </cell>
          <cell r="Y75" t="str">
            <v>No</v>
          </cell>
        </row>
        <row r="76">
          <cell r="A76">
            <v>5001</v>
          </cell>
          <cell r="B76" t="str">
            <v>Resultado de las Investigaciones en Fiscalización Tributaria e Internacional</v>
          </cell>
          <cell r="C76" t="str">
            <v>(5785/5832)* 100</v>
          </cell>
          <cell r="D76">
            <v>97110002</v>
          </cell>
          <cell r="E76" t="str">
            <v>(Variable 1/ Variable 2)* 100</v>
          </cell>
          <cell r="F76">
            <v>60</v>
          </cell>
          <cell r="G76" t="str">
            <v>Trimestre</v>
          </cell>
          <cell r="H76" t="str">
            <v>Porcentaje</v>
          </cell>
          <cell r="I76">
            <v>0</v>
          </cell>
          <cell r="J76">
            <v>5</v>
          </cell>
          <cell r="K76" t="str">
            <v>Proceso: Fiscalización y Liquidación</v>
          </cell>
          <cell r="L76">
            <v>200</v>
          </cell>
          <cell r="M76" t="str">
            <v>Subproceso: Control Tributario</v>
          </cell>
          <cell r="N76">
            <v>3007</v>
          </cell>
          <cell r="O76" t="str">
            <v>Subproceso: Control Tributario</v>
          </cell>
          <cell r="P76">
            <v>5785</v>
          </cell>
          <cell r="Q76">
            <v>5832</v>
          </cell>
          <cell r="R76">
            <v>0</v>
          </cell>
          <cell r="S76">
            <v>0</v>
          </cell>
          <cell r="T76" t="str">
            <v>Constante</v>
          </cell>
          <cell r="U76">
            <v>3</v>
          </cell>
          <cell r="V76" t="str">
            <v>Proceso</v>
          </cell>
          <cell r="W76">
            <v>22904</v>
          </cell>
          <cell r="X76" t="str">
            <v>Indicadores de Subproceso - Fiscalización Tributaria</v>
          </cell>
          <cell r="Y76" t="str">
            <v>No</v>
          </cell>
        </row>
        <row r="77">
          <cell r="A77">
            <v>5002</v>
          </cell>
          <cell r="B77" t="str">
            <v>Resultado de las Investigaciones en Liquidación Tributaria e Internacional</v>
          </cell>
          <cell r="C77" t="str">
            <v>(5786/5833)* 100</v>
          </cell>
          <cell r="D77">
            <v>97110002</v>
          </cell>
          <cell r="E77" t="str">
            <v>(Variable 1/ Variable 2)* 100</v>
          </cell>
          <cell r="F77">
            <v>80</v>
          </cell>
          <cell r="G77" t="str">
            <v>Trimestre</v>
          </cell>
          <cell r="H77" t="str">
            <v>Porcentaje</v>
          </cell>
          <cell r="I77">
            <v>0</v>
          </cell>
          <cell r="J77">
            <v>5</v>
          </cell>
          <cell r="K77" t="str">
            <v>Proceso: Fiscalización y Liquidación</v>
          </cell>
          <cell r="L77">
            <v>200</v>
          </cell>
          <cell r="M77" t="str">
            <v>Subproceso: Control Tributario</v>
          </cell>
          <cell r="N77">
            <v>3007</v>
          </cell>
          <cell r="O77" t="str">
            <v>Subproceso: Control Tributario</v>
          </cell>
          <cell r="P77">
            <v>5786</v>
          </cell>
          <cell r="Q77">
            <v>5833</v>
          </cell>
          <cell r="R77">
            <v>0</v>
          </cell>
          <cell r="S77">
            <v>0</v>
          </cell>
          <cell r="T77" t="str">
            <v>Constante</v>
          </cell>
          <cell r="U77">
            <v>3</v>
          </cell>
          <cell r="V77" t="str">
            <v>Proceso</v>
          </cell>
          <cell r="W77">
            <v>22905</v>
          </cell>
          <cell r="X77" t="str">
            <v>Indicadores de Subproceso - Liquidación Tributaria</v>
          </cell>
          <cell r="Y77" t="str">
            <v>No</v>
          </cell>
        </row>
        <row r="78">
          <cell r="A78">
            <v>5003</v>
          </cell>
          <cell r="B78" t="str">
            <v>Gestión de las investigaciones en Fiscalización Tributaria e Internacional</v>
          </cell>
          <cell r="C78" t="str">
            <v>(5787/(5834+5875))*100</v>
          </cell>
          <cell r="D78">
            <v>97110002</v>
          </cell>
          <cell r="E78" t="str">
            <v>(Variable 1/ (Variable 2 + Variable 3))*100</v>
          </cell>
          <cell r="F78">
            <v>40</v>
          </cell>
          <cell r="G78" t="str">
            <v>Trimestre</v>
          </cell>
          <cell r="H78" t="str">
            <v>Porcentaje</v>
          </cell>
          <cell r="I78">
            <v>0</v>
          </cell>
          <cell r="J78">
            <v>5</v>
          </cell>
          <cell r="K78" t="str">
            <v>Proceso: Fiscalización y Liquidación</v>
          </cell>
          <cell r="L78">
            <v>200</v>
          </cell>
          <cell r="M78" t="str">
            <v>Subproceso: Control Tributario</v>
          </cell>
          <cell r="N78">
            <v>3007</v>
          </cell>
          <cell r="O78" t="str">
            <v>Subproceso: Control Tributario</v>
          </cell>
          <cell r="P78">
            <v>5787</v>
          </cell>
          <cell r="Q78">
            <v>5834</v>
          </cell>
          <cell r="R78">
            <v>5875</v>
          </cell>
          <cell r="S78">
            <v>0</v>
          </cell>
          <cell r="T78" t="str">
            <v>Constante</v>
          </cell>
          <cell r="U78">
            <v>3</v>
          </cell>
          <cell r="V78" t="str">
            <v>Proceso</v>
          </cell>
          <cell r="W78">
            <v>22904</v>
          </cell>
          <cell r="X78" t="str">
            <v>Indicadores de Subproceso - Fiscalización Tributaria</v>
          </cell>
          <cell r="Y78" t="str">
            <v>No</v>
          </cell>
        </row>
        <row r="79">
          <cell r="A79">
            <v>5004</v>
          </cell>
          <cell r="B79" t="str">
            <v>Gestión de las investigaciones en Liquidación Tributaria e Internacional</v>
          </cell>
          <cell r="C79" t="str">
            <v>(5788/(5835+5876))*100</v>
          </cell>
          <cell r="D79">
            <v>97110002</v>
          </cell>
          <cell r="E79" t="str">
            <v>(Variable 1/ (Variable 2 + Variable 3))*100</v>
          </cell>
          <cell r="F79">
            <v>45</v>
          </cell>
          <cell r="G79" t="str">
            <v>Trimestre</v>
          </cell>
          <cell r="H79" t="str">
            <v>Porcentaje</v>
          </cell>
          <cell r="I79">
            <v>0</v>
          </cell>
          <cell r="J79">
            <v>5</v>
          </cell>
          <cell r="K79" t="str">
            <v>Proceso: Fiscalización y Liquidación</v>
          </cell>
          <cell r="L79">
            <v>200</v>
          </cell>
          <cell r="M79" t="str">
            <v>Subproceso: Control Tributario</v>
          </cell>
          <cell r="N79">
            <v>3007</v>
          </cell>
          <cell r="O79" t="str">
            <v>Subproceso: Control Tributario</v>
          </cell>
          <cell r="P79">
            <v>5788</v>
          </cell>
          <cell r="Q79">
            <v>5835</v>
          </cell>
          <cell r="R79">
            <v>5876</v>
          </cell>
          <cell r="S79">
            <v>0</v>
          </cell>
          <cell r="T79" t="str">
            <v>Constante</v>
          </cell>
          <cell r="U79">
            <v>3</v>
          </cell>
          <cell r="V79" t="str">
            <v>Proceso</v>
          </cell>
          <cell r="W79">
            <v>22905</v>
          </cell>
          <cell r="X79" t="str">
            <v>Indicadores de Subproceso - Liquidación Tributaria</v>
          </cell>
          <cell r="Y79" t="str">
            <v>No</v>
          </cell>
        </row>
        <row r="80">
          <cell r="A80">
            <v>5005</v>
          </cell>
          <cell r="B80" t="str">
            <v>Resultado de las Investigaciones en Fiscalización Cambiaria</v>
          </cell>
          <cell r="C80" t="str">
            <v>(5789/5836)*100</v>
          </cell>
          <cell r="D80">
            <v>97110001</v>
          </cell>
          <cell r="E80" t="str">
            <v>(Variable 1/ Variable 2)* 100</v>
          </cell>
          <cell r="F80">
            <v>80</v>
          </cell>
          <cell r="G80" t="str">
            <v>Trimestre</v>
          </cell>
          <cell r="H80" t="str">
            <v>Porcentaje</v>
          </cell>
          <cell r="I80">
            <v>0</v>
          </cell>
          <cell r="J80">
            <v>5</v>
          </cell>
          <cell r="K80" t="str">
            <v>Proceso: Fiscalización y Liquidación</v>
          </cell>
          <cell r="L80">
            <v>202</v>
          </cell>
          <cell r="M80" t="str">
            <v>Subproceso: Control Cambiario</v>
          </cell>
          <cell r="N80">
            <v>3005</v>
          </cell>
          <cell r="O80" t="str">
            <v>Subproceso: Control Cambiario</v>
          </cell>
          <cell r="P80">
            <v>5789</v>
          </cell>
          <cell r="Q80">
            <v>5836</v>
          </cell>
          <cell r="R80">
            <v>0</v>
          </cell>
          <cell r="S80">
            <v>0</v>
          </cell>
          <cell r="T80" t="str">
            <v>Ascendente</v>
          </cell>
          <cell r="U80">
            <v>3</v>
          </cell>
          <cell r="V80" t="str">
            <v>Proceso</v>
          </cell>
          <cell r="W80">
            <v>23204</v>
          </cell>
          <cell r="X80" t="str">
            <v>Indicadores de Subproceso - Fiscalización Cambiaria</v>
          </cell>
          <cell r="Y80" t="str">
            <v>No</v>
          </cell>
        </row>
        <row r="81">
          <cell r="A81">
            <v>5006</v>
          </cell>
          <cell r="B81" t="str">
            <v>Resultado de las investigaciones en Liquidación Cambiaria.</v>
          </cell>
          <cell r="C81" t="str">
            <v>(5790/5837)*100</v>
          </cell>
          <cell r="D81">
            <v>97110001</v>
          </cell>
          <cell r="E81" t="str">
            <v>(Variable 1/ Variable 2)* 100</v>
          </cell>
          <cell r="F81">
            <v>100</v>
          </cell>
          <cell r="G81" t="str">
            <v>Trimestre</v>
          </cell>
          <cell r="H81" t="str">
            <v>Porcentaje</v>
          </cell>
          <cell r="I81">
            <v>0</v>
          </cell>
          <cell r="J81">
            <v>5</v>
          </cell>
          <cell r="K81" t="str">
            <v>Proceso: Fiscalización y Liquidación</v>
          </cell>
          <cell r="L81">
            <v>202</v>
          </cell>
          <cell r="M81" t="str">
            <v>Subproceso: Control Cambiario</v>
          </cell>
          <cell r="N81">
            <v>3005</v>
          </cell>
          <cell r="O81" t="str">
            <v>Subproceso: Control Cambiario</v>
          </cell>
          <cell r="P81">
            <v>5790</v>
          </cell>
          <cell r="Q81">
            <v>5837</v>
          </cell>
          <cell r="R81">
            <v>0</v>
          </cell>
          <cell r="S81">
            <v>0</v>
          </cell>
          <cell r="T81" t="str">
            <v>Ascendente</v>
          </cell>
          <cell r="U81">
            <v>3</v>
          </cell>
          <cell r="V81" t="str">
            <v>Proceso</v>
          </cell>
          <cell r="W81">
            <v>23205</v>
          </cell>
          <cell r="X81" t="str">
            <v>Indicadores de Subproceso - Liquidación Cambiaria</v>
          </cell>
          <cell r="Y81" t="str">
            <v>No</v>
          </cell>
        </row>
        <row r="82">
          <cell r="A82">
            <v>5007</v>
          </cell>
          <cell r="B82" t="str">
            <v>Gestión de las investigaciones en Fiscalización Cambiaria</v>
          </cell>
          <cell r="C82" t="str">
            <v>(5791/(5838+5877))*100</v>
          </cell>
          <cell r="D82">
            <v>97110001</v>
          </cell>
          <cell r="E82" t="str">
            <v>(Variable 1/ (Variable 2 + Variable 3))*100</v>
          </cell>
          <cell r="F82">
            <v>70</v>
          </cell>
          <cell r="G82" t="str">
            <v>Trimestre</v>
          </cell>
          <cell r="H82" t="str">
            <v>Porcentaje</v>
          </cell>
          <cell r="I82">
            <v>0</v>
          </cell>
          <cell r="J82">
            <v>5</v>
          </cell>
          <cell r="K82" t="str">
            <v>Proceso: Fiscalización y Liquidación</v>
          </cell>
          <cell r="L82">
            <v>202</v>
          </cell>
          <cell r="M82" t="str">
            <v>Subproceso: Control Cambiario</v>
          </cell>
          <cell r="N82">
            <v>3005</v>
          </cell>
          <cell r="O82" t="str">
            <v>Subproceso: Control Cambiario</v>
          </cell>
          <cell r="P82">
            <v>5791</v>
          </cell>
          <cell r="Q82">
            <v>5838</v>
          </cell>
          <cell r="R82">
            <v>5877</v>
          </cell>
          <cell r="S82">
            <v>0</v>
          </cell>
          <cell r="T82" t="str">
            <v>Ascendente</v>
          </cell>
          <cell r="U82">
            <v>3</v>
          </cell>
          <cell r="V82" t="str">
            <v>Proceso</v>
          </cell>
          <cell r="W82">
            <v>23204</v>
          </cell>
          <cell r="X82" t="str">
            <v>Indicadores de Subproceso - Fiscalización Cambiaria</v>
          </cell>
          <cell r="Y82" t="str">
            <v>No</v>
          </cell>
        </row>
        <row r="83">
          <cell r="A83">
            <v>5008</v>
          </cell>
          <cell r="B83" t="str">
            <v>Gestión de las investigaciones en Liquidación Cambiaria</v>
          </cell>
          <cell r="C83" t="str">
            <v>(5792/(5839+5878))*100</v>
          </cell>
          <cell r="D83">
            <v>97110001</v>
          </cell>
          <cell r="E83" t="str">
            <v>(Variable 1/ (Variable 2 + Variable 3))*100</v>
          </cell>
          <cell r="F83">
            <v>70</v>
          </cell>
          <cell r="G83" t="str">
            <v>Trimestre</v>
          </cell>
          <cell r="H83" t="str">
            <v>Porcentaje</v>
          </cell>
          <cell r="I83">
            <v>0</v>
          </cell>
          <cell r="J83">
            <v>5</v>
          </cell>
          <cell r="K83" t="str">
            <v>Proceso: Fiscalización y Liquidación</v>
          </cell>
          <cell r="L83">
            <v>202</v>
          </cell>
          <cell r="M83" t="str">
            <v>Subproceso: Control Cambiario</v>
          </cell>
          <cell r="N83">
            <v>3005</v>
          </cell>
          <cell r="O83" t="str">
            <v>Subproceso: Control Cambiario</v>
          </cell>
          <cell r="P83">
            <v>5792</v>
          </cell>
          <cell r="Q83">
            <v>5839</v>
          </cell>
          <cell r="R83">
            <v>5878</v>
          </cell>
          <cell r="S83">
            <v>0</v>
          </cell>
          <cell r="T83" t="str">
            <v>Ascendente</v>
          </cell>
          <cell r="U83">
            <v>3</v>
          </cell>
          <cell r="V83" t="str">
            <v>Proceso</v>
          </cell>
          <cell r="W83">
            <v>23205</v>
          </cell>
          <cell r="X83" t="str">
            <v>Indicadores de Subproceso - Liquidación Cambiaria</v>
          </cell>
          <cell r="Y83" t="str">
            <v>No</v>
          </cell>
        </row>
        <row r="84">
          <cell r="A84">
            <v>5019</v>
          </cell>
          <cell r="B84" t="str">
            <v>Gestión de los reportes en control y prevención de lavado de activos</v>
          </cell>
          <cell r="C84" t="str">
            <v>(5803/(5850+5887))*100</v>
          </cell>
          <cell r="D84">
            <v>97110001</v>
          </cell>
          <cell r="E84" t="str">
            <v>(Variable 1/ (Variable 2 + Variable 3))*100</v>
          </cell>
          <cell r="F84">
            <v>35</v>
          </cell>
          <cell r="G84" t="str">
            <v>Trimestre</v>
          </cell>
          <cell r="H84" t="str">
            <v>Porcentaje</v>
          </cell>
          <cell r="I84">
            <v>0</v>
          </cell>
          <cell r="J84">
            <v>5</v>
          </cell>
          <cell r="K84" t="str">
            <v>Proceso: Fiscalización y Liquidación</v>
          </cell>
          <cell r="L84">
            <v>273</v>
          </cell>
          <cell r="M84" t="str">
            <v>Proceso: Fiscalización y Liquidación No Aplica Subproceso.</v>
          </cell>
          <cell r="N84">
            <v>3023</v>
          </cell>
          <cell r="O84" t="str">
            <v>Proceso: Fiscalización y Liquidación</v>
          </cell>
          <cell r="P84">
            <v>5803</v>
          </cell>
          <cell r="Q84">
            <v>5850</v>
          </cell>
          <cell r="R84">
            <v>5887</v>
          </cell>
          <cell r="S84">
            <v>0</v>
          </cell>
          <cell r="T84" t="str">
            <v>Ascendente</v>
          </cell>
          <cell r="U84">
            <v>3</v>
          </cell>
          <cell r="V84" t="str">
            <v>Proceso</v>
          </cell>
          <cell r="W84">
            <v>21103</v>
          </cell>
          <cell r="X84" t="str">
            <v>Indicadores de Proceso - Gestión de Fiscalización</v>
          </cell>
          <cell r="Y84" t="str">
            <v>No</v>
          </cell>
        </row>
        <row r="85">
          <cell r="A85">
            <v>5021</v>
          </cell>
          <cell r="B85" t="str">
            <v>Oportunidad en los actos administrativos proferidos en Sede Administrativa en materia Tributaria.</v>
          </cell>
          <cell r="C85" t="str">
            <v>(5805/5852)*100</v>
          </cell>
          <cell r="D85">
            <v>97110002</v>
          </cell>
          <cell r="E85" t="str">
            <v>(Variable 1/ Variable 2)* 100</v>
          </cell>
          <cell r="F85">
            <v>100</v>
          </cell>
          <cell r="G85" t="str">
            <v>Mes</v>
          </cell>
          <cell r="H85" t="str">
            <v>Porcentaje</v>
          </cell>
          <cell r="I85">
            <v>99.11</v>
          </cell>
          <cell r="J85">
            <v>7</v>
          </cell>
          <cell r="K85" t="str">
            <v>Proceso: Gestión Jurídica</v>
          </cell>
          <cell r="L85">
            <v>7</v>
          </cell>
          <cell r="M85" t="str">
            <v>Proceso: Gestión Jurídica No Aplica</v>
          </cell>
          <cell r="N85">
            <v>3003</v>
          </cell>
          <cell r="O85" t="str">
            <v>Proceso: Gestión Jurídica No Aplica</v>
          </cell>
          <cell r="P85">
            <v>5805</v>
          </cell>
          <cell r="Q85">
            <v>5852</v>
          </cell>
          <cell r="R85">
            <v>0</v>
          </cell>
          <cell r="S85">
            <v>0</v>
          </cell>
          <cell r="T85" t="str">
            <v>Constante</v>
          </cell>
          <cell r="U85">
            <v>3</v>
          </cell>
          <cell r="V85" t="str">
            <v>Proceso</v>
          </cell>
          <cell r="W85">
            <v>20803</v>
          </cell>
          <cell r="X85" t="str">
            <v>Indicadores de Proceso - Gestión Jurídica</v>
          </cell>
          <cell r="Y85" t="str">
            <v>No</v>
          </cell>
        </row>
        <row r="86">
          <cell r="A86">
            <v>5024</v>
          </cell>
          <cell r="B86" t="str">
            <v>Atención de Alegatos de Conclusión</v>
          </cell>
          <cell r="C86" t="str">
            <v>(5808/5854)* 100</v>
          </cell>
          <cell r="D86">
            <v>97110002</v>
          </cell>
          <cell r="E86" t="str">
            <v>(Variable 1/ Variable 2)* 100</v>
          </cell>
          <cell r="F86">
            <v>100</v>
          </cell>
          <cell r="G86" t="str">
            <v>Mes</v>
          </cell>
          <cell r="H86" t="str">
            <v>Porcentaje</v>
          </cell>
          <cell r="I86">
            <v>0</v>
          </cell>
          <cell r="J86">
            <v>7</v>
          </cell>
          <cell r="K86" t="str">
            <v>Proceso: Gestión Jurídica</v>
          </cell>
          <cell r="L86">
            <v>7</v>
          </cell>
          <cell r="M86" t="str">
            <v>Proceso: Gestión Jurídica No Aplica</v>
          </cell>
          <cell r="N86">
            <v>3003</v>
          </cell>
          <cell r="O86" t="str">
            <v>Proceso: Gestión Jurídica No Aplica</v>
          </cell>
          <cell r="P86">
            <v>5808</v>
          </cell>
          <cell r="Q86">
            <v>5854</v>
          </cell>
          <cell r="R86">
            <v>0</v>
          </cell>
          <cell r="S86">
            <v>0</v>
          </cell>
          <cell r="T86" t="str">
            <v>Constante</v>
          </cell>
          <cell r="U86">
            <v>3</v>
          </cell>
          <cell r="V86" t="str">
            <v>Proceso</v>
          </cell>
          <cell r="W86">
            <v>20803</v>
          </cell>
          <cell r="X86" t="str">
            <v>Indicadores de Proceso - Gestión Jurídica</v>
          </cell>
          <cell r="Y86" t="str">
            <v>No</v>
          </cell>
        </row>
        <row r="87">
          <cell r="A87">
            <v>5025</v>
          </cell>
          <cell r="B87" t="str">
            <v>Atención de recursos de apelación contra sentencias de primera instancia desfavorables a la DIAN</v>
          </cell>
          <cell r="C87" t="str">
            <v>(5809/5855)* 100</v>
          </cell>
          <cell r="D87">
            <v>97110002</v>
          </cell>
          <cell r="E87" t="str">
            <v>(Variable 1/ Variable 2)* 100</v>
          </cell>
          <cell r="F87">
            <v>100</v>
          </cell>
          <cell r="G87" t="str">
            <v>Mes</v>
          </cell>
          <cell r="H87" t="str">
            <v>Porcentaje</v>
          </cell>
          <cell r="I87">
            <v>0</v>
          </cell>
          <cell r="J87">
            <v>7</v>
          </cell>
          <cell r="K87" t="str">
            <v>Proceso: Gestión Jurídica</v>
          </cell>
          <cell r="L87">
            <v>7</v>
          </cell>
          <cell r="M87" t="str">
            <v>Proceso: Gestión Jurídica No Aplica</v>
          </cell>
          <cell r="N87">
            <v>3003</v>
          </cell>
          <cell r="O87" t="str">
            <v>Proceso: Gestión Jurídica No Aplica</v>
          </cell>
          <cell r="P87">
            <v>5809</v>
          </cell>
          <cell r="Q87">
            <v>5855</v>
          </cell>
          <cell r="R87">
            <v>0</v>
          </cell>
          <cell r="S87">
            <v>0</v>
          </cell>
          <cell r="T87" t="str">
            <v>Constante</v>
          </cell>
          <cell r="U87">
            <v>3</v>
          </cell>
          <cell r="V87" t="str">
            <v>Proceso</v>
          </cell>
          <cell r="W87">
            <v>20803</v>
          </cell>
          <cell r="X87" t="str">
            <v>Indicadores de Proceso - Gestión Jurídica</v>
          </cell>
          <cell r="Y87" t="str">
            <v>No</v>
          </cell>
        </row>
        <row r="88">
          <cell r="A88">
            <v>5028</v>
          </cell>
          <cell r="B88" t="str">
            <v>Decisiones del Comité de Conciliación y Defensa Judicial relacionadas con los estudios de acciones de repetición.</v>
          </cell>
          <cell r="C88" t="str">
            <v>(5812/5858)* 100</v>
          </cell>
          <cell r="D88">
            <v>97110002</v>
          </cell>
          <cell r="E88" t="str">
            <v>(Variable 1/ Variable 2)* 100</v>
          </cell>
          <cell r="F88">
            <v>100</v>
          </cell>
          <cell r="G88" t="str">
            <v>Mes</v>
          </cell>
          <cell r="H88" t="str">
            <v>Porcentaje</v>
          </cell>
          <cell r="I88">
            <v>0</v>
          </cell>
          <cell r="J88">
            <v>7</v>
          </cell>
          <cell r="K88" t="str">
            <v>Proceso: Gestión Jurídica</v>
          </cell>
          <cell r="L88">
            <v>7</v>
          </cell>
          <cell r="M88" t="str">
            <v>Proceso: Gestión Jurídica No Aplica</v>
          </cell>
          <cell r="N88">
            <v>3003</v>
          </cell>
          <cell r="O88" t="str">
            <v>Proceso: Gestión Jurídica No Aplica</v>
          </cell>
          <cell r="P88">
            <v>5812</v>
          </cell>
          <cell r="Q88">
            <v>5858</v>
          </cell>
          <cell r="R88">
            <v>0</v>
          </cell>
          <cell r="S88">
            <v>0</v>
          </cell>
          <cell r="T88" t="str">
            <v>Constante</v>
          </cell>
          <cell r="U88">
            <v>3</v>
          </cell>
          <cell r="V88" t="str">
            <v>Proceso</v>
          </cell>
          <cell r="W88">
            <v>20803</v>
          </cell>
          <cell r="X88" t="str">
            <v>Indicadores de Proceso - Gestión Jurídica</v>
          </cell>
          <cell r="Y88" t="str">
            <v>No</v>
          </cell>
        </row>
        <row r="89">
          <cell r="A89">
            <v>5029</v>
          </cell>
          <cell r="B89" t="str">
            <v>Atención de Tutelas</v>
          </cell>
          <cell r="C89" t="str">
            <v>(5813/5859)* 100</v>
          </cell>
          <cell r="D89">
            <v>97110002</v>
          </cell>
          <cell r="E89" t="str">
            <v>(Variable 1/ Variable 2)* 100</v>
          </cell>
          <cell r="F89">
            <v>100</v>
          </cell>
          <cell r="G89" t="str">
            <v>Mes</v>
          </cell>
          <cell r="H89" t="str">
            <v>Porcentaje</v>
          </cell>
          <cell r="I89">
            <v>0</v>
          </cell>
          <cell r="J89">
            <v>7</v>
          </cell>
          <cell r="K89" t="str">
            <v>Proceso: Gestión Jurídica</v>
          </cell>
          <cell r="L89">
            <v>7</v>
          </cell>
          <cell r="M89" t="str">
            <v>Proceso: Gestión Jurídica No Aplica</v>
          </cell>
          <cell r="N89">
            <v>3003</v>
          </cell>
          <cell r="O89" t="str">
            <v>Proceso: Gestión Jurídica No Aplica</v>
          </cell>
          <cell r="P89">
            <v>5813</v>
          </cell>
          <cell r="Q89">
            <v>5859</v>
          </cell>
          <cell r="R89">
            <v>0</v>
          </cell>
          <cell r="S89">
            <v>0</v>
          </cell>
          <cell r="T89" t="str">
            <v>Constante</v>
          </cell>
          <cell r="U89">
            <v>3</v>
          </cell>
          <cell r="V89" t="str">
            <v>Proceso</v>
          </cell>
          <cell r="W89">
            <v>20803</v>
          </cell>
          <cell r="X89" t="str">
            <v>Indicadores de Proceso - Gestión Jurídica</v>
          </cell>
          <cell r="Y89" t="str">
            <v>No</v>
          </cell>
        </row>
        <row r="90">
          <cell r="A90">
            <v>5030</v>
          </cell>
          <cell r="B90" t="str">
            <v>Fallos de tutela a favor de la DIAN</v>
          </cell>
          <cell r="C90" t="str">
            <v>(5814/5860)* 100</v>
          </cell>
          <cell r="D90">
            <v>97110002</v>
          </cell>
          <cell r="E90" t="str">
            <v>(Variable 1/ Variable 2)* 100</v>
          </cell>
          <cell r="F90">
            <v>90</v>
          </cell>
          <cell r="G90" t="str">
            <v>Trimestre</v>
          </cell>
          <cell r="H90" t="str">
            <v>Porcentaje</v>
          </cell>
          <cell r="I90">
            <v>0</v>
          </cell>
          <cell r="J90">
            <v>7</v>
          </cell>
          <cell r="K90" t="str">
            <v>Proceso: Gestión Jurídica</v>
          </cell>
          <cell r="L90">
            <v>7</v>
          </cell>
          <cell r="M90" t="str">
            <v>Proceso: Gestión Jurídica No Aplica</v>
          </cell>
          <cell r="N90">
            <v>3003</v>
          </cell>
          <cell r="O90" t="str">
            <v>Proceso: Gestión Jurídica No Aplica</v>
          </cell>
          <cell r="P90">
            <v>5814</v>
          </cell>
          <cell r="Q90">
            <v>5860</v>
          </cell>
          <cell r="R90">
            <v>0</v>
          </cell>
          <cell r="S90">
            <v>0</v>
          </cell>
          <cell r="T90" t="str">
            <v>Constante</v>
          </cell>
          <cell r="U90">
            <v>3</v>
          </cell>
          <cell r="V90" t="str">
            <v>Proceso</v>
          </cell>
          <cell r="W90">
            <v>20803</v>
          </cell>
          <cell r="X90" t="str">
            <v>Indicadores de Proceso - Gestión Jurídica</v>
          </cell>
          <cell r="Y90" t="str">
            <v>No</v>
          </cell>
        </row>
        <row r="91">
          <cell r="A91">
            <v>5032</v>
          </cell>
          <cell r="B91" t="str">
            <v>Conceptos efectivamente reconsiderados por la Dian.</v>
          </cell>
          <cell r="C91" t="str">
            <v>1-(5816/5862)*100</v>
          </cell>
          <cell r="D91">
            <v>97110002</v>
          </cell>
          <cell r="E91" t="str">
            <v>(1-(Variable 1 / Variable 2))*100</v>
          </cell>
          <cell r="F91">
            <v>100</v>
          </cell>
          <cell r="G91" t="str">
            <v>Trimestre</v>
          </cell>
          <cell r="H91" t="str">
            <v>Porcentaje</v>
          </cell>
          <cell r="I91">
            <v>0</v>
          </cell>
          <cell r="J91">
            <v>7</v>
          </cell>
          <cell r="K91" t="str">
            <v>Proceso: Gestión Jurídica</v>
          </cell>
          <cell r="L91">
            <v>7</v>
          </cell>
          <cell r="M91" t="str">
            <v>Proceso: Gestión Jurídica No Aplica</v>
          </cell>
          <cell r="N91">
            <v>3003</v>
          </cell>
          <cell r="O91" t="str">
            <v>Proceso: Gestión Jurídica No Aplica</v>
          </cell>
          <cell r="P91">
            <v>5816</v>
          </cell>
          <cell r="Q91">
            <v>5862</v>
          </cell>
          <cell r="R91">
            <v>0</v>
          </cell>
          <cell r="S91">
            <v>0</v>
          </cell>
          <cell r="T91" t="str">
            <v>Constante</v>
          </cell>
          <cell r="U91">
            <v>3</v>
          </cell>
          <cell r="V91" t="str">
            <v>Proceso</v>
          </cell>
          <cell r="W91">
            <v>20803</v>
          </cell>
          <cell r="X91" t="str">
            <v>Indicadores de Proceso - Gestión Jurídica</v>
          </cell>
          <cell r="Y91" t="str">
            <v>No</v>
          </cell>
        </row>
        <row r="92">
          <cell r="A92">
            <v>5033</v>
          </cell>
          <cell r="B92" t="str">
            <v>Oportunidad en la respuesta de los Conceptos</v>
          </cell>
          <cell r="C92" t="str">
            <v>5817/5863)* 100</v>
          </cell>
          <cell r="D92">
            <v>97110001</v>
          </cell>
          <cell r="E92" t="str">
            <v>(Variable 1/ Variable 2)* 100</v>
          </cell>
          <cell r="F92">
            <v>100</v>
          </cell>
          <cell r="G92" t="str">
            <v>Mes</v>
          </cell>
          <cell r="H92" t="str">
            <v>Porcentaje</v>
          </cell>
          <cell r="I92">
            <v>0</v>
          </cell>
          <cell r="J92">
            <v>7</v>
          </cell>
          <cell r="K92" t="str">
            <v>Proceso: Gestión Jurídica</v>
          </cell>
          <cell r="L92">
            <v>7</v>
          </cell>
          <cell r="M92" t="str">
            <v>Proceso: Gestión Jurídica No Aplica</v>
          </cell>
          <cell r="N92">
            <v>3003</v>
          </cell>
          <cell r="O92" t="str">
            <v>Proceso: Gestión Jurídica No Aplica</v>
          </cell>
          <cell r="P92">
            <v>5817</v>
          </cell>
          <cell r="Q92">
            <v>5863</v>
          </cell>
          <cell r="R92">
            <v>0</v>
          </cell>
          <cell r="S92">
            <v>0</v>
          </cell>
          <cell r="T92" t="str">
            <v>Ascendente</v>
          </cell>
          <cell r="U92">
            <v>3</v>
          </cell>
          <cell r="V92" t="str">
            <v>Proceso</v>
          </cell>
          <cell r="W92">
            <v>20803</v>
          </cell>
          <cell r="X92" t="str">
            <v>Indicadores de Proceso - Gestión Jurídica</v>
          </cell>
          <cell r="Y92" t="str">
            <v>No</v>
          </cell>
        </row>
        <row r="93">
          <cell r="A93">
            <v>5034</v>
          </cell>
          <cell r="B93" t="str">
            <v>Eficiencia en la expedición de providencias</v>
          </cell>
          <cell r="C93" t="str">
            <v>.992155525238744884038199181446111869031</v>
          </cell>
          <cell r="D93">
            <v>97110002</v>
          </cell>
          <cell r="E93" t="str">
            <v>Variable 1/ Variable 2</v>
          </cell>
          <cell r="F93">
            <v>1</v>
          </cell>
          <cell r="G93" t="str">
            <v>Trimestre</v>
          </cell>
          <cell r="H93" t="str">
            <v>Días</v>
          </cell>
          <cell r="I93">
            <v>0</v>
          </cell>
          <cell r="J93">
            <v>10</v>
          </cell>
          <cell r="K93" t="str">
            <v>Proceso: Investigación disciplinaria</v>
          </cell>
          <cell r="L93">
            <v>268</v>
          </cell>
          <cell r="M93" t="str">
            <v>Proceso: Investigación disciplinaria</v>
          </cell>
          <cell r="N93">
            <v>3000</v>
          </cell>
          <cell r="O93" t="str">
            <v>Proceso: Investigación Disciplinaria</v>
          </cell>
          <cell r="P93">
            <v>5818</v>
          </cell>
          <cell r="Q93">
            <v>5864</v>
          </cell>
          <cell r="R93">
            <v>0</v>
          </cell>
          <cell r="S93">
            <v>0</v>
          </cell>
          <cell r="T93" t="str">
            <v>Constante</v>
          </cell>
          <cell r="U93">
            <v>3</v>
          </cell>
          <cell r="V93" t="str">
            <v>Proceso</v>
          </cell>
          <cell r="W93">
            <v>21303</v>
          </cell>
          <cell r="X93" t="str">
            <v>Indicadores de Proceso - Control Disciplinario Interno</v>
          </cell>
          <cell r="Y93" t="str">
            <v>No</v>
          </cell>
        </row>
        <row r="94">
          <cell r="A94">
            <v>5036</v>
          </cell>
          <cell r="B94" t="str">
            <v>Porcentaje de fallos proferidos sin nulidad por segunda instancia</v>
          </cell>
          <cell r="C94" t="str">
            <v>99.215819979543129901125127855438117968</v>
          </cell>
          <cell r="D94">
            <v>97110002</v>
          </cell>
          <cell r="E94" t="str">
            <v>(Variable 1/ Variable 2)* 100</v>
          </cell>
          <cell r="F94">
            <v>100</v>
          </cell>
          <cell r="G94" t="str">
            <v>Semestre</v>
          </cell>
          <cell r="H94" t="str">
            <v>Porcentaje</v>
          </cell>
          <cell r="I94">
            <v>0</v>
          </cell>
          <cell r="J94">
            <v>10</v>
          </cell>
          <cell r="K94" t="str">
            <v>Proceso: Investigación disciplinaria</v>
          </cell>
          <cell r="L94">
            <v>268</v>
          </cell>
          <cell r="M94" t="str">
            <v>Proceso: Investigación disciplinaria</v>
          </cell>
          <cell r="N94">
            <v>3000</v>
          </cell>
          <cell r="O94" t="str">
            <v>Proceso: Investigación Disciplinaria</v>
          </cell>
          <cell r="P94">
            <v>5820</v>
          </cell>
          <cell r="Q94">
            <v>5866</v>
          </cell>
          <cell r="R94">
            <v>0</v>
          </cell>
          <cell r="S94">
            <v>0</v>
          </cell>
          <cell r="T94" t="str">
            <v>Constante</v>
          </cell>
          <cell r="U94">
            <v>3</v>
          </cell>
          <cell r="V94" t="str">
            <v>Proceso</v>
          </cell>
          <cell r="W94">
            <v>21303</v>
          </cell>
          <cell r="X94" t="str">
            <v>Indicadores de Proceso - Control Disciplinario Interno</v>
          </cell>
          <cell r="Y94" t="str">
            <v>No</v>
          </cell>
        </row>
        <row r="95">
          <cell r="A95">
            <v>5045</v>
          </cell>
          <cell r="B95" t="str">
            <v>Solicitudes  de Devolución y/o Compensación gestionadas, hasta proferir el acto administrativo terminal dentro del término legal.</v>
          </cell>
          <cell r="C95" t="str">
            <v>(5829/5873)*100</v>
          </cell>
          <cell r="D95">
            <v>97110002</v>
          </cell>
          <cell r="E95" t="str">
            <v>(Variable 1/ Variable 2)* 100</v>
          </cell>
          <cell r="F95">
            <v>100</v>
          </cell>
          <cell r="G95" t="str">
            <v>Mes</v>
          </cell>
          <cell r="H95" t="str">
            <v>Porcentaje</v>
          </cell>
          <cell r="I95">
            <v>0</v>
          </cell>
          <cell r="J95">
            <v>12</v>
          </cell>
          <cell r="K95" t="str">
            <v>Proceso: Recaudación</v>
          </cell>
          <cell r="L95">
            <v>45</v>
          </cell>
          <cell r="M95" t="str">
            <v>Subproceso: Devolución y/o Compensación</v>
          </cell>
          <cell r="N95">
            <v>3044</v>
          </cell>
          <cell r="O95" t="str">
            <v>Subproceso: Devolución y/o compensación</v>
          </cell>
          <cell r="P95">
            <v>5829</v>
          </cell>
          <cell r="Q95">
            <v>5873</v>
          </cell>
          <cell r="R95">
            <v>0</v>
          </cell>
          <cell r="S95">
            <v>0</v>
          </cell>
          <cell r="T95" t="str">
            <v>Constante</v>
          </cell>
          <cell r="U95">
            <v>3</v>
          </cell>
          <cell r="V95" t="str">
            <v>Proceso</v>
          </cell>
          <cell r="W95">
            <v>22403</v>
          </cell>
          <cell r="X95" t="str">
            <v>Indicadores de Subproceso - Recaudo</v>
          </cell>
          <cell r="Y95" t="str">
            <v>No</v>
          </cell>
        </row>
        <row r="96">
          <cell r="A96">
            <v>5047</v>
          </cell>
          <cell r="B96" t="str">
            <v>Promedio de días utilizados en resolver las solicitudes de devolución y/o compensación</v>
          </cell>
          <cell r="C96" t="str">
            <v>5831</v>
          </cell>
          <cell r="D96">
            <v>97110003</v>
          </cell>
          <cell r="E96" t="str">
            <v>Variable 1</v>
          </cell>
          <cell r="F96">
            <v>37</v>
          </cell>
          <cell r="G96" t="str">
            <v>Mes</v>
          </cell>
          <cell r="H96" t="str">
            <v>Días</v>
          </cell>
          <cell r="I96">
            <v>40.49</v>
          </cell>
          <cell r="J96">
            <v>12</v>
          </cell>
          <cell r="K96" t="str">
            <v>Proceso: Recaudación</v>
          </cell>
          <cell r="L96">
            <v>45</v>
          </cell>
          <cell r="M96" t="str">
            <v>Subproceso: Devolución y/o Compensación</v>
          </cell>
          <cell r="N96">
            <v>3044</v>
          </cell>
          <cell r="O96" t="str">
            <v>Subproceso: Devolución y/o compensación</v>
          </cell>
          <cell r="P96">
            <v>5831</v>
          </cell>
          <cell r="Q96">
            <v>0</v>
          </cell>
          <cell r="R96">
            <v>0</v>
          </cell>
          <cell r="S96">
            <v>0</v>
          </cell>
          <cell r="T96" t="str">
            <v>Descendente</v>
          </cell>
          <cell r="U96">
            <v>3</v>
          </cell>
          <cell r="V96" t="str">
            <v>Proceso</v>
          </cell>
          <cell r="W96">
            <v>22403</v>
          </cell>
          <cell r="X96" t="str">
            <v>Indicadores de Subproceso - Recaudo</v>
          </cell>
          <cell r="Y96" t="str">
            <v>No</v>
          </cell>
        </row>
        <row r="97">
          <cell r="A97">
            <v>5048</v>
          </cell>
          <cell r="B97" t="str">
            <v>Cumplimiento del Plan Anual de Auditoría</v>
          </cell>
          <cell r="C97" t="str">
            <v>(5926/5933)*100</v>
          </cell>
          <cell r="D97">
            <v>97110002</v>
          </cell>
          <cell r="E97" t="str">
            <v>(Variable 1/ Variable 2)* 100</v>
          </cell>
          <cell r="F97">
            <v>100</v>
          </cell>
          <cell r="G97" t="str">
            <v>Semestre</v>
          </cell>
          <cell r="H97" t="str">
            <v>Porcentaje</v>
          </cell>
          <cell r="I97">
            <v>0</v>
          </cell>
          <cell r="J97">
            <v>4</v>
          </cell>
          <cell r="K97" t="str">
            <v>Proceso: Control Interno</v>
          </cell>
          <cell r="L97">
            <v>4</v>
          </cell>
          <cell r="M97" t="str">
            <v>Proceso: Control Interno. No Aplica Subproceso.</v>
          </cell>
          <cell r="N97">
            <v>3010</v>
          </cell>
          <cell r="O97" t="str">
            <v>Proceso: Control Interno.</v>
          </cell>
          <cell r="P97">
            <v>5926</v>
          </cell>
          <cell r="Q97">
            <v>5933</v>
          </cell>
          <cell r="R97">
            <v>0</v>
          </cell>
          <cell r="S97">
            <v>0</v>
          </cell>
          <cell r="T97" t="str">
            <v>Constante</v>
          </cell>
          <cell r="U97">
            <v>3</v>
          </cell>
          <cell r="V97" t="str">
            <v>Proceso</v>
          </cell>
          <cell r="W97">
            <v>20403</v>
          </cell>
          <cell r="X97" t="str">
            <v>Indicadores de Proceso - Control Interno</v>
          </cell>
          <cell r="Y97" t="str">
            <v>No</v>
          </cell>
        </row>
        <row r="98">
          <cell r="A98">
            <v>5049</v>
          </cell>
          <cell r="B98" t="str">
            <v>Tiempo promedio de duración de las auditorías</v>
          </cell>
          <cell r="C98" t="str">
            <v>5927/5934</v>
          </cell>
          <cell r="D98">
            <v>97110003</v>
          </cell>
          <cell r="E98" t="str">
            <v>Variable 1/ Variable 2</v>
          </cell>
          <cell r="F98">
            <v>120</v>
          </cell>
          <cell r="G98" t="str">
            <v>Año</v>
          </cell>
          <cell r="H98" t="str">
            <v>Días</v>
          </cell>
          <cell r="I98">
            <v>0</v>
          </cell>
          <cell r="J98">
            <v>4</v>
          </cell>
          <cell r="K98" t="str">
            <v>Proceso: Control Interno</v>
          </cell>
          <cell r="L98">
            <v>4</v>
          </cell>
          <cell r="M98" t="str">
            <v>Proceso: Control Interno. No Aplica Subproceso.</v>
          </cell>
          <cell r="N98">
            <v>3010</v>
          </cell>
          <cell r="O98" t="str">
            <v>Proceso: Control Interno.</v>
          </cell>
          <cell r="P98">
            <v>5927</v>
          </cell>
          <cell r="Q98">
            <v>5934</v>
          </cell>
          <cell r="R98">
            <v>0</v>
          </cell>
          <cell r="S98">
            <v>0</v>
          </cell>
          <cell r="T98" t="str">
            <v>Descendente</v>
          </cell>
          <cell r="U98">
            <v>3</v>
          </cell>
          <cell r="V98" t="str">
            <v>Proceso</v>
          </cell>
          <cell r="W98">
            <v>20403</v>
          </cell>
          <cell r="X98" t="str">
            <v>Indicadores de Proceso - Control Interno</v>
          </cell>
          <cell r="Y98" t="str">
            <v>No</v>
          </cell>
        </row>
        <row r="99">
          <cell r="A99">
            <v>5050</v>
          </cell>
          <cell r="B99" t="str">
            <v>Administración del presupuesto de TIC</v>
          </cell>
          <cell r="C99" t="str">
            <v>(5928/5935)*100</v>
          </cell>
          <cell r="D99">
            <v>97110002</v>
          </cell>
          <cell r="E99" t="str">
            <v>(Variable 1/ Variable 2)* 100</v>
          </cell>
          <cell r="F99">
            <v>100</v>
          </cell>
          <cell r="G99" t="str">
            <v>Trimestre</v>
          </cell>
          <cell r="H99" t="str">
            <v>Porcentaje</v>
          </cell>
          <cell r="I99">
            <v>0</v>
          </cell>
          <cell r="J99">
            <v>15</v>
          </cell>
          <cell r="K99" t="str">
            <v>Proceso: Servicios informáticos</v>
          </cell>
          <cell r="L99">
            <v>263</v>
          </cell>
          <cell r="M99" t="str">
            <v>Proceso: Servicios informáticos</v>
          </cell>
          <cell r="N99">
            <v>3011</v>
          </cell>
          <cell r="O99" t="str">
            <v>Proceso: Servicios Informáticos</v>
          </cell>
          <cell r="P99">
            <v>5928</v>
          </cell>
          <cell r="Q99">
            <v>5935</v>
          </cell>
          <cell r="R99">
            <v>0</v>
          </cell>
          <cell r="S99">
            <v>0</v>
          </cell>
          <cell r="T99" t="str">
            <v>Constante</v>
          </cell>
          <cell r="U99">
            <v>3</v>
          </cell>
          <cell r="V99" t="str">
            <v>Proceso</v>
          </cell>
          <cell r="W99">
            <v>22003</v>
          </cell>
          <cell r="X99" t="str">
            <v>Indicadores de Proceso - Tecnología de Información y Telecomunicaciones</v>
          </cell>
          <cell r="Y99" t="str">
            <v>No</v>
          </cell>
        </row>
        <row r="100">
          <cell r="A100">
            <v>5051</v>
          </cell>
          <cell r="B100" t="str">
            <v>Nivel cumplimiento del cronograma de software</v>
          </cell>
          <cell r="C100" t="str">
            <v>(5929/5936)*100</v>
          </cell>
          <cell r="D100">
            <v>97110003</v>
          </cell>
          <cell r="E100" t="str">
            <v>(Variable 1/ Variable 2)* 100</v>
          </cell>
          <cell r="F100">
            <v>100</v>
          </cell>
          <cell r="G100" t="str">
            <v>Mes</v>
          </cell>
          <cell r="H100" t="str">
            <v>Porcentaje</v>
          </cell>
          <cell r="I100">
            <v>0</v>
          </cell>
          <cell r="J100">
            <v>15</v>
          </cell>
          <cell r="K100" t="str">
            <v>Proceso: Servicios informáticos</v>
          </cell>
          <cell r="L100">
            <v>245</v>
          </cell>
          <cell r="M100" t="str">
            <v>Subproceso: Construcción de Sistemas de Información</v>
          </cell>
          <cell r="N100">
            <v>3077</v>
          </cell>
          <cell r="O100" t="str">
            <v>Subproceso: Construcción de Sistemas de Información</v>
          </cell>
          <cell r="P100">
            <v>5929</v>
          </cell>
          <cell r="Q100">
            <v>5936</v>
          </cell>
          <cell r="R100">
            <v>0</v>
          </cell>
          <cell r="S100">
            <v>0</v>
          </cell>
          <cell r="T100" t="str">
            <v>Descendente</v>
          </cell>
          <cell r="U100">
            <v>3</v>
          </cell>
          <cell r="V100" t="str">
            <v>Proceso</v>
          </cell>
          <cell r="W100">
            <v>22002</v>
          </cell>
          <cell r="X100" t="str">
            <v>Indicadores de Subproceso - Tecnología de Información y Telecomunicaciones</v>
          </cell>
          <cell r="Y100" t="str">
            <v>No</v>
          </cell>
        </row>
        <row r="101">
          <cell r="A101">
            <v>5052</v>
          </cell>
          <cell r="B101" t="str">
            <v>Nivel de servicio Infraestructura Tecnologica</v>
          </cell>
          <cell r="C101" t="str">
            <v>((5930-5937)/5930)*100</v>
          </cell>
          <cell r="D101">
            <v>97110002</v>
          </cell>
          <cell r="E101" t="str">
            <v>((Variable 1 - Variable 2) / Variable 1)*100</v>
          </cell>
          <cell r="F101">
            <v>99.7</v>
          </cell>
          <cell r="G101" t="str">
            <v>Mes</v>
          </cell>
          <cell r="H101" t="str">
            <v>Porcentaje</v>
          </cell>
          <cell r="I101">
            <v>0</v>
          </cell>
          <cell r="J101">
            <v>15</v>
          </cell>
          <cell r="K101" t="str">
            <v>Proceso: Servicios informáticos</v>
          </cell>
          <cell r="L101">
            <v>242</v>
          </cell>
          <cell r="M101" t="str">
            <v>Subproceso: Gestión de la Infraestructura Tecnológica</v>
          </cell>
          <cell r="N101">
            <v>3013</v>
          </cell>
          <cell r="O101" t="str">
            <v>Subproceso: Gestión de la Infraestructura Tecnológica</v>
          </cell>
          <cell r="P101">
            <v>5930</v>
          </cell>
          <cell r="Q101">
            <v>5937</v>
          </cell>
          <cell r="R101">
            <v>0</v>
          </cell>
          <cell r="S101">
            <v>0</v>
          </cell>
          <cell r="T101" t="str">
            <v>Constante</v>
          </cell>
          <cell r="U101">
            <v>3</v>
          </cell>
          <cell r="V101" t="str">
            <v>Proceso</v>
          </cell>
          <cell r="W101">
            <v>22002</v>
          </cell>
          <cell r="X101" t="str">
            <v>Indicadores de Subproceso - Tecnología de Información y Telecomunicaciones</v>
          </cell>
          <cell r="Y101" t="str">
            <v>No</v>
          </cell>
        </row>
        <row r="102">
          <cell r="A102">
            <v>5053</v>
          </cell>
          <cell r="B102" t="str">
            <v>Cumplimiento en la atención a solicitudes</v>
          </cell>
          <cell r="C102" t="str">
            <v>(5931/5938)*100</v>
          </cell>
          <cell r="D102">
            <v>97110002</v>
          </cell>
          <cell r="E102" t="str">
            <v>(Variable 1/ Variable 2)* 100</v>
          </cell>
          <cell r="F102">
            <v>100</v>
          </cell>
          <cell r="G102" t="str">
            <v>Mes</v>
          </cell>
          <cell r="H102" t="str">
            <v>Porcentaje</v>
          </cell>
          <cell r="I102">
            <v>0</v>
          </cell>
          <cell r="J102">
            <v>15</v>
          </cell>
          <cell r="K102" t="str">
            <v>Proceso: Servicios informáticos</v>
          </cell>
          <cell r="L102">
            <v>243</v>
          </cell>
          <cell r="M102" t="str">
            <v>Subproceso: Soporte Tecnológico</v>
          </cell>
          <cell r="N102">
            <v>3014</v>
          </cell>
          <cell r="O102" t="str">
            <v>Subproceso: Soporte Tecnológico</v>
          </cell>
          <cell r="P102">
            <v>5931</v>
          </cell>
          <cell r="Q102">
            <v>5938</v>
          </cell>
          <cell r="R102">
            <v>0</v>
          </cell>
          <cell r="S102">
            <v>0</v>
          </cell>
          <cell r="T102" t="str">
            <v>Constante</v>
          </cell>
          <cell r="U102">
            <v>3</v>
          </cell>
          <cell r="V102" t="str">
            <v>Proceso</v>
          </cell>
          <cell r="W102">
            <v>22002</v>
          </cell>
          <cell r="X102" t="str">
            <v>Indicadores de Subproceso - Tecnología de Información y Telecomunicaciones</v>
          </cell>
          <cell r="Y102" t="str">
            <v>No</v>
          </cell>
        </row>
        <row r="103">
          <cell r="A103">
            <v>5055</v>
          </cell>
          <cell r="B103" t="str">
            <v>Anticipación en la toma de decisiones en los procesos disciplinarios</v>
          </cell>
          <cell r="C103" t="str">
            <v>(5955/5956)*100</v>
          </cell>
          <cell r="D103">
            <v>97110002</v>
          </cell>
          <cell r="E103" t="str">
            <v>(Variable 1/ Variable 2)* 100</v>
          </cell>
          <cell r="F103">
            <v>10</v>
          </cell>
          <cell r="G103" t="str">
            <v>Semestre</v>
          </cell>
          <cell r="H103" t="str">
            <v>Porcentaje</v>
          </cell>
          <cell r="I103">
            <v>0</v>
          </cell>
          <cell r="J103">
            <v>10</v>
          </cell>
          <cell r="K103" t="str">
            <v>Proceso: Investigación disciplinaria</v>
          </cell>
          <cell r="L103">
            <v>268</v>
          </cell>
          <cell r="M103" t="str">
            <v>Proceso: Investigación disciplinaria</v>
          </cell>
          <cell r="N103">
            <v>3000</v>
          </cell>
          <cell r="O103" t="str">
            <v>Proceso: Investigación Disciplinaria</v>
          </cell>
          <cell r="P103">
            <v>5955</v>
          </cell>
          <cell r="Q103">
            <v>5956</v>
          </cell>
          <cell r="R103">
            <v>0</v>
          </cell>
          <cell r="S103">
            <v>0</v>
          </cell>
          <cell r="T103" t="str">
            <v>Constante</v>
          </cell>
          <cell r="U103">
            <v>3</v>
          </cell>
          <cell r="V103" t="str">
            <v>Proceso</v>
          </cell>
          <cell r="W103">
            <v>21303</v>
          </cell>
          <cell r="X103" t="str">
            <v>Indicadores de Proceso - Control Disciplinario Interno</v>
          </cell>
          <cell r="Y103" t="str">
            <v>No</v>
          </cell>
        </row>
        <row r="104">
          <cell r="A104">
            <v>5056</v>
          </cell>
          <cell r="B104" t="str">
            <v>Eficacia de las notificaciones y/o comunicaciones en las decisiones disciplinarias</v>
          </cell>
          <cell r="C104" t="str">
            <v>(5957/5958)*100</v>
          </cell>
          <cell r="D104">
            <v>97110002</v>
          </cell>
          <cell r="E104" t="str">
            <v>(Variable 1/ Variable 2)* 100</v>
          </cell>
          <cell r="F104">
            <v>90</v>
          </cell>
          <cell r="G104" t="str">
            <v>Mes</v>
          </cell>
          <cell r="H104" t="str">
            <v>Porcentaje</v>
          </cell>
          <cell r="I104">
            <v>0</v>
          </cell>
          <cell r="J104">
            <v>10</v>
          </cell>
          <cell r="K104" t="str">
            <v>Proceso: Investigación disciplinaria</v>
          </cell>
          <cell r="L104">
            <v>268</v>
          </cell>
          <cell r="M104" t="str">
            <v>Proceso: Investigación disciplinaria</v>
          </cell>
          <cell r="N104">
            <v>3000</v>
          </cell>
          <cell r="O104" t="str">
            <v>Proceso: Investigación Disciplinaria</v>
          </cell>
          <cell r="P104">
            <v>5957</v>
          </cell>
          <cell r="Q104">
            <v>5958</v>
          </cell>
          <cell r="R104">
            <v>0</v>
          </cell>
          <cell r="S104">
            <v>0</v>
          </cell>
          <cell r="T104" t="str">
            <v>Constante</v>
          </cell>
          <cell r="U104">
            <v>3</v>
          </cell>
          <cell r="V104" t="str">
            <v>Proceso</v>
          </cell>
          <cell r="W104">
            <v>21303</v>
          </cell>
          <cell r="X104" t="str">
            <v>Indicadores de Proceso - Control Disciplinario Interno</v>
          </cell>
          <cell r="Y104" t="str">
            <v>No</v>
          </cell>
        </row>
        <row r="105">
          <cell r="A105">
            <v>5057</v>
          </cell>
          <cell r="B105" t="str">
            <v>Procesos terminados con fallo a favor de la DIAN</v>
          </cell>
          <cell r="C105" t="str">
            <v>(5961/5962)*100</v>
          </cell>
          <cell r="D105">
            <v>97110002</v>
          </cell>
          <cell r="E105" t="str">
            <v>(Variable 1/ Variable 2)* 100</v>
          </cell>
          <cell r="F105">
            <v>80</v>
          </cell>
          <cell r="G105" t="str">
            <v>Cuatrimestre</v>
          </cell>
          <cell r="H105" t="str">
            <v>Porcentaje</v>
          </cell>
          <cell r="I105">
            <v>0</v>
          </cell>
          <cell r="J105">
            <v>7</v>
          </cell>
          <cell r="K105" t="str">
            <v>Proceso: Gestión Jurídica</v>
          </cell>
          <cell r="L105">
            <v>7</v>
          </cell>
          <cell r="M105" t="str">
            <v>Proceso: Gestión Jurídica No Aplica</v>
          </cell>
          <cell r="N105">
            <v>3003</v>
          </cell>
          <cell r="O105" t="str">
            <v>Proceso: Gestión Jurídica No Aplica</v>
          </cell>
          <cell r="P105">
            <v>5961</v>
          </cell>
          <cell r="Q105">
            <v>5962</v>
          </cell>
          <cell r="R105">
            <v>0</v>
          </cell>
          <cell r="S105">
            <v>0</v>
          </cell>
          <cell r="T105" t="str">
            <v>Constante</v>
          </cell>
          <cell r="U105">
            <v>3</v>
          </cell>
          <cell r="V105" t="str">
            <v>Proceso</v>
          </cell>
          <cell r="W105">
            <v>20803</v>
          </cell>
          <cell r="X105" t="str">
            <v>Indicadores de Proceso - Gestión Jurídica</v>
          </cell>
          <cell r="Y105" t="str">
            <v>No</v>
          </cell>
        </row>
        <row r="106">
          <cell r="A106">
            <v>5058</v>
          </cell>
          <cell r="B106" t="str">
            <v>Cantidad de hallazgos de responsabilidad de la Subdirección Financiera.</v>
          </cell>
          <cell r="C106" t="str">
            <v>((5969-5970)/5970)*100</v>
          </cell>
          <cell r="D106">
            <v>97110001</v>
          </cell>
          <cell r="E106" t="str">
            <v>((Variable 1 - Variable 2)/ Variable 2)*100</v>
          </cell>
          <cell r="F106">
            <v>80</v>
          </cell>
          <cell r="G106" t="str">
            <v>Año</v>
          </cell>
          <cell r="H106" t="str">
            <v>Porcentaje</v>
          </cell>
          <cell r="I106">
            <v>0</v>
          </cell>
          <cell r="J106">
            <v>13</v>
          </cell>
          <cell r="K106" t="str">
            <v>Proceso: Recursos Financieros</v>
          </cell>
          <cell r="L106">
            <v>265</v>
          </cell>
          <cell r="M106" t="str">
            <v>Proceso: Recursos Financieros</v>
          </cell>
          <cell r="N106">
            <v>3064</v>
          </cell>
          <cell r="O106" t="str">
            <v>Proceso: Recursos Financieros</v>
          </cell>
          <cell r="P106">
            <v>5969</v>
          </cell>
          <cell r="Q106">
            <v>5970</v>
          </cell>
          <cell r="R106">
            <v>0</v>
          </cell>
          <cell r="S106">
            <v>0</v>
          </cell>
          <cell r="T106" t="str">
            <v>Ascendente</v>
          </cell>
          <cell r="U106">
            <v>3</v>
          </cell>
          <cell r="V106" t="str">
            <v>Proceso</v>
          </cell>
          <cell r="W106">
            <v>21603</v>
          </cell>
          <cell r="X106" t="str">
            <v>Indicadores de Proceso - Recursos Financieros</v>
          </cell>
          <cell r="Y106" t="str">
            <v>No</v>
          </cell>
        </row>
        <row r="107">
          <cell r="A107">
            <v>5059</v>
          </cell>
          <cell r="B107" t="str">
            <v>Nivel de ejecución presupuestal de la entidad</v>
          </cell>
          <cell r="C107" t="str">
            <v>(5971/5972)*100</v>
          </cell>
          <cell r="D107">
            <v>97110001</v>
          </cell>
          <cell r="E107" t="str">
            <v>(Variable 1/ Variable 2)* 100</v>
          </cell>
          <cell r="F107">
            <v>95</v>
          </cell>
          <cell r="G107" t="str">
            <v>Trimestre</v>
          </cell>
          <cell r="H107" t="str">
            <v>Porcentaje</v>
          </cell>
          <cell r="I107">
            <v>0</v>
          </cell>
          <cell r="J107">
            <v>13</v>
          </cell>
          <cell r="K107" t="str">
            <v>Proceso: Recursos Financieros</v>
          </cell>
          <cell r="L107">
            <v>265</v>
          </cell>
          <cell r="M107" t="str">
            <v>Proceso: Recursos Financieros</v>
          </cell>
          <cell r="N107">
            <v>3064</v>
          </cell>
          <cell r="O107" t="str">
            <v>Proceso: Recursos Financieros</v>
          </cell>
          <cell r="P107">
            <v>5971</v>
          </cell>
          <cell r="Q107">
            <v>5972</v>
          </cell>
          <cell r="R107">
            <v>0</v>
          </cell>
          <cell r="S107">
            <v>0</v>
          </cell>
          <cell r="T107" t="str">
            <v>Ascendente</v>
          </cell>
          <cell r="U107">
            <v>3</v>
          </cell>
          <cell r="V107" t="str">
            <v>Proceso</v>
          </cell>
          <cell r="W107">
            <v>21603</v>
          </cell>
          <cell r="X107" t="str">
            <v>Indicadores de Proceso - Recursos Financieros</v>
          </cell>
          <cell r="Y107" t="str">
            <v>No</v>
          </cell>
        </row>
        <row r="108">
          <cell r="A108">
            <v>5060</v>
          </cell>
          <cell r="B108" t="str">
            <v>Eficiencia en la realización de pagos</v>
          </cell>
          <cell r="C108" t="str">
            <v>(5973/5974)*100</v>
          </cell>
          <cell r="D108">
            <v>97110001</v>
          </cell>
          <cell r="E108" t="str">
            <v>(Variable 1/ Variable 2)* 100</v>
          </cell>
          <cell r="F108">
            <v>90</v>
          </cell>
          <cell r="G108" t="str">
            <v>Trimestre</v>
          </cell>
          <cell r="H108" t="str">
            <v>Porcentaje</v>
          </cell>
          <cell r="I108">
            <v>0</v>
          </cell>
          <cell r="J108">
            <v>13</v>
          </cell>
          <cell r="K108" t="str">
            <v>Proceso: Recursos Financieros</v>
          </cell>
          <cell r="L108">
            <v>265</v>
          </cell>
          <cell r="M108" t="str">
            <v>Proceso: Recursos Financieros</v>
          </cell>
          <cell r="N108">
            <v>3064</v>
          </cell>
          <cell r="O108" t="str">
            <v>Proceso: Recursos Financieros</v>
          </cell>
          <cell r="P108">
            <v>5973</v>
          </cell>
          <cell r="Q108">
            <v>5974</v>
          </cell>
          <cell r="R108">
            <v>0</v>
          </cell>
          <cell r="S108">
            <v>0</v>
          </cell>
          <cell r="T108" t="str">
            <v>Ascendente</v>
          </cell>
          <cell r="U108">
            <v>3</v>
          </cell>
          <cell r="V108" t="str">
            <v>Proceso</v>
          </cell>
          <cell r="W108">
            <v>21603</v>
          </cell>
          <cell r="X108" t="str">
            <v>Indicadores de Proceso - Recursos Financieros</v>
          </cell>
          <cell r="Y108" t="str">
            <v>No</v>
          </cell>
        </row>
        <row r="109">
          <cell r="A109">
            <v>5063</v>
          </cell>
          <cell r="B109" t="str">
            <v>Comportamiento del gasto de los recursos disponibles para la operación logística</v>
          </cell>
          <cell r="C109" t="str">
            <v>(5979/5980)*100</v>
          </cell>
          <cell r="D109">
            <v>97110002</v>
          </cell>
          <cell r="E109" t="str">
            <v>(Variable 1/ Variable 2)* 100</v>
          </cell>
          <cell r="F109">
            <v>100</v>
          </cell>
          <cell r="G109" t="str">
            <v>Mes</v>
          </cell>
          <cell r="H109" t="str">
            <v>Porcentaje</v>
          </cell>
          <cell r="I109">
            <v>0</v>
          </cell>
          <cell r="J109">
            <v>3</v>
          </cell>
          <cell r="K109" t="str">
            <v>Proceso: Comercialización</v>
          </cell>
          <cell r="L109">
            <v>275</v>
          </cell>
          <cell r="M109" t="str">
            <v>Proceso: Comercialización. No aplica Subproceso</v>
          </cell>
          <cell r="N109">
            <v>3018</v>
          </cell>
          <cell r="O109" t="str">
            <v>Proceso: Comercialización</v>
          </cell>
          <cell r="P109">
            <v>5979</v>
          </cell>
          <cell r="Q109">
            <v>5980</v>
          </cell>
          <cell r="R109">
            <v>0</v>
          </cell>
          <cell r="S109">
            <v>0</v>
          </cell>
          <cell r="T109" t="str">
            <v>Constante</v>
          </cell>
          <cell r="U109">
            <v>3</v>
          </cell>
          <cell r="V109" t="str">
            <v>Proceso</v>
          </cell>
          <cell r="W109">
            <v>21703</v>
          </cell>
          <cell r="X109" t="str">
            <v>Indicadores de Proceso - Comercial</v>
          </cell>
          <cell r="Y109" t="str">
            <v>No</v>
          </cell>
        </row>
        <row r="110">
          <cell r="A110">
            <v>5064</v>
          </cell>
          <cell r="B110" t="str">
            <v>Valor del ahorro en inversión para campañas informativas o de divulgación a través de acciones de free press</v>
          </cell>
          <cell r="C110" t="str">
            <v>5997</v>
          </cell>
          <cell r="D110">
            <v>97110002</v>
          </cell>
          <cell r="E110" t="str">
            <v>Variable 1</v>
          </cell>
          <cell r="F110">
            <v>30000</v>
          </cell>
          <cell r="G110" t="str">
            <v>Trimestre</v>
          </cell>
          <cell r="H110" t="str">
            <v>Millones de Pesos</v>
          </cell>
          <cell r="I110">
            <v>0</v>
          </cell>
          <cell r="J110">
            <v>9</v>
          </cell>
          <cell r="K110" t="str">
            <v>Proceso: Inteligencia Corporativa</v>
          </cell>
          <cell r="L110">
            <v>253</v>
          </cell>
          <cell r="M110" t="str">
            <v>Subproceso: Comunicaciones</v>
          </cell>
          <cell r="N110">
            <v>3004</v>
          </cell>
          <cell r="O110" t="str">
            <v>Subproceso: Comunicaciones</v>
          </cell>
          <cell r="P110">
            <v>5997</v>
          </cell>
          <cell r="Q110">
            <v>0</v>
          </cell>
          <cell r="R110">
            <v>0</v>
          </cell>
          <cell r="S110">
            <v>0</v>
          </cell>
          <cell r="T110" t="str">
            <v>Constante</v>
          </cell>
          <cell r="U110">
            <v>3</v>
          </cell>
          <cell r="V110" t="str">
            <v>Proceso</v>
          </cell>
          <cell r="W110">
            <v>20502</v>
          </cell>
          <cell r="X110" t="str">
            <v>Indicadores de Subproceso - Comunicaciones</v>
          </cell>
          <cell r="Y110" t="str">
            <v>No</v>
          </cell>
        </row>
        <row r="111">
          <cell r="A111">
            <v>5068</v>
          </cell>
          <cell r="B111" t="str">
            <v>Efectividad en la Gestión Documental</v>
          </cell>
          <cell r="C111" t="str">
            <v>(((5983/5984)*0.6)+((5985/5986)*0.4))*100</v>
          </cell>
          <cell r="D111">
            <v>97110002</v>
          </cell>
          <cell r="E111" t="str">
            <v>(((Variable 1 / Variable 2) * 0.6) + ((Variable 3 / Variable 4) * 0.4)) * 100</v>
          </cell>
          <cell r="F111">
            <v>100</v>
          </cell>
          <cell r="G111" t="str">
            <v>Mes</v>
          </cell>
          <cell r="H111" t="str">
            <v>Porcentaje</v>
          </cell>
          <cell r="I111">
            <v>0</v>
          </cell>
          <cell r="J111">
            <v>14</v>
          </cell>
          <cell r="K111" t="str">
            <v>Proceso: Recursos Físicos</v>
          </cell>
          <cell r="L111">
            <v>264</v>
          </cell>
          <cell r="M111" t="str">
            <v>Proceso: Recursos Físicos</v>
          </cell>
          <cell r="N111">
            <v>3075</v>
          </cell>
          <cell r="O111" t="str">
            <v>Proceso: Recursos Físicos</v>
          </cell>
          <cell r="P111">
            <v>5983</v>
          </cell>
          <cell r="Q111">
            <v>5984</v>
          </cell>
          <cell r="R111">
            <v>5985</v>
          </cell>
          <cell r="S111">
            <v>5986</v>
          </cell>
          <cell r="T111" t="str">
            <v>Constante</v>
          </cell>
          <cell r="U111">
            <v>3</v>
          </cell>
          <cell r="V111" t="str">
            <v>Proceso</v>
          </cell>
          <cell r="W111">
            <v>21503</v>
          </cell>
          <cell r="X111" t="str">
            <v>Indicadores de Proceso - Recursos Físicos</v>
          </cell>
          <cell r="Y111" t="str">
            <v>No</v>
          </cell>
        </row>
        <row r="112">
          <cell r="A112">
            <v>5069</v>
          </cell>
          <cell r="B112" t="str">
            <v>Administración de Bienes</v>
          </cell>
          <cell r="C112" t="str">
            <v>((5987*0.25)+(5988*0.30)+(5989*0.15)+(5990*0.30))</v>
          </cell>
          <cell r="D112">
            <v>97110002</v>
          </cell>
          <cell r="E112" t="str">
            <v>(Variable 1 * 0.25) + (Variable 2 * 0.30) + (Variable 3 * 0.15) + (Variable 4 * 0.30)</v>
          </cell>
          <cell r="F112">
            <v>100</v>
          </cell>
          <cell r="G112" t="str">
            <v>Trimestre</v>
          </cell>
          <cell r="H112" t="str">
            <v>Porcentaje</v>
          </cell>
          <cell r="I112">
            <v>0</v>
          </cell>
          <cell r="J112">
            <v>14</v>
          </cell>
          <cell r="K112" t="str">
            <v>Proceso: Recursos Físicos</v>
          </cell>
          <cell r="L112">
            <v>264</v>
          </cell>
          <cell r="M112" t="str">
            <v>Proceso: Recursos Físicos</v>
          </cell>
          <cell r="N112">
            <v>3075</v>
          </cell>
          <cell r="O112" t="str">
            <v>Proceso: Recursos Físicos</v>
          </cell>
          <cell r="P112">
            <v>5987</v>
          </cell>
          <cell r="Q112">
            <v>5988</v>
          </cell>
          <cell r="R112">
            <v>5989</v>
          </cell>
          <cell r="S112">
            <v>5990</v>
          </cell>
          <cell r="T112" t="str">
            <v>Constante</v>
          </cell>
          <cell r="U112">
            <v>3</v>
          </cell>
          <cell r="V112" t="str">
            <v>Proceso</v>
          </cell>
          <cell r="W112">
            <v>21503</v>
          </cell>
          <cell r="X112" t="str">
            <v>Indicadores de Proceso - Recursos Físicos</v>
          </cell>
          <cell r="Y112" t="str">
            <v>No</v>
          </cell>
        </row>
        <row r="113">
          <cell r="A113">
            <v>5070</v>
          </cell>
          <cell r="B113" t="str">
            <v>Calidad en la liquidación de la nómina</v>
          </cell>
          <cell r="C113" t="str">
            <v>(6001/6002)*100</v>
          </cell>
          <cell r="D113">
            <v>97110001</v>
          </cell>
          <cell r="E113" t="str">
            <v>(Variable 1/ Variable 2)* 100</v>
          </cell>
          <cell r="F113">
            <v>100</v>
          </cell>
          <cell r="G113" t="str">
            <v>Trimestre</v>
          </cell>
          <cell r="H113" t="str">
            <v>Porcentaje</v>
          </cell>
          <cell r="I113">
            <v>0</v>
          </cell>
          <cell r="J113">
            <v>6</v>
          </cell>
          <cell r="K113" t="str">
            <v>Proceso: Gestión Humana</v>
          </cell>
          <cell r="L113">
            <v>272</v>
          </cell>
          <cell r="M113" t="str">
            <v>Proceso: Gestión Humana No Aplica Subproceso.</v>
          </cell>
          <cell r="N113">
            <v>3030</v>
          </cell>
          <cell r="O113" t="str">
            <v>Proceso: Gestión Humana</v>
          </cell>
          <cell r="P113">
            <v>6001</v>
          </cell>
          <cell r="Q113">
            <v>6002</v>
          </cell>
          <cell r="R113">
            <v>0</v>
          </cell>
          <cell r="S113">
            <v>0</v>
          </cell>
          <cell r="T113" t="str">
            <v>Ascendente</v>
          </cell>
          <cell r="U113">
            <v>3</v>
          </cell>
          <cell r="V113" t="str">
            <v>Proceso</v>
          </cell>
          <cell r="W113">
            <v>21403</v>
          </cell>
          <cell r="X113" t="str">
            <v>Indicadores de Proceso - Personal</v>
          </cell>
          <cell r="Y113" t="str">
            <v>No</v>
          </cell>
        </row>
        <row r="114">
          <cell r="A114">
            <v>5071</v>
          </cell>
          <cell r="B114" t="str">
            <v>Ejecución del plan de bienestar</v>
          </cell>
          <cell r="C114" t="str">
            <v>(6003/6018)*100</v>
          </cell>
          <cell r="D114">
            <v>97110001</v>
          </cell>
          <cell r="E114" t="str">
            <v>(Variable 1/ Variable 2)* 100</v>
          </cell>
          <cell r="F114">
            <v>100</v>
          </cell>
          <cell r="G114" t="str">
            <v>Trimestre</v>
          </cell>
          <cell r="H114" t="str">
            <v>Porcentaje</v>
          </cell>
          <cell r="I114">
            <v>0</v>
          </cell>
          <cell r="J114">
            <v>6</v>
          </cell>
          <cell r="K114" t="str">
            <v>Proceso: Gestión Humana</v>
          </cell>
          <cell r="L114">
            <v>272</v>
          </cell>
          <cell r="M114" t="str">
            <v>Proceso: Gestión Humana No Aplica Subproceso.</v>
          </cell>
          <cell r="N114">
            <v>3030</v>
          </cell>
          <cell r="O114" t="str">
            <v>Proceso: Gestión Humana</v>
          </cell>
          <cell r="P114">
            <v>6003</v>
          </cell>
          <cell r="Q114">
            <v>6018</v>
          </cell>
          <cell r="R114">
            <v>0</v>
          </cell>
          <cell r="S114">
            <v>0</v>
          </cell>
          <cell r="T114" t="str">
            <v>Ascendente</v>
          </cell>
          <cell r="U114">
            <v>3</v>
          </cell>
          <cell r="V114" t="str">
            <v>Proceso</v>
          </cell>
          <cell r="W114">
            <v>21403</v>
          </cell>
          <cell r="X114" t="str">
            <v>Indicadores de Proceso - Personal</v>
          </cell>
          <cell r="Y114" t="str">
            <v>No</v>
          </cell>
        </row>
        <row r="115">
          <cell r="A115">
            <v>5072</v>
          </cell>
          <cell r="B115" t="str">
            <v>Gestión de incapacidades</v>
          </cell>
          <cell r="C115" t="str">
            <v>(6004/6005)*100</v>
          </cell>
          <cell r="D115">
            <v>97110001</v>
          </cell>
          <cell r="E115" t="str">
            <v>(Variable 1/ Variable 2)* 100</v>
          </cell>
          <cell r="F115">
            <v>100</v>
          </cell>
          <cell r="G115" t="str">
            <v>Bimestre</v>
          </cell>
          <cell r="H115" t="str">
            <v>Porcentaje</v>
          </cell>
          <cell r="I115">
            <v>92</v>
          </cell>
          <cell r="J115">
            <v>6</v>
          </cell>
          <cell r="K115" t="str">
            <v>Proceso: Gestión Humana</v>
          </cell>
          <cell r="L115">
            <v>272</v>
          </cell>
          <cell r="M115" t="str">
            <v>Proceso: Gestión Humana No Aplica Subproceso.</v>
          </cell>
          <cell r="N115">
            <v>3030</v>
          </cell>
          <cell r="O115" t="str">
            <v>Proceso: Gestión Humana</v>
          </cell>
          <cell r="P115">
            <v>6004</v>
          </cell>
          <cell r="Q115">
            <v>6005</v>
          </cell>
          <cell r="R115">
            <v>0</v>
          </cell>
          <cell r="S115">
            <v>0</v>
          </cell>
          <cell r="T115" t="str">
            <v>Ascendente</v>
          </cell>
          <cell r="U115">
            <v>3</v>
          </cell>
          <cell r="V115" t="str">
            <v>Proceso</v>
          </cell>
          <cell r="W115">
            <v>21403</v>
          </cell>
          <cell r="X115" t="str">
            <v>Indicadores de Proceso - Personal</v>
          </cell>
          <cell r="Y115" t="str">
            <v>No</v>
          </cell>
        </row>
        <row r="116">
          <cell r="A116">
            <v>5073</v>
          </cell>
          <cell r="B116" t="str">
            <v>Gestión de novedades que afectan la nómina</v>
          </cell>
          <cell r="C116" t="str">
            <v>(6006/6007)*100</v>
          </cell>
          <cell r="D116">
            <v>97110001</v>
          </cell>
          <cell r="E116" t="str">
            <v>(Variable 1/ Variable 2)* 100</v>
          </cell>
          <cell r="F116">
            <v>100</v>
          </cell>
          <cell r="G116" t="str">
            <v>Trimestre</v>
          </cell>
          <cell r="H116" t="str">
            <v>Porcentaje</v>
          </cell>
          <cell r="I116">
            <v>0</v>
          </cell>
          <cell r="J116">
            <v>6</v>
          </cell>
          <cell r="K116" t="str">
            <v>Proceso: Gestión Humana</v>
          </cell>
          <cell r="L116">
            <v>272</v>
          </cell>
          <cell r="M116" t="str">
            <v>Proceso: Gestión Humana No Aplica Subproceso.</v>
          </cell>
          <cell r="N116">
            <v>3030</v>
          </cell>
          <cell r="O116" t="str">
            <v>Proceso: Gestión Humana</v>
          </cell>
          <cell r="P116">
            <v>6006</v>
          </cell>
          <cell r="Q116">
            <v>6007</v>
          </cell>
          <cell r="R116">
            <v>0</v>
          </cell>
          <cell r="S116">
            <v>0</v>
          </cell>
          <cell r="T116" t="str">
            <v>Ascendente</v>
          </cell>
          <cell r="U116">
            <v>3</v>
          </cell>
          <cell r="V116" t="str">
            <v>Proceso</v>
          </cell>
          <cell r="W116">
            <v>21403</v>
          </cell>
          <cell r="X116" t="str">
            <v>Indicadores de Proceso - Personal</v>
          </cell>
          <cell r="Y116" t="str">
            <v>No</v>
          </cell>
        </row>
        <row r="117">
          <cell r="A117">
            <v>5074</v>
          </cell>
          <cell r="B117" t="str">
            <v>Gestión del clima laboral</v>
          </cell>
          <cell r="C117" t="str">
            <v>(6008/6009)*100</v>
          </cell>
          <cell r="D117">
            <v>97110001</v>
          </cell>
          <cell r="E117" t="str">
            <v>(Variable 1/ Variable 2)* 100</v>
          </cell>
          <cell r="F117">
            <v>100</v>
          </cell>
          <cell r="G117" t="str">
            <v>Semestre</v>
          </cell>
          <cell r="H117" t="str">
            <v>Porcentaje</v>
          </cell>
          <cell r="I117">
            <v>0</v>
          </cell>
          <cell r="J117">
            <v>6</v>
          </cell>
          <cell r="K117" t="str">
            <v>Proceso: Gestión Humana</v>
          </cell>
          <cell r="L117">
            <v>272</v>
          </cell>
          <cell r="M117" t="str">
            <v>Proceso: Gestión Humana No Aplica Subproceso.</v>
          </cell>
          <cell r="N117">
            <v>3030</v>
          </cell>
          <cell r="O117" t="str">
            <v>Proceso: Gestión Humana</v>
          </cell>
          <cell r="P117">
            <v>6008</v>
          </cell>
          <cell r="Q117">
            <v>6009</v>
          </cell>
          <cell r="R117">
            <v>0</v>
          </cell>
          <cell r="S117">
            <v>0</v>
          </cell>
          <cell r="T117" t="str">
            <v>Ascendente</v>
          </cell>
          <cell r="U117">
            <v>3</v>
          </cell>
          <cell r="V117" t="str">
            <v>Proceso</v>
          </cell>
          <cell r="W117">
            <v>21403</v>
          </cell>
          <cell r="X117" t="str">
            <v>Indicadores de Proceso - Personal</v>
          </cell>
          <cell r="Y117" t="str">
            <v>No</v>
          </cell>
        </row>
        <row r="118">
          <cell r="A118">
            <v>5075</v>
          </cell>
          <cell r="B118" t="str">
            <v>Gestión del desarrollo</v>
          </cell>
          <cell r="C118" t="str">
            <v>(6010/6011)*100</v>
          </cell>
          <cell r="D118">
            <v>97110001</v>
          </cell>
          <cell r="E118" t="str">
            <v>(Variable 1/ Variable 2)* 100</v>
          </cell>
          <cell r="F118">
            <v>100</v>
          </cell>
          <cell r="G118" t="str">
            <v>Trimestre</v>
          </cell>
          <cell r="H118" t="str">
            <v>Porcentaje</v>
          </cell>
          <cell r="I118">
            <v>0</v>
          </cell>
          <cell r="J118">
            <v>6</v>
          </cell>
          <cell r="K118" t="str">
            <v>Proceso: Gestión Humana</v>
          </cell>
          <cell r="L118">
            <v>272</v>
          </cell>
          <cell r="M118" t="str">
            <v>Proceso: Gestión Humana No Aplica Subproceso.</v>
          </cell>
          <cell r="N118">
            <v>3030</v>
          </cell>
          <cell r="O118" t="str">
            <v>Proceso: Gestión Humana</v>
          </cell>
          <cell r="P118">
            <v>6010</v>
          </cell>
          <cell r="Q118">
            <v>6011</v>
          </cell>
          <cell r="R118">
            <v>0</v>
          </cell>
          <cell r="S118">
            <v>0</v>
          </cell>
          <cell r="T118" t="str">
            <v>Ascendente</v>
          </cell>
          <cell r="U118">
            <v>3</v>
          </cell>
          <cell r="V118" t="str">
            <v>Proceso</v>
          </cell>
          <cell r="W118">
            <v>21403</v>
          </cell>
          <cell r="X118" t="str">
            <v>Indicadores de Proceso - Personal</v>
          </cell>
          <cell r="Y118" t="str">
            <v>No</v>
          </cell>
        </row>
        <row r="119">
          <cell r="A119">
            <v>5076</v>
          </cell>
          <cell r="B119" t="str">
            <v>Gestión del rendimiento</v>
          </cell>
          <cell r="C119" t="str">
            <v>(6012/6013)*100</v>
          </cell>
          <cell r="D119">
            <v>97110001</v>
          </cell>
          <cell r="E119" t="str">
            <v>(Variable 1/ Variable 2)* 100</v>
          </cell>
          <cell r="F119">
            <v>100</v>
          </cell>
          <cell r="G119" t="str">
            <v>Año</v>
          </cell>
          <cell r="H119" t="str">
            <v>Porcentaje</v>
          </cell>
          <cell r="I119">
            <v>0</v>
          </cell>
          <cell r="J119">
            <v>6</v>
          </cell>
          <cell r="K119" t="str">
            <v>Proceso: Gestión Humana</v>
          </cell>
          <cell r="L119">
            <v>272</v>
          </cell>
          <cell r="M119" t="str">
            <v>Proceso: Gestión Humana No Aplica Subproceso.</v>
          </cell>
          <cell r="N119">
            <v>3030</v>
          </cell>
          <cell r="O119" t="str">
            <v>Proceso: Gestión Humana</v>
          </cell>
          <cell r="P119">
            <v>6012</v>
          </cell>
          <cell r="Q119">
            <v>6013</v>
          </cell>
          <cell r="R119">
            <v>0</v>
          </cell>
          <cell r="S119">
            <v>0</v>
          </cell>
          <cell r="T119" t="str">
            <v>Ascendente</v>
          </cell>
          <cell r="U119">
            <v>3</v>
          </cell>
          <cell r="V119" t="str">
            <v>Proceso</v>
          </cell>
          <cell r="W119">
            <v>21403</v>
          </cell>
          <cell r="X119" t="str">
            <v>Indicadores de Proceso - Personal</v>
          </cell>
          <cell r="Y119" t="str">
            <v>No</v>
          </cell>
        </row>
        <row r="120">
          <cell r="A120">
            <v>5077</v>
          </cell>
          <cell r="B120" t="str">
            <v>Gestión Historia Laboral</v>
          </cell>
          <cell r="C120" t="str">
            <v>(6014/6015)*100</v>
          </cell>
          <cell r="D120">
            <v>97110001</v>
          </cell>
          <cell r="E120" t="str">
            <v>(Variable 1/ Variable 2)* 100</v>
          </cell>
          <cell r="F120">
            <v>100</v>
          </cell>
          <cell r="G120" t="str">
            <v>Trimestre</v>
          </cell>
          <cell r="H120" t="str">
            <v>Porcentaje</v>
          </cell>
          <cell r="I120">
            <v>0</v>
          </cell>
          <cell r="J120">
            <v>6</v>
          </cell>
          <cell r="K120" t="str">
            <v>Proceso: Gestión Humana</v>
          </cell>
          <cell r="L120">
            <v>272</v>
          </cell>
          <cell r="M120" t="str">
            <v>Proceso: Gestión Humana No Aplica Subproceso.</v>
          </cell>
          <cell r="N120">
            <v>3030</v>
          </cell>
          <cell r="O120" t="str">
            <v>Proceso: Gestión Humana</v>
          </cell>
          <cell r="P120">
            <v>6014</v>
          </cell>
          <cell r="Q120">
            <v>6015</v>
          </cell>
          <cell r="R120">
            <v>0</v>
          </cell>
          <cell r="S120">
            <v>0</v>
          </cell>
          <cell r="T120" t="str">
            <v>Ascendente</v>
          </cell>
          <cell r="U120">
            <v>3</v>
          </cell>
          <cell r="V120" t="str">
            <v>Proceso</v>
          </cell>
          <cell r="W120">
            <v>21403</v>
          </cell>
          <cell r="X120" t="str">
            <v>Indicadores de Proceso - Personal</v>
          </cell>
          <cell r="Y120" t="str">
            <v>No</v>
          </cell>
        </row>
        <row r="121">
          <cell r="A121">
            <v>5078</v>
          </cell>
          <cell r="B121" t="str">
            <v>Gestión solicitudes de información historia laboral</v>
          </cell>
          <cell r="C121" t="str">
            <v>(6016/6017)*100</v>
          </cell>
          <cell r="D121">
            <v>97110001</v>
          </cell>
          <cell r="E121" t="str">
            <v>(Variable 1/ Variable 2)* 100</v>
          </cell>
          <cell r="F121">
            <v>100</v>
          </cell>
          <cell r="G121" t="str">
            <v>Trimestre</v>
          </cell>
          <cell r="H121" t="str">
            <v>Porcentaje</v>
          </cell>
          <cell r="I121">
            <v>0</v>
          </cell>
          <cell r="J121">
            <v>6</v>
          </cell>
          <cell r="K121" t="str">
            <v>Proceso: Gestión Humana</v>
          </cell>
          <cell r="L121">
            <v>272</v>
          </cell>
          <cell r="M121" t="str">
            <v>Proceso: Gestión Humana No Aplica Subproceso.</v>
          </cell>
          <cell r="N121">
            <v>3030</v>
          </cell>
          <cell r="O121" t="str">
            <v>Proceso: Gestión Humana</v>
          </cell>
          <cell r="P121">
            <v>6016</v>
          </cell>
          <cell r="Q121">
            <v>6017</v>
          </cell>
          <cell r="R121">
            <v>0</v>
          </cell>
          <cell r="S121">
            <v>0</v>
          </cell>
          <cell r="T121" t="str">
            <v>Ascendente</v>
          </cell>
          <cell r="U121">
            <v>3</v>
          </cell>
          <cell r="V121" t="str">
            <v>Proceso</v>
          </cell>
          <cell r="W121">
            <v>21403</v>
          </cell>
          <cell r="X121" t="str">
            <v>Indicadores de Proceso - Personal</v>
          </cell>
          <cell r="Y121" t="str">
            <v>No</v>
          </cell>
        </row>
        <row r="122">
          <cell r="A122">
            <v>5079</v>
          </cell>
          <cell r="B122" t="str">
            <v>Comentarios a proyectos de normativa</v>
          </cell>
          <cell r="C122" t="str">
            <v>(6023/6024)*100</v>
          </cell>
          <cell r="D122">
            <v>97110002</v>
          </cell>
          <cell r="E122" t="str">
            <v>(Variable 1/ Variable 2)* 100</v>
          </cell>
          <cell r="F122">
            <v>100</v>
          </cell>
          <cell r="G122" t="str">
            <v>Mes</v>
          </cell>
          <cell r="H122" t="str">
            <v>Porcentaje</v>
          </cell>
          <cell r="I122">
            <v>0</v>
          </cell>
          <cell r="J122">
            <v>7</v>
          </cell>
          <cell r="K122" t="str">
            <v>Proceso: Gestión Jurídica</v>
          </cell>
          <cell r="L122">
            <v>7</v>
          </cell>
          <cell r="M122" t="str">
            <v>Proceso: Gestión Jurídica No Aplica</v>
          </cell>
          <cell r="N122">
            <v>3003</v>
          </cell>
          <cell r="O122" t="str">
            <v>Proceso: Gestión Jurídica No Aplica</v>
          </cell>
          <cell r="P122">
            <v>6023</v>
          </cell>
          <cell r="Q122">
            <v>6024</v>
          </cell>
          <cell r="R122">
            <v>0</v>
          </cell>
          <cell r="S122">
            <v>0</v>
          </cell>
          <cell r="T122" t="str">
            <v>Constante</v>
          </cell>
          <cell r="U122">
            <v>3</v>
          </cell>
          <cell r="V122" t="str">
            <v>Proceso</v>
          </cell>
          <cell r="W122">
            <v>20803</v>
          </cell>
          <cell r="X122" t="str">
            <v>Indicadores de Proceso - Gestión Jurídica</v>
          </cell>
          <cell r="Y122" t="str">
            <v>No</v>
          </cell>
        </row>
        <row r="123">
          <cell r="A123">
            <v>5080</v>
          </cell>
          <cell r="B123" t="str">
            <v>Oportunidad en las decisiones adoptadas por el Comité de Conciliación y Defensa Judicial</v>
          </cell>
          <cell r="C123" t="str">
            <v>(6025/6026)*100</v>
          </cell>
          <cell r="D123">
            <v>97110002</v>
          </cell>
          <cell r="E123" t="str">
            <v>(Variable 1/ Variable 2)* 100</v>
          </cell>
          <cell r="F123">
            <v>90</v>
          </cell>
          <cell r="G123" t="str">
            <v>Mes</v>
          </cell>
          <cell r="H123" t="str">
            <v>Porcentaje</v>
          </cell>
          <cell r="I123">
            <v>0</v>
          </cell>
          <cell r="J123">
            <v>7</v>
          </cell>
          <cell r="K123" t="str">
            <v>Proceso: Gestión Jurídica</v>
          </cell>
          <cell r="L123">
            <v>7</v>
          </cell>
          <cell r="M123" t="str">
            <v>Proceso: Gestión Jurídica No Aplica</v>
          </cell>
          <cell r="N123">
            <v>3003</v>
          </cell>
          <cell r="O123" t="str">
            <v>Proceso: Gestión Jurídica No Aplica</v>
          </cell>
          <cell r="P123">
            <v>6025</v>
          </cell>
          <cell r="Q123">
            <v>6026</v>
          </cell>
          <cell r="R123">
            <v>0</v>
          </cell>
          <cell r="S123">
            <v>0</v>
          </cell>
          <cell r="T123" t="str">
            <v>Constante</v>
          </cell>
          <cell r="U123">
            <v>3</v>
          </cell>
          <cell r="V123" t="str">
            <v>Proceso</v>
          </cell>
          <cell r="W123">
            <v>20803</v>
          </cell>
          <cell r="X123" t="str">
            <v>Indicadores de Proceso - Gestión Jurídica</v>
          </cell>
          <cell r="Y123" t="str">
            <v>No</v>
          </cell>
        </row>
        <row r="124">
          <cell r="A124">
            <v>5081</v>
          </cell>
          <cell r="B124" t="str">
            <v>Estudios sobre la procedencia de denuncia</v>
          </cell>
          <cell r="C124" t="str">
            <v>(6027/6028)*100</v>
          </cell>
          <cell r="D124">
            <v>97110002</v>
          </cell>
          <cell r="E124" t="str">
            <v>(Variable 1/ Variable 2)* 100</v>
          </cell>
          <cell r="F124">
            <v>100</v>
          </cell>
          <cell r="G124" t="str">
            <v>Mes</v>
          </cell>
          <cell r="H124" t="str">
            <v>Porcentaje</v>
          </cell>
          <cell r="I124">
            <v>84.54</v>
          </cell>
          <cell r="J124">
            <v>7</v>
          </cell>
          <cell r="K124" t="str">
            <v>Proceso: Gestión Jurídica</v>
          </cell>
          <cell r="L124">
            <v>7</v>
          </cell>
          <cell r="M124" t="str">
            <v>Proceso: Gestión Jurídica No Aplica</v>
          </cell>
          <cell r="N124">
            <v>3003</v>
          </cell>
          <cell r="O124" t="str">
            <v>Proceso: Gestión Jurídica No Aplica</v>
          </cell>
          <cell r="P124">
            <v>6027</v>
          </cell>
          <cell r="Q124">
            <v>6028</v>
          </cell>
          <cell r="R124">
            <v>0</v>
          </cell>
          <cell r="S124">
            <v>0</v>
          </cell>
          <cell r="T124" t="str">
            <v>Constante</v>
          </cell>
          <cell r="U124">
            <v>3</v>
          </cell>
          <cell r="V124" t="str">
            <v>Proceso</v>
          </cell>
          <cell r="W124">
            <v>20803</v>
          </cell>
          <cell r="X124" t="str">
            <v>Indicadores de Proceso - Gestión Jurídica</v>
          </cell>
          <cell r="Y124" t="str">
            <v>No</v>
          </cell>
        </row>
        <row r="125">
          <cell r="A125">
            <v>5082</v>
          </cell>
          <cell r="B125" t="str">
            <v>Fallos en sede Administrativa a favor de la DIAN.</v>
          </cell>
          <cell r="C125" t="str">
            <v>(6029/6030)*100</v>
          </cell>
          <cell r="D125">
            <v>97110002</v>
          </cell>
          <cell r="E125" t="str">
            <v>(Variable 1/ Variable 2)* 100</v>
          </cell>
          <cell r="F125">
            <v>100</v>
          </cell>
          <cell r="G125" t="str">
            <v>Trimestre</v>
          </cell>
          <cell r="H125" t="str">
            <v>Porcentaje</v>
          </cell>
          <cell r="I125">
            <v>62.95</v>
          </cell>
          <cell r="J125">
            <v>7</v>
          </cell>
          <cell r="K125" t="str">
            <v>Proceso: Gestión Jurídica</v>
          </cell>
          <cell r="L125">
            <v>7</v>
          </cell>
          <cell r="M125" t="str">
            <v>Proceso: Gestión Jurídica No Aplica</v>
          </cell>
          <cell r="N125">
            <v>3003</v>
          </cell>
          <cell r="O125" t="str">
            <v>Proceso: Gestión Jurídica No Aplica</v>
          </cell>
          <cell r="P125">
            <v>6029</v>
          </cell>
          <cell r="Q125">
            <v>6030</v>
          </cell>
          <cell r="R125">
            <v>0</v>
          </cell>
          <cell r="S125">
            <v>0</v>
          </cell>
          <cell r="T125" t="str">
            <v>Constante</v>
          </cell>
          <cell r="U125">
            <v>3</v>
          </cell>
          <cell r="V125" t="str">
            <v>Proceso</v>
          </cell>
          <cell r="W125">
            <v>20803</v>
          </cell>
          <cell r="X125" t="str">
            <v>Indicadores de Proceso - Gestión Jurídica</v>
          </cell>
          <cell r="Y125" t="str">
            <v>No</v>
          </cell>
        </row>
        <row r="126">
          <cell r="A126">
            <v>5083</v>
          </cell>
          <cell r="B126" t="str">
            <v>Incidentes de Reparación Integral Presentados</v>
          </cell>
          <cell r="C126" t="str">
            <v>(6031/6032)*100</v>
          </cell>
          <cell r="D126">
            <v>97110002</v>
          </cell>
          <cell r="E126" t="str">
            <v>(Variable 1/ Variable 2)* 100</v>
          </cell>
          <cell r="F126">
            <v>90</v>
          </cell>
          <cell r="G126" t="str">
            <v>Mes</v>
          </cell>
          <cell r="H126" t="str">
            <v>Porcentaje</v>
          </cell>
          <cell r="I126">
            <v>47.5</v>
          </cell>
          <cell r="J126">
            <v>7</v>
          </cell>
          <cell r="K126" t="str">
            <v>Proceso: Gestión Jurídica</v>
          </cell>
          <cell r="L126">
            <v>7</v>
          </cell>
          <cell r="M126" t="str">
            <v>Proceso: Gestión Jurídica No Aplica</v>
          </cell>
          <cell r="N126">
            <v>3003</v>
          </cell>
          <cell r="O126" t="str">
            <v>Proceso: Gestión Jurídica No Aplica</v>
          </cell>
          <cell r="P126">
            <v>6031</v>
          </cell>
          <cell r="Q126">
            <v>6032</v>
          </cell>
          <cell r="R126">
            <v>0</v>
          </cell>
          <cell r="S126">
            <v>0</v>
          </cell>
          <cell r="T126" t="str">
            <v>Constante</v>
          </cell>
          <cell r="U126">
            <v>3</v>
          </cell>
          <cell r="V126" t="str">
            <v>Proceso</v>
          </cell>
          <cell r="W126">
            <v>20803</v>
          </cell>
          <cell r="X126" t="str">
            <v>Indicadores de Proceso - Gestión Jurídica</v>
          </cell>
          <cell r="Y126" t="str">
            <v>No</v>
          </cell>
        </row>
        <row r="127">
          <cell r="A127">
            <v>5084</v>
          </cell>
          <cell r="B127" t="str">
            <v>Oportunidad en los actos administrativos proferidos en Sede Administrativa en materia Aduanero y Cambiario.</v>
          </cell>
          <cell r="C127" t="str">
            <v>(6033/6034)*100</v>
          </cell>
          <cell r="D127">
            <v>97110002</v>
          </cell>
          <cell r="E127" t="str">
            <v>(Variable 1/ Variable 2)* 100</v>
          </cell>
          <cell r="F127">
            <v>100</v>
          </cell>
          <cell r="G127" t="str">
            <v>Mes</v>
          </cell>
          <cell r="H127" t="str">
            <v>Porcentaje</v>
          </cell>
          <cell r="I127">
            <v>62.5</v>
          </cell>
          <cell r="J127">
            <v>7</v>
          </cell>
          <cell r="K127" t="str">
            <v>Proceso: Gestión Jurídica</v>
          </cell>
          <cell r="L127">
            <v>7</v>
          </cell>
          <cell r="M127" t="str">
            <v>Proceso: Gestión Jurídica No Aplica</v>
          </cell>
          <cell r="N127">
            <v>3003</v>
          </cell>
          <cell r="O127" t="str">
            <v>Proceso: Gestión Jurídica No Aplica</v>
          </cell>
          <cell r="P127">
            <v>6033</v>
          </cell>
          <cell r="Q127">
            <v>6034</v>
          </cell>
          <cell r="R127">
            <v>0</v>
          </cell>
          <cell r="S127">
            <v>0</v>
          </cell>
          <cell r="T127" t="str">
            <v>Constante</v>
          </cell>
          <cell r="U127">
            <v>3</v>
          </cell>
          <cell r="V127" t="str">
            <v>Proceso</v>
          </cell>
          <cell r="W127">
            <v>20803</v>
          </cell>
          <cell r="X127" t="str">
            <v>Indicadores de Proceso - Gestión Jurídica</v>
          </cell>
          <cell r="Y127" t="str">
            <v>No</v>
          </cell>
        </row>
        <row r="128">
          <cell r="A128">
            <v>5085</v>
          </cell>
          <cell r="B128" t="str">
            <v>Efiencia en la inspección aduanera en importaciones</v>
          </cell>
          <cell r="C128" t="str">
            <v>(6037+6038/6039+6040)*100</v>
          </cell>
          <cell r="D128">
            <v>97110002</v>
          </cell>
          <cell r="E128" t="str">
            <v>((Variable 1+ Variable 2) / (Variable 3 + Variable 4))*100</v>
          </cell>
          <cell r="F128">
            <v>10</v>
          </cell>
          <cell r="G128" t="str">
            <v>Mes</v>
          </cell>
          <cell r="H128" t="str">
            <v>Porcentaje</v>
          </cell>
          <cell r="I128">
            <v>0</v>
          </cell>
          <cell r="J128">
            <v>11</v>
          </cell>
          <cell r="K128" t="str">
            <v>Proceso: Operación Aduanera</v>
          </cell>
          <cell r="L128">
            <v>267</v>
          </cell>
          <cell r="M128" t="str">
            <v>Proceso: Operación Aduanera</v>
          </cell>
          <cell r="N128">
            <v>3001</v>
          </cell>
          <cell r="O128" t="str">
            <v>Proceso: Operación Aduanera</v>
          </cell>
          <cell r="P128">
            <v>6037</v>
          </cell>
          <cell r="Q128">
            <v>6038</v>
          </cell>
          <cell r="R128">
            <v>6039</v>
          </cell>
          <cell r="S128">
            <v>6040</v>
          </cell>
          <cell r="T128" t="str">
            <v>Constante</v>
          </cell>
          <cell r="U128">
            <v>3</v>
          </cell>
          <cell r="V128" t="str">
            <v>Proceso</v>
          </cell>
          <cell r="W128">
            <v>21003</v>
          </cell>
          <cell r="X128" t="str">
            <v>Indicadores de Proceso - Gestión de Aduanas</v>
          </cell>
          <cell r="Y128" t="str">
            <v>No</v>
          </cell>
        </row>
        <row r="129">
          <cell r="A129">
            <v>5086</v>
          </cell>
          <cell r="B129" t="str">
            <v>Actos finales de Devoluciones y/o compensación debidamente proferidos</v>
          </cell>
          <cell r="C129" t="str">
            <v>(1-(6035/6036))*100</v>
          </cell>
          <cell r="D129">
            <v>97110002</v>
          </cell>
          <cell r="E129" t="str">
            <v>(1-(Variable 1 / Variable 2))*100</v>
          </cell>
          <cell r="F129">
            <v>100</v>
          </cell>
          <cell r="G129" t="str">
            <v>Semestre</v>
          </cell>
          <cell r="H129" t="str">
            <v>Porcentaje</v>
          </cell>
          <cell r="I129">
            <v>0</v>
          </cell>
          <cell r="J129">
            <v>12</v>
          </cell>
          <cell r="K129" t="str">
            <v>Proceso: Recaudación</v>
          </cell>
          <cell r="L129">
            <v>45</v>
          </cell>
          <cell r="M129" t="str">
            <v>Subproceso: Devolución y/o Compensación</v>
          </cell>
          <cell r="N129">
            <v>3044</v>
          </cell>
          <cell r="O129" t="str">
            <v>Subproceso: Devolución y/o compensación</v>
          </cell>
          <cell r="P129">
            <v>6035</v>
          </cell>
          <cell r="Q129">
            <v>6036</v>
          </cell>
          <cell r="R129">
            <v>0</v>
          </cell>
          <cell r="S129">
            <v>0</v>
          </cell>
          <cell r="T129" t="str">
            <v>Constante</v>
          </cell>
          <cell r="U129">
            <v>3</v>
          </cell>
          <cell r="V129" t="str">
            <v>Proceso</v>
          </cell>
          <cell r="W129">
            <v>22403</v>
          </cell>
          <cell r="X129" t="str">
            <v>Indicadores de Subproceso - Recaudo</v>
          </cell>
          <cell r="Y129" t="str">
            <v>No</v>
          </cell>
        </row>
        <row r="130">
          <cell r="A130">
            <v>5087</v>
          </cell>
          <cell r="B130" t="str">
            <v>Disposición de las mercancias ADA, bajo las diferentes modalidades de disposición excepto traslado,existentes en inventarios a Diciembre 31 de la vigencia anterior.</v>
          </cell>
          <cell r="C130" t="str">
            <v>(6019/6020)*100</v>
          </cell>
          <cell r="D130">
            <v>97110001</v>
          </cell>
          <cell r="E130" t="str">
            <v>(Variable 1/ Variable 2)* 100</v>
          </cell>
          <cell r="F130">
            <v>78</v>
          </cell>
          <cell r="G130" t="str">
            <v>Trimestre</v>
          </cell>
          <cell r="H130" t="str">
            <v>Porcentaje</v>
          </cell>
          <cell r="I130">
            <v>0</v>
          </cell>
          <cell r="J130">
            <v>3</v>
          </cell>
          <cell r="K130" t="str">
            <v>Proceso: Comercialización</v>
          </cell>
          <cell r="L130">
            <v>275</v>
          </cell>
          <cell r="M130" t="str">
            <v>Proceso: Comercialización. No aplica Subproceso</v>
          </cell>
          <cell r="N130">
            <v>3018</v>
          </cell>
          <cell r="O130" t="str">
            <v>Proceso: Comercialización</v>
          </cell>
          <cell r="P130">
            <v>6019</v>
          </cell>
          <cell r="Q130">
            <v>6020</v>
          </cell>
          <cell r="R130">
            <v>0</v>
          </cell>
          <cell r="S130">
            <v>0</v>
          </cell>
          <cell r="T130" t="str">
            <v>Ascendente</v>
          </cell>
          <cell r="U130">
            <v>3</v>
          </cell>
          <cell r="V130" t="str">
            <v>Proceso</v>
          </cell>
          <cell r="W130">
            <v>21703</v>
          </cell>
          <cell r="X130" t="str">
            <v>Indicadores de Proceso - Comercial</v>
          </cell>
          <cell r="Y130" t="str">
            <v>No</v>
          </cell>
        </row>
        <row r="131">
          <cell r="A131">
            <v>5088</v>
          </cell>
          <cell r="B131" t="str">
            <v>Control de proyectos de donación de mercancías</v>
          </cell>
          <cell r="C131" t="str">
            <v>(6021/6022)*100</v>
          </cell>
          <cell r="D131">
            <v>97110002</v>
          </cell>
          <cell r="E131" t="str">
            <v>(Variable 1/ Variable 2)* 100</v>
          </cell>
          <cell r="F131">
            <v>100</v>
          </cell>
          <cell r="G131" t="str">
            <v>Trimestre</v>
          </cell>
          <cell r="H131" t="str">
            <v>Porcentaje</v>
          </cell>
          <cell r="I131">
            <v>0</v>
          </cell>
          <cell r="J131">
            <v>3</v>
          </cell>
          <cell r="K131" t="str">
            <v>Proceso: Comercialización</v>
          </cell>
          <cell r="L131">
            <v>275</v>
          </cell>
          <cell r="M131" t="str">
            <v>Proceso: Comercialización. No aplica Subproceso</v>
          </cell>
          <cell r="N131">
            <v>3018</v>
          </cell>
          <cell r="O131" t="str">
            <v>Proceso: Comercialización</v>
          </cell>
          <cell r="P131">
            <v>6021</v>
          </cell>
          <cell r="Q131">
            <v>6022</v>
          </cell>
          <cell r="R131">
            <v>0</v>
          </cell>
          <cell r="S131">
            <v>0</v>
          </cell>
          <cell r="T131" t="str">
            <v>Constante</v>
          </cell>
          <cell r="U131">
            <v>3</v>
          </cell>
          <cell r="V131" t="str">
            <v>Proceso</v>
          </cell>
          <cell r="W131">
            <v>21703</v>
          </cell>
          <cell r="X131" t="str">
            <v>Indicadores de Proceso - Comercial</v>
          </cell>
          <cell r="Y131" t="str">
            <v>No</v>
          </cell>
        </row>
        <row r="132">
          <cell r="A132">
            <v>5089</v>
          </cell>
          <cell r="B132" t="str">
            <v>Trámite, Perfeccionamiento y legalización de procesos contractuales</v>
          </cell>
          <cell r="C132" t="str">
            <v>(6052/6053)*100</v>
          </cell>
          <cell r="D132">
            <v>97110002</v>
          </cell>
          <cell r="E132" t="str">
            <v>(Variable 1/ Variable 2)* 100</v>
          </cell>
          <cell r="F132">
            <v>90</v>
          </cell>
          <cell r="G132" t="str">
            <v>Trimestre</v>
          </cell>
          <cell r="H132" t="str">
            <v>Porcentaje</v>
          </cell>
          <cell r="I132">
            <v>0</v>
          </cell>
          <cell r="J132">
            <v>14</v>
          </cell>
          <cell r="K132" t="str">
            <v>Proceso: Recursos Físicos</v>
          </cell>
          <cell r="L132">
            <v>264</v>
          </cell>
          <cell r="M132" t="str">
            <v>Proceso: Recursos Físicos</v>
          </cell>
          <cell r="N132">
            <v>3075</v>
          </cell>
          <cell r="O132" t="str">
            <v>Proceso: Recursos Físicos</v>
          </cell>
          <cell r="P132">
            <v>6052</v>
          </cell>
          <cell r="Q132">
            <v>6053</v>
          </cell>
          <cell r="R132">
            <v>0</v>
          </cell>
          <cell r="S132">
            <v>0</v>
          </cell>
          <cell r="T132" t="str">
            <v>Constante</v>
          </cell>
          <cell r="U132">
            <v>3</v>
          </cell>
          <cell r="V132" t="str">
            <v>Proceso</v>
          </cell>
          <cell r="W132">
            <v>21503</v>
          </cell>
          <cell r="X132" t="str">
            <v>Indicadores de Proceso - Recursos Físicos</v>
          </cell>
          <cell r="Y132" t="str">
            <v>No</v>
          </cell>
        </row>
        <row r="133">
          <cell r="A133">
            <v>5092</v>
          </cell>
          <cell r="B133" t="str">
            <v>Percepción general de la calidad del servicio DIAN</v>
          </cell>
          <cell r="C133" t="str">
            <v>([6058]/[6059])* 100</v>
          </cell>
          <cell r="D133">
            <v>97110002</v>
          </cell>
          <cell r="E133" t="str">
            <v>(Variable 1/ Variable 2)* 100</v>
          </cell>
          <cell r="F133">
            <v>95</v>
          </cell>
          <cell r="G133" t="str">
            <v>Año</v>
          </cell>
          <cell r="H133" t="str">
            <v>Porcentaje</v>
          </cell>
          <cell r="I133">
            <v>0</v>
          </cell>
          <cell r="J133">
            <v>2</v>
          </cell>
          <cell r="K133" t="str">
            <v>Proceso: Asistencia al cliente</v>
          </cell>
          <cell r="L133">
            <v>276</v>
          </cell>
          <cell r="M133" t="str">
            <v>Proceso: Asistencia al cliente</v>
          </cell>
          <cell r="N133">
            <v>3015</v>
          </cell>
          <cell r="O133" t="str">
            <v>Proceso: Asistencia al Cliente</v>
          </cell>
          <cell r="P133">
            <v>6058</v>
          </cell>
          <cell r="Q133">
            <v>6059</v>
          </cell>
          <cell r="R133">
            <v>0</v>
          </cell>
          <cell r="S133">
            <v>0</v>
          </cell>
          <cell r="T133" t="str">
            <v>Constante</v>
          </cell>
          <cell r="U133">
            <v>3</v>
          </cell>
          <cell r="V133" t="str">
            <v>Proceso</v>
          </cell>
          <cell r="W133">
            <v>22503</v>
          </cell>
          <cell r="X133" t="str">
            <v>Indicadores de Proceso - Asistencia al Cliente</v>
          </cell>
          <cell r="Y133" t="str">
            <v>No</v>
          </cell>
        </row>
        <row r="134">
          <cell r="A134">
            <v>5093</v>
          </cell>
          <cell r="B134" t="str">
            <v>Mantener actualizado el RUPGJ</v>
          </cell>
          <cell r="C134" t="str">
            <v>(6143/6144)* 100</v>
          </cell>
          <cell r="D134">
            <v>97110002</v>
          </cell>
          <cell r="E134" t="str">
            <v>(Variable1/Variable2)*100</v>
          </cell>
          <cell r="F134">
            <v>100</v>
          </cell>
          <cell r="G134" t="str">
            <v>Mes</v>
          </cell>
          <cell r="H134" t="str">
            <v>Porcentaje</v>
          </cell>
          <cell r="I134">
            <v>99.11</v>
          </cell>
          <cell r="J134">
            <v>7</v>
          </cell>
          <cell r="K134" t="str">
            <v>Proceso: Gestión Jurídica</v>
          </cell>
          <cell r="L134">
            <v>7</v>
          </cell>
          <cell r="M134" t="str">
            <v>Proceso: Gestión Jurídica No Aplica</v>
          </cell>
          <cell r="N134">
            <v>3003</v>
          </cell>
          <cell r="O134" t="str">
            <v>Proceso: Gestión Jurídica No Aplica</v>
          </cell>
          <cell r="P134">
            <v>6143</v>
          </cell>
          <cell r="Q134">
            <v>6144</v>
          </cell>
          <cell r="R134">
            <v>0</v>
          </cell>
          <cell r="S134">
            <v>0</v>
          </cell>
          <cell r="T134" t="str">
            <v>Constante</v>
          </cell>
          <cell r="U134">
            <v>3</v>
          </cell>
          <cell r="V134" t="str">
            <v>Proceso</v>
          </cell>
          <cell r="W134">
            <v>20803</v>
          </cell>
          <cell r="X134" t="str">
            <v>Indicadores de Proceso - Gestión Jurídica</v>
          </cell>
          <cell r="Y134" t="str">
            <v>No</v>
          </cell>
        </row>
        <row r="135">
          <cell r="A135">
            <v>5094</v>
          </cell>
          <cell r="B135" t="str">
            <v>Resolver las solicitudes de Reducción Sanción en materia TAC en sede administrativa.</v>
          </cell>
          <cell r="C135" t="str">
            <v>(6145/6146)* 100</v>
          </cell>
          <cell r="D135">
            <v>97110002</v>
          </cell>
          <cell r="E135" t="str">
            <v>(Variable 1/ Variable 2)* 100</v>
          </cell>
          <cell r="F135">
            <v>100</v>
          </cell>
          <cell r="G135" t="str">
            <v>Mes</v>
          </cell>
          <cell r="H135" t="str">
            <v>Porcentaje</v>
          </cell>
          <cell r="I135">
            <v>99.11</v>
          </cell>
          <cell r="J135">
            <v>7</v>
          </cell>
          <cell r="K135" t="str">
            <v>Proceso: Gestión Jurídica</v>
          </cell>
          <cell r="L135">
            <v>7</v>
          </cell>
          <cell r="M135" t="str">
            <v>Proceso: Gestión Jurídica No Aplica</v>
          </cell>
          <cell r="N135">
            <v>3003</v>
          </cell>
          <cell r="O135" t="str">
            <v>Proceso: Gestión Jurídica No Aplica</v>
          </cell>
          <cell r="P135">
            <v>6145</v>
          </cell>
          <cell r="Q135">
            <v>6146</v>
          </cell>
          <cell r="R135">
            <v>0</v>
          </cell>
          <cell r="S135">
            <v>0</v>
          </cell>
          <cell r="T135" t="str">
            <v>Constante</v>
          </cell>
          <cell r="U135">
            <v>3</v>
          </cell>
          <cell r="V135" t="str">
            <v>Proceso</v>
          </cell>
          <cell r="W135">
            <v>20803</v>
          </cell>
          <cell r="X135" t="str">
            <v>Indicadores de Proceso - Gestión Jurídica</v>
          </cell>
          <cell r="Y135" t="str">
            <v>No</v>
          </cell>
        </row>
        <row r="136">
          <cell r="A136">
            <v>5095</v>
          </cell>
          <cell r="B136" t="str">
            <v>Resolver las solicitudes de Reducción Anticipo en materia TAC en sede administrativa.</v>
          </cell>
          <cell r="C136" t="str">
            <v>(6147/6148)* 100</v>
          </cell>
          <cell r="D136">
            <v>97110002</v>
          </cell>
          <cell r="E136" t="str">
            <v>(Variable 1/ Variable 2)* 100</v>
          </cell>
          <cell r="F136">
            <v>100</v>
          </cell>
          <cell r="G136" t="str">
            <v>Mes</v>
          </cell>
          <cell r="H136" t="str">
            <v>Porcentaje</v>
          </cell>
          <cell r="I136">
            <v>99.11</v>
          </cell>
          <cell r="J136">
            <v>7</v>
          </cell>
          <cell r="K136" t="str">
            <v>Proceso: Gestión Jurídica</v>
          </cell>
          <cell r="L136">
            <v>7</v>
          </cell>
          <cell r="M136" t="str">
            <v>Proceso: Gestión Jurídica No Aplica</v>
          </cell>
          <cell r="N136">
            <v>3003</v>
          </cell>
          <cell r="O136" t="str">
            <v>Proceso: Gestión Jurídica No Aplica</v>
          </cell>
          <cell r="P136">
            <v>6147</v>
          </cell>
          <cell r="Q136">
            <v>6148</v>
          </cell>
          <cell r="R136">
            <v>0</v>
          </cell>
          <cell r="S136">
            <v>0</v>
          </cell>
          <cell r="T136" t="str">
            <v>Constante</v>
          </cell>
          <cell r="U136">
            <v>3</v>
          </cell>
          <cell r="V136" t="str">
            <v>Proceso</v>
          </cell>
          <cell r="W136">
            <v>20803</v>
          </cell>
          <cell r="X136" t="str">
            <v>Indicadores de Proceso - Gestión Jurídica</v>
          </cell>
          <cell r="Y136" t="str">
            <v>No</v>
          </cell>
        </row>
        <row r="137">
          <cell r="A137">
            <v>5096</v>
          </cell>
          <cell r="B137" t="str">
            <v>Eficacia en la atención oportuna de consultas realizadas por usuarios internos y externos (SISCOS)</v>
          </cell>
          <cell r="C137" t="str">
            <v>(6149/ (6150 + 6151))*100</v>
          </cell>
          <cell r="D137">
            <v>97110001</v>
          </cell>
          <cell r="E137" t="str">
            <v>(Variable 1/ (Variable 2 + Variable 3))*100</v>
          </cell>
          <cell r="F137">
            <v>60</v>
          </cell>
          <cell r="G137" t="str">
            <v>Mes</v>
          </cell>
          <cell r="H137" t="str">
            <v>Porcentaje</v>
          </cell>
          <cell r="I137">
            <v>0</v>
          </cell>
          <cell r="J137">
            <v>11</v>
          </cell>
          <cell r="K137" t="str">
            <v>Proceso: Operación Aduanera</v>
          </cell>
          <cell r="L137">
            <v>216</v>
          </cell>
          <cell r="M137" t="str">
            <v>Subproceso: Apoyo  a la Operación Aduanera</v>
          </cell>
          <cell r="N137">
            <v>3051</v>
          </cell>
          <cell r="O137" t="str">
            <v>Subproceso: Apoyo  a la Operación Aduanera</v>
          </cell>
          <cell r="P137">
            <v>6149</v>
          </cell>
          <cell r="Q137">
            <v>6150</v>
          </cell>
          <cell r="R137">
            <v>6151</v>
          </cell>
          <cell r="S137">
            <v>0</v>
          </cell>
          <cell r="T137" t="str">
            <v>Ascendente</v>
          </cell>
          <cell r="U137">
            <v>2</v>
          </cell>
          <cell r="V137" t="str">
            <v>Subproceso</v>
          </cell>
          <cell r="W137">
            <v>22602</v>
          </cell>
          <cell r="X137" t="str">
            <v>Indicadores de Subproceso - Comercio Exterior</v>
          </cell>
          <cell r="Y137" t="str">
            <v>No</v>
          </cell>
        </row>
        <row r="138">
          <cell r="A138">
            <v>5097</v>
          </cell>
          <cell r="B138" t="str">
            <v>Impacto de la gestión de la DIAN en los medios de comunicación</v>
          </cell>
          <cell r="C138" t="str">
            <v>6152</v>
          </cell>
          <cell r="D138">
            <v>97110001</v>
          </cell>
          <cell r="E138" t="str">
            <v>Variable 1</v>
          </cell>
          <cell r="F138">
            <v>8000</v>
          </cell>
          <cell r="G138" t="str">
            <v>Semestre</v>
          </cell>
          <cell r="H138" t="str">
            <v>Cantidad</v>
          </cell>
          <cell r="I138">
            <v>8000</v>
          </cell>
          <cell r="J138">
            <v>9</v>
          </cell>
          <cell r="K138" t="str">
            <v>Proceso: Inteligencia Corporativa</v>
          </cell>
          <cell r="L138">
            <v>253</v>
          </cell>
          <cell r="M138" t="str">
            <v>Subproceso: Comunicaciones</v>
          </cell>
          <cell r="N138">
            <v>3004</v>
          </cell>
          <cell r="O138" t="str">
            <v>Subproceso: Comunicaciones</v>
          </cell>
          <cell r="P138">
            <v>6152</v>
          </cell>
          <cell r="Q138">
            <v>0</v>
          </cell>
          <cell r="R138">
            <v>0</v>
          </cell>
          <cell r="S138">
            <v>0</v>
          </cell>
          <cell r="T138" t="str">
            <v>Ascendente</v>
          </cell>
          <cell r="U138">
            <v>2</v>
          </cell>
          <cell r="V138" t="str">
            <v>Subproceso</v>
          </cell>
          <cell r="W138">
            <v>20502</v>
          </cell>
          <cell r="X138" t="str">
            <v>Indicadores de Subproceso - Comunicaciones</v>
          </cell>
          <cell r="Y138" t="str">
            <v>No</v>
          </cell>
        </row>
        <row r="139">
          <cell r="A139">
            <v>5098</v>
          </cell>
          <cell r="B139" t="str">
            <v xml:space="preserve">Percepción de los canales internos de comunicación </v>
          </cell>
          <cell r="C139" t="str">
            <v>6153</v>
          </cell>
          <cell r="D139">
            <v>97110001</v>
          </cell>
          <cell r="E139" t="str">
            <v>Variable 1</v>
          </cell>
          <cell r="F139">
            <v>60</v>
          </cell>
          <cell r="G139" t="str">
            <v>Año</v>
          </cell>
          <cell r="H139" t="str">
            <v>Porcentaje</v>
          </cell>
          <cell r="I139">
            <v>0</v>
          </cell>
          <cell r="J139">
            <v>9</v>
          </cell>
          <cell r="K139" t="str">
            <v>Proceso: Inteligencia Corporativa</v>
          </cell>
          <cell r="L139">
            <v>253</v>
          </cell>
          <cell r="M139" t="str">
            <v>Subproceso: Comunicaciones</v>
          </cell>
          <cell r="N139">
            <v>3004</v>
          </cell>
          <cell r="O139" t="str">
            <v>Subproceso: Comunicaciones</v>
          </cell>
          <cell r="P139">
            <v>6153</v>
          </cell>
          <cell r="Q139">
            <v>0</v>
          </cell>
          <cell r="R139">
            <v>0</v>
          </cell>
          <cell r="S139">
            <v>0</v>
          </cell>
          <cell r="T139" t="str">
            <v>Ascendente</v>
          </cell>
          <cell r="U139">
            <v>2</v>
          </cell>
          <cell r="V139" t="str">
            <v>Subproceso</v>
          </cell>
          <cell r="W139">
            <v>20502</v>
          </cell>
          <cell r="X139" t="str">
            <v>Indicadores de Subproceso - Comunicaciones</v>
          </cell>
          <cell r="Y139" t="str">
            <v>No</v>
          </cell>
        </row>
        <row r="140">
          <cell r="A140">
            <v>5099</v>
          </cell>
          <cell r="B140" t="str">
            <v>Capacitación en gestión del Riesgo del Subproceso de devoluciones y/o Compensaciones.</v>
          </cell>
          <cell r="C140" t="str">
            <v>(6154/6155)* 100</v>
          </cell>
          <cell r="D140">
            <v>97110002</v>
          </cell>
          <cell r="E140" t="str">
            <v>(Variable 1/ Variable 2)* 100</v>
          </cell>
          <cell r="F140">
            <v>100</v>
          </cell>
          <cell r="G140" t="str">
            <v>Semestre</v>
          </cell>
          <cell r="H140" t="str">
            <v>Porcentaje</v>
          </cell>
          <cell r="I140">
            <v>0</v>
          </cell>
          <cell r="J140">
            <v>12</v>
          </cell>
          <cell r="K140" t="str">
            <v>Proceso: Recaudación</v>
          </cell>
          <cell r="L140">
            <v>45</v>
          </cell>
          <cell r="M140" t="str">
            <v>Subproceso: Devolución y/o Compensación</v>
          </cell>
          <cell r="N140">
            <v>3044</v>
          </cell>
          <cell r="O140" t="str">
            <v>Subproceso: Devolución y/o compensación</v>
          </cell>
          <cell r="P140">
            <v>6154</v>
          </cell>
          <cell r="Q140">
            <v>6155</v>
          </cell>
          <cell r="R140">
            <v>0</v>
          </cell>
          <cell r="S140">
            <v>0</v>
          </cell>
          <cell r="T140" t="str">
            <v>Constante</v>
          </cell>
          <cell r="U140">
            <v>2</v>
          </cell>
          <cell r="V140" t="str">
            <v>Subproceso</v>
          </cell>
          <cell r="W140">
            <v>22403</v>
          </cell>
          <cell r="X140" t="str">
            <v>Indicadores de Subproceso - Recaudo</v>
          </cell>
          <cell r="Y140" t="str">
            <v>No</v>
          </cell>
        </row>
        <row r="141">
          <cell r="A141">
            <v>5100</v>
          </cell>
          <cell r="B141" t="str">
            <v>Gestión del SIE de Devoluciones optimizada</v>
          </cell>
          <cell r="C141" t="str">
            <v>(9488/9489)* 100</v>
          </cell>
          <cell r="D141">
            <v>97110001</v>
          </cell>
          <cell r="E141" t="str">
            <v>(Variable 1/ Variable 2)* 100</v>
          </cell>
          <cell r="F141">
            <v>85</v>
          </cell>
          <cell r="G141" t="str">
            <v>Mes</v>
          </cell>
          <cell r="H141" t="str">
            <v>Porcentaje</v>
          </cell>
          <cell r="I141">
            <v>0</v>
          </cell>
          <cell r="J141">
            <v>12</v>
          </cell>
          <cell r="K141" t="str">
            <v>Proceso: Recaudación</v>
          </cell>
          <cell r="L141">
            <v>45</v>
          </cell>
          <cell r="M141" t="str">
            <v>Subproceso: Devolución y/o Compensación</v>
          </cell>
          <cell r="N141">
            <v>3044</v>
          </cell>
          <cell r="O141" t="str">
            <v>Subproceso: Devolución y/o compensación</v>
          </cell>
          <cell r="P141">
            <v>6156</v>
          </cell>
          <cell r="Q141">
            <v>6157</v>
          </cell>
          <cell r="R141">
            <v>0</v>
          </cell>
          <cell r="S141">
            <v>0</v>
          </cell>
          <cell r="T141" t="str">
            <v>Ascendente</v>
          </cell>
          <cell r="U141">
            <v>2</v>
          </cell>
          <cell r="V141" t="str">
            <v>Subproceso</v>
          </cell>
          <cell r="W141">
            <v>22403</v>
          </cell>
          <cell r="X141" t="str">
            <v>Indicadores de Subproceso - Recaudo</v>
          </cell>
          <cell r="Y141" t="str">
            <v>No</v>
          </cell>
        </row>
        <row r="142">
          <cell r="A142">
            <v>5101</v>
          </cell>
          <cell r="B142" t="str">
            <v>Efectividad en la aprehensión de mercancías</v>
          </cell>
          <cell r="C142" t="str">
            <v>((6158+ 6159)- 6160)/6161</v>
          </cell>
          <cell r="D142">
            <v>97110001</v>
          </cell>
          <cell r="E142" t="str">
            <v>((Variable 1 + Variable 2 )- Variable 3 )/ Variable 4</v>
          </cell>
          <cell r="F142">
            <v>80</v>
          </cell>
          <cell r="G142" t="str">
            <v>Trimestre</v>
          </cell>
          <cell r="H142" t="str">
            <v>Porcentaje</v>
          </cell>
          <cell r="I142">
            <v>80</v>
          </cell>
          <cell r="J142">
            <v>5</v>
          </cell>
          <cell r="K142" t="str">
            <v>Proceso: Fiscalización y Liquidación</v>
          </cell>
          <cell r="L142">
            <v>201</v>
          </cell>
          <cell r="M142" t="str">
            <v>Subproceso: Control Aduanero</v>
          </cell>
          <cell r="N142">
            <v>3006</v>
          </cell>
          <cell r="O142" t="str">
            <v>Subproceso: Control Aduanero</v>
          </cell>
          <cell r="P142">
            <v>6158</v>
          </cell>
          <cell r="Q142">
            <v>6159</v>
          </cell>
          <cell r="R142">
            <v>6160</v>
          </cell>
          <cell r="S142">
            <v>6161</v>
          </cell>
          <cell r="T142" t="str">
            <v>Ascendente</v>
          </cell>
          <cell r="U142">
            <v>2</v>
          </cell>
          <cell r="V142" t="str">
            <v>Subproceso</v>
          </cell>
          <cell r="W142">
            <v>23104</v>
          </cell>
          <cell r="X142" t="str">
            <v>Indicadores de Subproceso - Fiscalización Aduanera</v>
          </cell>
          <cell r="Y142" t="str">
            <v>No</v>
          </cell>
        </row>
        <row r="143">
          <cell r="A143">
            <v>5102</v>
          </cell>
          <cell r="B143" t="str">
            <v>Porcentaje de devolución de mercancías aprehendidas</v>
          </cell>
          <cell r="C143" t="str">
            <v>(6162/6163)* 100</v>
          </cell>
          <cell r="D143">
            <v>97110003</v>
          </cell>
          <cell r="E143" t="str">
            <v>(Variable 1/ Variable 2)* 100</v>
          </cell>
          <cell r="F143">
            <v>2</v>
          </cell>
          <cell r="G143" t="str">
            <v>Mes</v>
          </cell>
          <cell r="H143" t="str">
            <v>Porcentaje</v>
          </cell>
          <cell r="I143">
            <v>1.91</v>
          </cell>
          <cell r="J143">
            <v>5</v>
          </cell>
          <cell r="K143" t="str">
            <v>Proceso: Fiscalización y Liquidación</v>
          </cell>
          <cell r="L143">
            <v>201</v>
          </cell>
          <cell r="M143" t="str">
            <v>Subproceso: Control Aduanero</v>
          </cell>
          <cell r="N143">
            <v>3006</v>
          </cell>
          <cell r="O143" t="str">
            <v>Subproceso: Control Aduanero</v>
          </cell>
          <cell r="P143">
            <v>6162</v>
          </cell>
          <cell r="Q143">
            <v>6163</v>
          </cell>
          <cell r="R143">
            <v>0</v>
          </cell>
          <cell r="S143">
            <v>0</v>
          </cell>
          <cell r="T143" t="str">
            <v>Descendente</v>
          </cell>
          <cell r="U143">
            <v>2</v>
          </cell>
          <cell r="V143" t="str">
            <v>Subproceso</v>
          </cell>
          <cell r="W143">
            <v>23104</v>
          </cell>
          <cell r="X143" t="str">
            <v>Indicadores de Subproceso - Fiscalización Aduanera</v>
          </cell>
          <cell r="Y143" t="str">
            <v>No</v>
          </cell>
        </row>
        <row r="144">
          <cell r="A144">
            <v>5103</v>
          </cell>
          <cell r="B144" t="str">
            <v>Porcentaje de gestión de los procedimientos sancionatorios y liquidaciones oficiales aduaneras (Corrección y Revisión).</v>
          </cell>
          <cell r="C144" t="str">
            <v>((6164 + 6165) / 6166)</v>
          </cell>
          <cell r="D144">
            <v>97110002</v>
          </cell>
          <cell r="E144" t="str">
            <v>((Variable 1 + Variable 2) / Variable 3)</v>
          </cell>
          <cell r="F144">
            <v>50</v>
          </cell>
          <cell r="G144" t="str">
            <v>Trimestre</v>
          </cell>
          <cell r="H144" t="str">
            <v>Porcentaje</v>
          </cell>
          <cell r="I144">
            <v>35</v>
          </cell>
          <cell r="J144">
            <v>5</v>
          </cell>
          <cell r="K144" t="str">
            <v>Proceso: Fiscalización y Liquidación</v>
          </cell>
          <cell r="L144">
            <v>201</v>
          </cell>
          <cell r="M144" t="str">
            <v>Subproceso: Control Aduanero</v>
          </cell>
          <cell r="N144">
            <v>3006</v>
          </cell>
          <cell r="O144" t="str">
            <v>Subproceso: Control Aduanero</v>
          </cell>
          <cell r="P144">
            <v>6164</v>
          </cell>
          <cell r="Q144">
            <v>6165</v>
          </cell>
          <cell r="R144">
            <v>6166</v>
          </cell>
          <cell r="S144">
            <v>0</v>
          </cell>
          <cell r="T144" t="str">
            <v>Constante</v>
          </cell>
          <cell r="U144">
            <v>2</v>
          </cell>
          <cell r="V144" t="str">
            <v>Subproceso</v>
          </cell>
          <cell r="W144">
            <v>23104</v>
          </cell>
          <cell r="X144" t="str">
            <v>Indicadores de Subproceso - Fiscalización Aduanera</v>
          </cell>
          <cell r="Y144" t="str">
            <v>No</v>
          </cell>
        </row>
      </sheetData>
      <sheetData sheetId="1"/>
      <sheetData sheetId="2"/>
      <sheetData sheetId="3"/>
      <sheetData sheetId="4">
        <row r="24">
          <cell r="BB24">
            <v>0.99692412850307588</v>
          </cell>
        </row>
      </sheetData>
      <sheetData sheetId="5">
        <row r="27">
          <cell r="V27">
            <v>1.2030075187969924</v>
          </cell>
        </row>
      </sheetData>
      <sheetData sheetId="6">
        <row r="66">
          <cell r="BB66">
            <v>0.92733391499439111</v>
          </cell>
        </row>
      </sheetData>
      <sheetData sheetId="7">
        <row r="66">
          <cell r="BB66">
            <v>0.96844881608693922</v>
          </cell>
        </row>
      </sheetData>
      <sheetData sheetId="8">
        <row r="24">
          <cell r="BB24">
            <v>0.99760633400846987</v>
          </cell>
        </row>
      </sheetData>
      <sheetData sheetId="9">
        <row r="61">
          <cell r="CB61">
            <v>0.98810148116932761</v>
          </cell>
        </row>
      </sheetData>
      <sheetData sheetId="10">
        <row r="24">
          <cell r="BB24">
            <v>1.1437908496732025</v>
          </cell>
        </row>
      </sheetData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ndicadores"/>
      <sheetName val="consolidado"/>
      <sheetName val="Indicadores"/>
      <sheetName val="RESUMEN"/>
      <sheetName val="410 PIC"/>
      <sheetName val="435 PIC"/>
      <sheetName val="5064 PIC"/>
      <sheetName val="5097 PIC"/>
      <sheetName val="5098 PIC"/>
      <sheetName val="Variables"/>
    </sheetNames>
    <sheetDataSet>
      <sheetData sheetId="0">
        <row r="2">
          <cell r="A2">
            <v>37</v>
          </cell>
          <cell r="B2" t="str">
            <v>Eficacia en la declaratoria de cumplimiento de las garantías específicas, operaciones específicas, amparadas con garantía global y operaciones exentas de constituir garantías</v>
          </cell>
          <cell r="C2" t="str">
            <v>(5037/(5324+5589))*100</v>
          </cell>
          <cell r="D2">
            <v>97110001</v>
          </cell>
          <cell r="E2" t="str">
            <v>(Variable 1/ (Variable 2 + Variable 3))*100</v>
          </cell>
          <cell r="F2">
            <v>80</v>
          </cell>
          <cell r="G2" t="str">
            <v>Semestre</v>
          </cell>
          <cell r="H2" t="str">
            <v>Porcentaje</v>
          </cell>
          <cell r="I2">
            <v>0</v>
          </cell>
          <cell r="J2">
            <v>11</v>
          </cell>
          <cell r="K2" t="str">
            <v>Proceso: Operación Aduanera</v>
          </cell>
          <cell r="L2">
            <v>296</v>
          </cell>
          <cell r="M2" t="str">
            <v>Subproceso: Control a Operaciones</v>
          </cell>
          <cell r="N2">
            <v>2103</v>
          </cell>
          <cell r="O2" t="str">
            <v>Procedimiento: Control y cancelación de garantías</v>
          </cell>
          <cell r="P2">
            <v>5037</v>
          </cell>
          <cell r="Q2">
            <v>5324</v>
          </cell>
          <cell r="R2">
            <v>5589</v>
          </cell>
          <cell r="S2">
            <v>0</v>
          </cell>
          <cell r="T2" t="str">
            <v>Ascendente</v>
          </cell>
          <cell r="U2">
            <v>1</v>
          </cell>
          <cell r="V2" t="str">
            <v>Procedimiento</v>
          </cell>
          <cell r="W2">
            <v>22601</v>
          </cell>
          <cell r="X2" t="str">
            <v>Comercio Exterior</v>
          </cell>
          <cell r="Y2" t="str">
            <v>No</v>
          </cell>
        </row>
        <row r="3">
          <cell r="A3">
            <v>38</v>
          </cell>
          <cell r="B3" t="str">
            <v>Eficacia en la atención de Declaraciones de importación de trámite manual</v>
          </cell>
          <cell r="C3" t="str">
            <v>(5038/(5325+5590))*100</v>
          </cell>
          <cell r="D3">
            <v>97110001</v>
          </cell>
          <cell r="E3" t="str">
            <v>(Variable 1/(Variable 2+ Variable 3))*100</v>
          </cell>
          <cell r="F3">
            <v>80</v>
          </cell>
          <cell r="G3" t="str">
            <v>Mes</v>
          </cell>
          <cell r="H3" t="str">
            <v>Porcentaje</v>
          </cell>
          <cell r="I3">
            <v>0</v>
          </cell>
          <cell r="J3">
            <v>11</v>
          </cell>
          <cell r="K3" t="str">
            <v>Proceso: Operación Aduanera</v>
          </cell>
          <cell r="L3">
            <v>294</v>
          </cell>
          <cell r="M3" t="str">
            <v>Subproceso: Ingreso de Mercancías</v>
          </cell>
          <cell r="N3">
            <v>2090</v>
          </cell>
          <cell r="O3" t="str">
            <v>Procedimiento: Autorizaciones para tramites manuales de importación</v>
          </cell>
          <cell r="P3">
            <v>5038</v>
          </cell>
          <cell r="Q3">
            <v>5325</v>
          </cell>
          <cell r="R3">
            <v>5590</v>
          </cell>
          <cell r="S3">
            <v>0</v>
          </cell>
          <cell r="T3" t="str">
            <v>Ascendente</v>
          </cell>
          <cell r="U3">
            <v>1</v>
          </cell>
          <cell r="V3" t="str">
            <v>Procedimiento</v>
          </cell>
          <cell r="W3">
            <v>22601</v>
          </cell>
          <cell r="X3" t="str">
            <v>Comercio Exterior</v>
          </cell>
          <cell r="Y3" t="str">
            <v>No</v>
          </cell>
        </row>
        <row r="4">
          <cell r="A4">
            <v>58</v>
          </cell>
          <cell r="B4" t="str">
            <v>Porcentaje de cumplimiento en la entrega de informes a entidades de control</v>
          </cell>
          <cell r="C4" t="str">
            <v>(5043/5330)*100</v>
          </cell>
          <cell r="D4">
            <v>97110002</v>
          </cell>
          <cell r="E4" t="str">
            <v>(Variable 1/ Variable 2)* 100</v>
          </cell>
          <cell r="F4">
            <v>100</v>
          </cell>
          <cell r="G4" t="str">
            <v>Trimestre</v>
          </cell>
          <cell r="H4" t="str">
            <v>Porcentaje</v>
          </cell>
          <cell r="I4">
            <v>0</v>
          </cell>
          <cell r="J4">
            <v>4</v>
          </cell>
          <cell r="K4" t="str">
            <v>Proceso: Control Interno</v>
          </cell>
          <cell r="L4">
            <v>4</v>
          </cell>
          <cell r="M4" t="str">
            <v>Proceso: Control Interno. No Aplica Subproceso.</v>
          </cell>
          <cell r="N4">
            <v>2145</v>
          </cell>
          <cell r="O4" t="str">
            <v>Procedimiento: Auditoria Interna.</v>
          </cell>
          <cell r="P4">
            <v>5043</v>
          </cell>
          <cell r="Q4">
            <v>5330</v>
          </cell>
          <cell r="R4">
            <v>0</v>
          </cell>
          <cell r="S4">
            <v>0</v>
          </cell>
          <cell r="T4" t="str">
            <v>Constante</v>
          </cell>
          <cell r="U4">
            <v>1</v>
          </cell>
          <cell r="V4" t="str">
            <v>Procedimiento</v>
          </cell>
          <cell r="W4">
            <v>20401</v>
          </cell>
          <cell r="X4" t="str">
            <v>Control Interno</v>
          </cell>
          <cell r="Y4" t="str">
            <v>No</v>
          </cell>
        </row>
        <row r="5">
          <cell r="A5">
            <v>79</v>
          </cell>
          <cell r="B5" t="str">
            <v>Oportunidad en la calificación de la actuación disciplinaria</v>
          </cell>
          <cell r="C5" t="str">
            <v>(5064/5351)*100</v>
          </cell>
          <cell r="D5">
            <v>97110001</v>
          </cell>
          <cell r="E5" t="str">
            <v>(Variable 1/ Variable 2)* 100</v>
          </cell>
          <cell r="F5">
            <v>100</v>
          </cell>
          <cell r="G5" t="str">
            <v>Mes</v>
          </cell>
          <cell r="H5" t="str">
            <v>Porcentaje</v>
          </cell>
          <cell r="I5">
            <v>0</v>
          </cell>
          <cell r="J5">
            <v>10</v>
          </cell>
          <cell r="K5" t="str">
            <v>Proceso: Investigación disciplinaria</v>
          </cell>
          <cell r="L5">
            <v>293</v>
          </cell>
          <cell r="M5" t="str">
            <v>Subproceso: Actuación disciplinaria en primera instancia</v>
          </cell>
          <cell r="N5">
            <v>2131</v>
          </cell>
          <cell r="O5" t="str">
            <v>Procedimiento: Investigación Disciplinaria</v>
          </cell>
          <cell r="P5">
            <v>5064</v>
          </cell>
          <cell r="Q5">
            <v>5351</v>
          </cell>
          <cell r="R5">
            <v>0</v>
          </cell>
          <cell r="S5">
            <v>0</v>
          </cell>
          <cell r="T5" t="str">
            <v>Ascendente</v>
          </cell>
          <cell r="U5">
            <v>1</v>
          </cell>
          <cell r="V5" t="str">
            <v>Procedimiento</v>
          </cell>
          <cell r="W5">
            <v>21301</v>
          </cell>
          <cell r="X5" t="str">
            <v>Control Disciplinario Interno</v>
          </cell>
          <cell r="Y5" t="str">
            <v>No</v>
          </cell>
        </row>
        <row r="6">
          <cell r="A6">
            <v>101</v>
          </cell>
          <cell r="B6" t="str">
            <v>Calidad en la atención y acompañamiento al cliente a través del canal telefónico</v>
          </cell>
          <cell r="C6" t="str">
            <v>((5084+5370)/5605)*100</v>
          </cell>
          <cell r="D6">
            <v>97110001</v>
          </cell>
          <cell r="E6" t="str">
            <v>((Variable 1+ Variable 2) / Variable 3)*100</v>
          </cell>
          <cell r="F6">
            <v>90</v>
          </cell>
          <cell r="G6" t="str">
            <v>Mes</v>
          </cell>
          <cell r="H6" t="str">
            <v>Porcentaje</v>
          </cell>
          <cell r="I6">
            <v>0</v>
          </cell>
          <cell r="J6">
            <v>2</v>
          </cell>
          <cell r="K6" t="str">
            <v>Proceso: Asistencia al cliente</v>
          </cell>
          <cell r="L6">
            <v>2</v>
          </cell>
          <cell r="M6" t="str">
            <v>Subproceso: Asistencia al cliente. No Aplica Subproceso.</v>
          </cell>
          <cell r="N6">
            <v>2015</v>
          </cell>
          <cell r="O6" t="str">
            <v>Procedimiento: Atención en Canales</v>
          </cell>
          <cell r="P6">
            <v>5084</v>
          </cell>
          <cell r="Q6">
            <v>5370</v>
          </cell>
          <cell r="R6">
            <v>5605</v>
          </cell>
          <cell r="S6">
            <v>0</v>
          </cell>
          <cell r="T6" t="str">
            <v>Ascendente</v>
          </cell>
          <cell r="U6">
            <v>1</v>
          </cell>
          <cell r="V6" t="str">
            <v>Procedimiento</v>
          </cell>
          <cell r="W6">
            <v>22501</v>
          </cell>
          <cell r="X6" t="str">
            <v>Asistencia al Cliente</v>
          </cell>
          <cell r="Y6" t="str">
            <v>No</v>
          </cell>
        </row>
        <row r="7">
          <cell r="A7">
            <v>102</v>
          </cell>
          <cell r="B7" t="str">
            <v>Presencia institucional DIAN</v>
          </cell>
          <cell r="C7" t="str">
            <v>(5085/5371)*100</v>
          </cell>
          <cell r="D7">
            <v>97110001</v>
          </cell>
          <cell r="E7" t="str">
            <v>(Variable 1/ Variable 2)* 100</v>
          </cell>
          <cell r="F7">
            <v>100</v>
          </cell>
          <cell r="G7" t="str">
            <v>Trimestre</v>
          </cell>
          <cell r="H7" t="str">
            <v>Porcentaje</v>
          </cell>
          <cell r="I7">
            <v>0</v>
          </cell>
          <cell r="J7">
            <v>2</v>
          </cell>
          <cell r="K7" t="str">
            <v>Proceso: Asistencia al cliente</v>
          </cell>
          <cell r="L7">
            <v>2</v>
          </cell>
          <cell r="M7" t="str">
            <v>Subproceso: Asistencia al cliente. No Aplica Subproceso.</v>
          </cell>
          <cell r="N7">
            <v>2015</v>
          </cell>
          <cell r="O7" t="str">
            <v>Procedimiento: Atención en Canales</v>
          </cell>
          <cell r="P7">
            <v>5085</v>
          </cell>
          <cell r="Q7">
            <v>5371</v>
          </cell>
          <cell r="R7">
            <v>0</v>
          </cell>
          <cell r="S7">
            <v>0</v>
          </cell>
          <cell r="T7" t="str">
            <v>Ascendente</v>
          </cell>
          <cell r="U7">
            <v>1</v>
          </cell>
          <cell r="V7" t="str">
            <v>Procedimiento</v>
          </cell>
          <cell r="W7">
            <v>22501</v>
          </cell>
          <cell r="X7" t="str">
            <v>Asistencia al Cliente</v>
          </cell>
          <cell r="Y7" t="str">
            <v>No</v>
          </cell>
        </row>
        <row r="8">
          <cell r="A8">
            <v>109</v>
          </cell>
          <cell r="B8" t="str">
            <v>Oportunidad en la Decisión a Solicitudes Actualización RUT sujetas a verificación concepto 5</v>
          </cell>
          <cell r="C8" t="str">
            <v>(5087/5373)*100</v>
          </cell>
          <cell r="D8">
            <v>97110002</v>
          </cell>
          <cell r="E8" t="str">
            <v>(Variable 1/ Variable 2)* 100</v>
          </cell>
          <cell r="F8">
            <v>100</v>
          </cell>
          <cell r="G8" t="str">
            <v>Mes</v>
          </cell>
          <cell r="H8" t="str">
            <v>Porcentaje</v>
          </cell>
          <cell r="I8">
            <v>0</v>
          </cell>
          <cell r="J8">
            <v>8</v>
          </cell>
          <cell r="K8" t="str">
            <v>Proceso: Gestión Masiva</v>
          </cell>
          <cell r="L8">
            <v>291</v>
          </cell>
          <cell r="M8" t="str">
            <v>Subproceso: Modificaciones del Registro</v>
          </cell>
          <cell r="N8">
            <v>2037</v>
          </cell>
          <cell r="O8" t="str">
            <v>Procedimiento: Actualizaciones del Rut sujetas a verificación</v>
          </cell>
          <cell r="P8">
            <v>5087</v>
          </cell>
          <cell r="Q8">
            <v>5373</v>
          </cell>
          <cell r="R8">
            <v>0</v>
          </cell>
          <cell r="S8">
            <v>0</v>
          </cell>
          <cell r="T8" t="str">
            <v>Constante</v>
          </cell>
          <cell r="U8">
            <v>1</v>
          </cell>
          <cell r="V8" t="str">
            <v>Procedimiento</v>
          </cell>
          <cell r="W8">
            <v>22501</v>
          </cell>
          <cell r="X8" t="str">
            <v>Asistencia al Cliente</v>
          </cell>
          <cell r="Y8" t="str">
            <v>No</v>
          </cell>
        </row>
        <row r="9">
          <cell r="A9">
            <v>125</v>
          </cell>
          <cell r="B9" t="str">
            <v>Eficacia en el estudio y elaboración de  proyectos de normas de convenios internacionales aduaneros</v>
          </cell>
          <cell r="C9" t="str">
            <v>(5101/5387)*100</v>
          </cell>
          <cell r="D9">
            <v>97110002</v>
          </cell>
          <cell r="E9" t="str">
            <v>(Variable 1/ Variable 2)* 100</v>
          </cell>
          <cell r="F9">
            <v>100</v>
          </cell>
          <cell r="G9" t="str">
            <v>Semestre</v>
          </cell>
          <cell r="H9" t="str">
            <v>Porcentaje</v>
          </cell>
          <cell r="I9">
            <v>0</v>
          </cell>
          <cell r="J9">
            <v>11</v>
          </cell>
          <cell r="K9" t="str">
            <v>Proceso: Operación Aduanera</v>
          </cell>
          <cell r="L9">
            <v>216</v>
          </cell>
          <cell r="M9" t="str">
            <v>Subproceso: Apoyo  a la Operación Aduanera</v>
          </cell>
          <cell r="N9">
            <v>2093</v>
          </cell>
          <cell r="O9" t="str">
            <v>Procedimiento: Expedición de Pronunciamiento Técnico</v>
          </cell>
          <cell r="P9">
            <v>5101</v>
          </cell>
          <cell r="Q9">
            <v>5387</v>
          </cell>
          <cell r="R9">
            <v>0</v>
          </cell>
          <cell r="S9">
            <v>0</v>
          </cell>
          <cell r="T9" t="str">
            <v>Constante</v>
          </cell>
          <cell r="U9">
            <v>1</v>
          </cell>
          <cell r="V9" t="str">
            <v>Procedimiento</v>
          </cell>
          <cell r="W9">
            <v>22601</v>
          </cell>
          <cell r="X9" t="str">
            <v>Comercio Exterior</v>
          </cell>
          <cell r="Y9" t="str">
            <v>No</v>
          </cell>
        </row>
        <row r="10">
          <cell r="A10">
            <v>161</v>
          </cell>
          <cell r="B10" t="str">
            <v>Cobertura en Seguridad Social integral a los servidores públicos de la entidad.</v>
          </cell>
          <cell r="C10" t="str">
            <v>(5136/5422)*100</v>
          </cell>
          <cell r="D10">
            <v>97110001</v>
          </cell>
          <cell r="E10" t="str">
            <v>(Variable 1/ Variable 2)* 100</v>
          </cell>
          <cell r="F10">
            <v>100</v>
          </cell>
          <cell r="G10" t="str">
            <v>Trimestre</v>
          </cell>
          <cell r="H10" t="str">
            <v>Porcentaje</v>
          </cell>
          <cell r="I10">
            <v>0</v>
          </cell>
          <cell r="J10">
            <v>6</v>
          </cell>
          <cell r="K10" t="str">
            <v>Proceso: Gestión Humana</v>
          </cell>
          <cell r="L10">
            <v>282</v>
          </cell>
          <cell r="M10" t="str">
            <v>Subproceso: Gestión para la provisión y/o movilidad del empleo</v>
          </cell>
          <cell r="N10">
            <v>2264</v>
          </cell>
          <cell r="O10" t="str">
            <v>Procedimiento: Afiliaciones y/o Traslados al Sistema de Seguridad Social y Cajas de Compensación</v>
          </cell>
          <cell r="P10">
            <v>5136</v>
          </cell>
          <cell r="Q10">
            <v>5422</v>
          </cell>
          <cell r="R10">
            <v>0</v>
          </cell>
          <cell r="S10">
            <v>0</v>
          </cell>
          <cell r="T10" t="str">
            <v>Ascendente</v>
          </cell>
          <cell r="U10">
            <v>1</v>
          </cell>
          <cell r="V10" t="str">
            <v>Procedimiento</v>
          </cell>
          <cell r="W10">
            <v>21401</v>
          </cell>
          <cell r="X10" t="str">
            <v>Personal</v>
          </cell>
          <cell r="Y10" t="str">
            <v>No</v>
          </cell>
        </row>
        <row r="11">
          <cell r="A11">
            <v>178</v>
          </cell>
          <cell r="B11" t="str">
            <v>Número de días de mora en el cierre contable (MUISCA)</v>
          </cell>
          <cell r="C11" t="str">
            <v>(5152-5438)</v>
          </cell>
          <cell r="D11">
            <v>97110003</v>
          </cell>
          <cell r="E11" t="str">
            <v>(Variable 1 - Variable 2 )</v>
          </cell>
          <cell r="F11">
            <v>0</v>
          </cell>
          <cell r="G11" t="str">
            <v>Mes</v>
          </cell>
          <cell r="H11" t="str">
            <v>Días</v>
          </cell>
          <cell r="I11">
            <v>0</v>
          </cell>
          <cell r="J11">
            <v>12</v>
          </cell>
          <cell r="K11" t="str">
            <v>Proceso: Recaudación</v>
          </cell>
          <cell r="L11">
            <v>259</v>
          </cell>
          <cell r="M11" t="str">
            <v xml:space="preserve">	Subproceso: Información de Recaudo</v>
          </cell>
          <cell r="N11">
            <v>2051</v>
          </cell>
          <cell r="O11" t="str">
            <v>Procedimiento: Cierre Contable</v>
          </cell>
          <cell r="P11">
            <v>5152</v>
          </cell>
          <cell r="Q11">
            <v>5438</v>
          </cell>
          <cell r="R11">
            <v>0</v>
          </cell>
          <cell r="S11">
            <v>0</v>
          </cell>
          <cell r="T11" t="str">
            <v>Descendente</v>
          </cell>
          <cell r="U11">
            <v>1</v>
          </cell>
          <cell r="V11" t="str">
            <v>Procedimiento</v>
          </cell>
          <cell r="W11">
            <v>22401</v>
          </cell>
          <cell r="X11" t="str">
            <v>Recaudo</v>
          </cell>
          <cell r="Y11" t="str">
            <v>No</v>
          </cell>
        </row>
        <row r="12">
          <cell r="A12">
            <v>183</v>
          </cell>
          <cell r="B12" t="str">
            <v>Proceso sancionatorio contra EAR</v>
          </cell>
          <cell r="C12" t="str">
            <v>(5157/5443)*100</v>
          </cell>
          <cell r="D12">
            <v>97110002</v>
          </cell>
          <cell r="E12" t="str">
            <v>(Variable 1/ Variable 2)* 100</v>
          </cell>
          <cell r="F12">
            <v>100</v>
          </cell>
          <cell r="G12" t="str">
            <v>Año</v>
          </cell>
          <cell r="H12" t="str">
            <v>Porcentaje</v>
          </cell>
          <cell r="I12">
            <v>0</v>
          </cell>
          <cell r="J12">
            <v>12</v>
          </cell>
          <cell r="K12" t="str">
            <v>Proceso: Recaudación</v>
          </cell>
          <cell r="L12">
            <v>259</v>
          </cell>
          <cell r="M12" t="str">
            <v xml:space="preserve">	Subproceso: Información de Recaudo</v>
          </cell>
          <cell r="N12">
            <v>2055</v>
          </cell>
          <cell r="O12" t="str">
            <v>Procedimiento: Sanciones a Entidades Autorizadas para Recaudar</v>
          </cell>
          <cell r="P12">
            <v>5157</v>
          </cell>
          <cell r="Q12">
            <v>5443</v>
          </cell>
          <cell r="R12">
            <v>0</v>
          </cell>
          <cell r="S12">
            <v>0</v>
          </cell>
          <cell r="T12" t="str">
            <v>Constante</v>
          </cell>
          <cell r="U12">
            <v>1</v>
          </cell>
          <cell r="V12" t="str">
            <v>Procedimiento</v>
          </cell>
          <cell r="W12">
            <v>22401</v>
          </cell>
          <cell r="X12" t="str">
            <v>Recaudo</v>
          </cell>
          <cell r="Y12" t="str">
            <v>No</v>
          </cell>
        </row>
        <row r="13">
          <cell r="A13">
            <v>186</v>
          </cell>
          <cell r="B13" t="str">
            <v>Comunicación Indice de Consignación</v>
          </cell>
          <cell r="C13" t="str">
            <v>(5160/5446)*100</v>
          </cell>
          <cell r="D13">
            <v>97110002</v>
          </cell>
          <cell r="E13" t="str">
            <v>(Variable 1/ Variable 2)* 100</v>
          </cell>
          <cell r="F13">
            <v>100</v>
          </cell>
          <cell r="G13" t="str">
            <v>Mes</v>
          </cell>
          <cell r="H13" t="str">
            <v>Porcentaje</v>
          </cell>
          <cell r="I13">
            <v>0</v>
          </cell>
          <cell r="J13">
            <v>12</v>
          </cell>
          <cell r="K13" t="str">
            <v>Proceso: Recaudación</v>
          </cell>
          <cell r="L13">
            <v>259</v>
          </cell>
          <cell r="M13" t="str">
            <v xml:space="preserve">	Subproceso: Información de Recaudo</v>
          </cell>
          <cell r="N13">
            <v>2054</v>
          </cell>
          <cell r="O13" t="str">
            <v>Procedimiento: Cálculo del Índice de consignación</v>
          </cell>
          <cell r="P13">
            <v>5160</v>
          </cell>
          <cell r="Q13">
            <v>5446</v>
          </cell>
          <cell r="R13">
            <v>0</v>
          </cell>
          <cell r="S13">
            <v>0</v>
          </cell>
          <cell r="T13" t="str">
            <v>Constante</v>
          </cell>
          <cell r="U13">
            <v>1</v>
          </cell>
          <cell r="V13" t="str">
            <v>Procedimiento</v>
          </cell>
          <cell r="W13">
            <v>22401</v>
          </cell>
          <cell r="X13" t="str">
            <v>Recaudo</v>
          </cell>
          <cell r="Y13" t="str">
            <v>No</v>
          </cell>
        </row>
        <row r="14">
          <cell r="A14">
            <v>187</v>
          </cell>
          <cell r="B14" t="str">
            <v>Conciliación del Recaudo</v>
          </cell>
          <cell r="C14" t="str">
            <v>(5161/5447)*100</v>
          </cell>
          <cell r="D14">
            <v>97110002</v>
          </cell>
          <cell r="E14" t="str">
            <v>(Variable 1/ Variable 2)* 100</v>
          </cell>
          <cell r="F14">
            <v>100</v>
          </cell>
          <cell r="G14" t="str">
            <v>Mes</v>
          </cell>
          <cell r="H14" t="str">
            <v>Porcentaje</v>
          </cell>
          <cell r="I14">
            <v>0</v>
          </cell>
          <cell r="J14">
            <v>12</v>
          </cell>
          <cell r="K14" t="str">
            <v>Proceso: Recaudación</v>
          </cell>
          <cell r="L14">
            <v>259</v>
          </cell>
          <cell r="M14" t="str">
            <v xml:space="preserve">	Subproceso: Información de Recaudo</v>
          </cell>
          <cell r="N14">
            <v>2054</v>
          </cell>
          <cell r="O14" t="str">
            <v>Procedimiento: Cálculo del Índice de consignación</v>
          </cell>
          <cell r="P14">
            <v>5161</v>
          </cell>
          <cell r="Q14">
            <v>5447</v>
          </cell>
          <cell r="R14">
            <v>0</v>
          </cell>
          <cell r="S14">
            <v>0</v>
          </cell>
          <cell r="T14" t="str">
            <v>Constante</v>
          </cell>
          <cell r="U14">
            <v>1</v>
          </cell>
          <cell r="V14" t="str">
            <v>Procedimiento</v>
          </cell>
          <cell r="W14">
            <v>22401</v>
          </cell>
          <cell r="X14" t="str">
            <v>Recaudo</v>
          </cell>
          <cell r="Y14" t="str">
            <v>No</v>
          </cell>
        </row>
        <row r="15">
          <cell r="A15">
            <v>218</v>
          </cell>
          <cell r="B15" t="str">
            <v>Concepto bienes inmuebles recibidos en dación en pago</v>
          </cell>
          <cell r="C15" t="str">
            <v>(5179/5463)*100</v>
          </cell>
          <cell r="D15">
            <v>97110002</v>
          </cell>
          <cell r="E15" t="str">
            <v>(Variable 1/ Variable 2)* 100</v>
          </cell>
          <cell r="F15">
            <v>100</v>
          </cell>
          <cell r="G15" t="str">
            <v>Trimestre</v>
          </cell>
          <cell r="H15" t="str">
            <v>Porcentaje</v>
          </cell>
          <cell r="I15">
            <v>0</v>
          </cell>
          <cell r="J15">
            <v>14</v>
          </cell>
          <cell r="K15" t="str">
            <v>Proceso: Recursos Físicos</v>
          </cell>
          <cell r="L15">
            <v>232</v>
          </cell>
          <cell r="M15" t="str">
            <v>Subproceso: Administración de Bienes</v>
          </cell>
          <cell r="N15">
            <v>2173</v>
          </cell>
          <cell r="O15" t="str">
            <v>Procedimiento: Conceptualización y Entrega de Bienes Inmuebles Recibidos en Dación en Pago</v>
          </cell>
          <cell r="P15">
            <v>5179</v>
          </cell>
          <cell r="Q15">
            <v>5463</v>
          </cell>
          <cell r="R15">
            <v>0</v>
          </cell>
          <cell r="S15">
            <v>0</v>
          </cell>
          <cell r="T15" t="str">
            <v>Constante</v>
          </cell>
          <cell r="U15">
            <v>1</v>
          </cell>
          <cell r="V15" t="str">
            <v>Procedimiento</v>
          </cell>
          <cell r="W15">
            <v>21501</v>
          </cell>
          <cell r="X15" t="str">
            <v>Recursos Físicos</v>
          </cell>
          <cell r="Y15" t="str">
            <v>No</v>
          </cell>
        </row>
        <row r="16">
          <cell r="A16">
            <v>229</v>
          </cell>
          <cell r="B16" t="str">
            <v>Control a eliminación de documentos</v>
          </cell>
          <cell r="C16" t="str">
            <v>(5180/5464)*100</v>
          </cell>
          <cell r="D16">
            <v>97110002</v>
          </cell>
          <cell r="E16" t="str">
            <v>(Variable 1/ Variable 2)* 100</v>
          </cell>
          <cell r="F16">
            <v>100</v>
          </cell>
          <cell r="G16" t="str">
            <v>Año</v>
          </cell>
          <cell r="H16" t="str">
            <v>Porcentaje</v>
          </cell>
          <cell r="I16">
            <v>0</v>
          </cell>
          <cell r="J16">
            <v>14</v>
          </cell>
          <cell r="K16" t="str">
            <v>Proceso: Recursos Físicos</v>
          </cell>
          <cell r="L16">
            <v>53</v>
          </cell>
          <cell r="M16" t="str">
            <v>Subproceso: Gestión Documental</v>
          </cell>
          <cell r="N16">
            <v>2209</v>
          </cell>
          <cell r="O16" t="str">
            <v>Procedimiento: Administración del Archivo Central</v>
          </cell>
          <cell r="P16">
            <v>5190</v>
          </cell>
          <cell r="Q16">
            <v>5474</v>
          </cell>
          <cell r="R16">
            <v>0</v>
          </cell>
          <cell r="S16">
            <v>0</v>
          </cell>
          <cell r="T16" t="str">
            <v>Constante</v>
          </cell>
          <cell r="U16">
            <v>1</v>
          </cell>
          <cell r="V16" t="str">
            <v>Procedimiento</v>
          </cell>
          <cell r="W16">
            <v>21501</v>
          </cell>
          <cell r="X16" t="str">
            <v>Recursos Físicos</v>
          </cell>
          <cell r="Y16" t="str">
            <v>No</v>
          </cell>
        </row>
        <row r="17">
          <cell r="A17">
            <v>236</v>
          </cell>
          <cell r="B17" t="str">
            <v>Mantenimiento del Parque Automotor</v>
          </cell>
          <cell r="C17" t="str">
            <v>(5195/5479)*100</v>
          </cell>
          <cell r="D17">
            <v>97110002</v>
          </cell>
          <cell r="E17" t="str">
            <v>(Variable 1/ Variable 2)* 100</v>
          </cell>
          <cell r="F17">
            <v>100</v>
          </cell>
          <cell r="G17" t="str">
            <v>Trimestre</v>
          </cell>
          <cell r="H17" t="str">
            <v>Porcentaje</v>
          </cell>
          <cell r="I17">
            <v>0</v>
          </cell>
          <cell r="J17">
            <v>14</v>
          </cell>
          <cell r="K17" t="str">
            <v>Proceso: Recursos Físicos</v>
          </cell>
          <cell r="L17">
            <v>232</v>
          </cell>
          <cell r="M17" t="str">
            <v>Subproceso: Administración de Bienes</v>
          </cell>
          <cell r="N17">
            <v>2377</v>
          </cell>
          <cell r="O17" t="str">
            <v>Procedimiento: Programa de Mantenimiento Parque Automotor</v>
          </cell>
          <cell r="P17">
            <v>5195</v>
          </cell>
          <cell r="Q17">
            <v>5479</v>
          </cell>
          <cell r="R17">
            <v>0</v>
          </cell>
          <cell r="S17">
            <v>0</v>
          </cell>
          <cell r="T17" t="str">
            <v>Constante</v>
          </cell>
          <cell r="U17">
            <v>1</v>
          </cell>
          <cell r="V17" t="str">
            <v>Procedimiento</v>
          </cell>
          <cell r="W17">
            <v>21501</v>
          </cell>
          <cell r="X17" t="str">
            <v>Recursos Físicos</v>
          </cell>
          <cell r="Y17" t="str">
            <v>No</v>
          </cell>
        </row>
        <row r="18">
          <cell r="A18">
            <v>245</v>
          </cell>
          <cell r="B18" t="str">
            <v>Oportunidad entrega cuenta mensual de Almacén e Inventarios</v>
          </cell>
          <cell r="C18" t="str">
            <v>(5204/5488)*100</v>
          </cell>
          <cell r="D18">
            <v>97110002</v>
          </cell>
          <cell r="E18" t="str">
            <v>(Variable 1/ Variable 2)* 100</v>
          </cell>
          <cell r="F18">
            <v>100</v>
          </cell>
          <cell r="G18" t="str">
            <v>Mes</v>
          </cell>
          <cell r="H18" t="str">
            <v>Porcentaje</v>
          </cell>
          <cell r="I18">
            <v>0</v>
          </cell>
          <cell r="J18">
            <v>14</v>
          </cell>
          <cell r="K18" t="str">
            <v>Proceso: Recursos Físicos</v>
          </cell>
          <cell r="L18">
            <v>232</v>
          </cell>
          <cell r="M18" t="str">
            <v>Subproceso: Administración de Bienes</v>
          </cell>
          <cell r="N18">
            <v>2349</v>
          </cell>
          <cell r="O18" t="str">
            <v>Procedimiento: Levantamiento Físico de Inventario de Bienes Muebles</v>
          </cell>
          <cell r="P18">
            <v>5204</v>
          </cell>
          <cell r="Q18">
            <v>5488</v>
          </cell>
          <cell r="R18">
            <v>0</v>
          </cell>
          <cell r="S18">
            <v>0</v>
          </cell>
          <cell r="T18" t="str">
            <v>Constante</v>
          </cell>
          <cell r="U18">
            <v>1</v>
          </cell>
          <cell r="V18" t="str">
            <v>Procedimiento</v>
          </cell>
          <cell r="W18">
            <v>21501</v>
          </cell>
          <cell r="X18" t="str">
            <v>Recursos Físicos</v>
          </cell>
          <cell r="Y18" t="str">
            <v>No</v>
          </cell>
        </row>
        <row r="19">
          <cell r="A19">
            <v>262</v>
          </cell>
          <cell r="B19" t="str">
            <v>Cumplimiento y mantenimiento de los requisitos  con los cuales se obtuvo el registro aduanero</v>
          </cell>
          <cell r="C19" t="str">
            <v>(5219/5502)*100</v>
          </cell>
          <cell r="D19">
            <v>97110002</v>
          </cell>
          <cell r="E19" t="str">
            <v>(Variable 1/ Variable 2)* 100</v>
          </cell>
          <cell r="F19">
            <v>70</v>
          </cell>
          <cell r="G19" t="str">
            <v>Trimestre</v>
          </cell>
          <cell r="H19" t="str">
            <v>Porcentaje</v>
          </cell>
          <cell r="I19">
            <v>0</v>
          </cell>
          <cell r="J19">
            <v>8</v>
          </cell>
          <cell r="K19" t="str">
            <v>Proceso: Gestión Masiva</v>
          </cell>
          <cell r="L19">
            <v>289</v>
          </cell>
          <cell r="M19" t="str">
            <v>Subproceso: Registro, Habilitación, Autorización Usuarios TAC</v>
          </cell>
          <cell r="N19">
            <v>3121</v>
          </cell>
          <cell r="O19" t="str">
            <v>Procedimiento: Control al mantenimiento de requisitos a Operadores de Comercio Exterior y Obligados Aduaneros</v>
          </cell>
          <cell r="P19">
            <v>5219</v>
          </cell>
          <cell r="Q19">
            <v>5502</v>
          </cell>
          <cell r="R19">
            <v>0</v>
          </cell>
          <cell r="S19">
            <v>0</v>
          </cell>
          <cell r="T19" t="str">
            <v>Constante</v>
          </cell>
          <cell r="U19">
            <v>1</v>
          </cell>
          <cell r="V19" t="str">
            <v>Procedimiento</v>
          </cell>
          <cell r="W19">
            <v>22801</v>
          </cell>
          <cell r="X19" t="str">
            <v xml:space="preserve">Registro Aduanero    </v>
          </cell>
          <cell r="Y19" t="str">
            <v>No</v>
          </cell>
        </row>
        <row r="20">
          <cell r="A20">
            <v>341</v>
          </cell>
          <cell r="B20" t="str">
            <v>Avaluo de Bienes Inmuebles</v>
          </cell>
          <cell r="C20" t="str">
            <v>(5678/5679)*100</v>
          </cell>
          <cell r="D20">
            <v>97110002</v>
          </cell>
          <cell r="E20" t="str">
            <v>(Variable 1/ Variable 2)* 100</v>
          </cell>
          <cell r="F20">
            <v>50</v>
          </cell>
          <cell r="G20" t="str">
            <v>Cuatrimestre</v>
          </cell>
          <cell r="H20" t="str">
            <v>Porcentaje</v>
          </cell>
          <cell r="I20">
            <v>0</v>
          </cell>
          <cell r="J20">
            <v>1</v>
          </cell>
          <cell r="K20" t="str">
            <v>Proceso: Administración de Cartera</v>
          </cell>
          <cell r="L20">
            <v>278</v>
          </cell>
          <cell r="M20" t="str">
            <v>Subproceso: Cobro en Sede Administrativa</v>
          </cell>
          <cell r="N20">
            <v>3160</v>
          </cell>
          <cell r="O20" t="str">
            <v>Procedimiento: Avalúo de Bienes</v>
          </cell>
          <cell r="P20">
            <v>5678</v>
          </cell>
          <cell r="Q20">
            <v>5679</v>
          </cell>
          <cell r="R20">
            <v>0</v>
          </cell>
          <cell r="S20">
            <v>0</v>
          </cell>
          <cell r="T20" t="str">
            <v>Constante</v>
          </cell>
          <cell r="U20">
            <v>1</v>
          </cell>
          <cell r="V20" t="str">
            <v>Procedimiento</v>
          </cell>
          <cell r="W20">
            <v>22402</v>
          </cell>
          <cell r="X20" t="str">
            <v>Cobranzas</v>
          </cell>
          <cell r="Y20" t="str">
            <v>No</v>
          </cell>
        </row>
        <row r="21">
          <cell r="A21">
            <v>342</v>
          </cell>
          <cell r="B21" t="str">
            <v>Remate de Bienes Inmuebles</v>
          </cell>
          <cell r="C21" t="str">
            <v>(5681/5680)*100</v>
          </cell>
          <cell r="D21">
            <v>97110002</v>
          </cell>
          <cell r="E21" t="str">
            <v>(Variable 1/ Variable 2)* 100</v>
          </cell>
          <cell r="F21">
            <v>50</v>
          </cell>
          <cell r="G21" t="str">
            <v>Cuatrimestre</v>
          </cell>
          <cell r="H21" t="str">
            <v>Porcentaje</v>
          </cell>
          <cell r="I21">
            <v>0</v>
          </cell>
          <cell r="J21">
            <v>1</v>
          </cell>
          <cell r="K21" t="str">
            <v>Proceso: Administración de Cartera</v>
          </cell>
          <cell r="L21">
            <v>278</v>
          </cell>
          <cell r="M21" t="str">
            <v>Subproceso: Cobro en Sede Administrativa</v>
          </cell>
          <cell r="N21">
            <v>3162</v>
          </cell>
          <cell r="O21" t="str">
            <v>Procedimiento: Liquidación del Crédito y las Costas</v>
          </cell>
          <cell r="P21">
            <v>5681</v>
          </cell>
          <cell r="Q21">
            <v>5680</v>
          </cell>
          <cell r="R21">
            <v>0</v>
          </cell>
          <cell r="S21">
            <v>0</v>
          </cell>
          <cell r="T21" t="str">
            <v>Constante</v>
          </cell>
          <cell r="U21">
            <v>1</v>
          </cell>
          <cell r="V21" t="str">
            <v>Procedimiento</v>
          </cell>
          <cell r="W21">
            <v>22402</v>
          </cell>
          <cell r="X21" t="str">
            <v>Cobranzas</v>
          </cell>
          <cell r="Y21" t="str">
            <v>No</v>
          </cell>
        </row>
        <row r="22">
          <cell r="A22">
            <v>363</v>
          </cell>
          <cell r="B22" t="str">
            <v>Reconocimiento de las operaciones contables</v>
          </cell>
          <cell r="C22" t="str">
            <v>(5745/5760)* 100</v>
          </cell>
          <cell r="D22">
            <v>97110001</v>
          </cell>
          <cell r="E22" t="str">
            <v>(Variable 1/ Variable 2)* 100</v>
          </cell>
          <cell r="F22">
            <v>100</v>
          </cell>
          <cell r="G22" t="str">
            <v>Mes</v>
          </cell>
          <cell r="H22" t="str">
            <v>Porcentaje</v>
          </cell>
          <cell r="I22">
            <v>0</v>
          </cell>
          <cell r="J22">
            <v>13</v>
          </cell>
          <cell r="K22" t="str">
            <v>Proceso: Recursos Financieros</v>
          </cell>
          <cell r="L22">
            <v>226</v>
          </cell>
          <cell r="M22" t="str">
            <v>Subproceso: Reconocimiento</v>
          </cell>
          <cell r="N22">
            <v>2156</v>
          </cell>
          <cell r="O22" t="str">
            <v>Procedimiento: Reconocimiento de Hechos Económicos que No Generan Pago</v>
          </cell>
          <cell r="P22">
            <v>5745</v>
          </cell>
          <cell r="Q22">
            <v>5760</v>
          </cell>
          <cell r="R22">
            <v>0</v>
          </cell>
          <cell r="S22">
            <v>0</v>
          </cell>
          <cell r="T22" t="str">
            <v>Ascendente</v>
          </cell>
          <cell r="U22">
            <v>1</v>
          </cell>
          <cell r="V22" t="str">
            <v>Procedimiento</v>
          </cell>
          <cell r="W22">
            <v>21601</v>
          </cell>
          <cell r="X22" t="str">
            <v>Recursos Financieros</v>
          </cell>
          <cell r="Y22" t="str">
            <v>No</v>
          </cell>
        </row>
        <row r="23">
          <cell r="A23">
            <v>368</v>
          </cell>
          <cell r="B23" t="str">
            <v>Conciliaciones Contables</v>
          </cell>
          <cell r="C23" t="str">
            <v>5750</v>
          </cell>
          <cell r="D23">
            <v>97110001</v>
          </cell>
          <cell r="E23" t="str">
            <v>Variable 1</v>
          </cell>
          <cell r="F23">
            <v>4</v>
          </cell>
          <cell r="G23" t="str">
            <v>Mes</v>
          </cell>
          <cell r="H23" t="str">
            <v>Cantidad</v>
          </cell>
          <cell r="I23">
            <v>0</v>
          </cell>
          <cell r="J23">
            <v>13</v>
          </cell>
          <cell r="K23" t="str">
            <v>Proceso: Recursos Financieros</v>
          </cell>
          <cell r="L23">
            <v>281</v>
          </cell>
          <cell r="M23" t="str">
            <v>Subproceso: Gestión Contable</v>
          </cell>
          <cell r="N23">
            <v>2157</v>
          </cell>
          <cell r="O23" t="str">
            <v>Procedimiento: Generación de Conciliaciones Bancarias y Cruces de Información</v>
          </cell>
          <cell r="P23">
            <v>5750</v>
          </cell>
          <cell r="Q23">
            <v>0</v>
          </cell>
          <cell r="R23">
            <v>0</v>
          </cell>
          <cell r="S23">
            <v>0</v>
          </cell>
          <cell r="T23" t="str">
            <v>Ascendente</v>
          </cell>
          <cell r="U23">
            <v>1</v>
          </cell>
          <cell r="V23" t="str">
            <v>Procedimiento</v>
          </cell>
          <cell r="W23">
            <v>21601</v>
          </cell>
          <cell r="X23" t="str">
            <v>Recursos Financieros</v>
          </cell>
          <cell r="Y23" t="str">
            <v>No</v>
          </cell>
        </row>
        <row r="24">
          <cell r="A24">
            <v>371</v>
          </cell>
          <cell r="B24" t="str">
            <v>Secuestro de Bienes  Inmuebles</v>
          </cell>
          <cell r="C24" t="str">
            <v>(5753/5765)*100</v>
          </cell>
          <cell r="D24">
            <v>97110002</v>
          </cell>
          <cell r="E24" t="str">
            <v>(Variable 1/ Variable 2)* 100</v>
          </cell>
          <cell r="F24">
            <v>50</v>
          </cell>
          <cell r="G24" t="str">
            <v>Cuatrimestre</v>
          </cell>
          <cell r="H24" t="str">
            <v>Porcentaje</v>
          </cell>
          <cell r="I24">
            <v>0</v>
          </cell>
          <cell r="J24">
            <v>1</v>
          </cell>
          <cell r="K24" t="str">
            <v>Proceso: Administración de Cartera</v>
          </cell>
          <cell r="L24">
            <v>278</v>
          </cell>
          <cell r="M24" t="str">
            <v>Subproceso: Cobro en Sede Administrativa</v>
          </cell>
          <cell r="N24">
            <v>3158</v>
          </cell>
          <cell r="O24" t="str">
            <v>Procedimiento: Entrega de bienes secuestrados</v>
          </cell>
          <cell r="P24">
            <v>5753</v>
          </cell>
          <cell r="Q24">
            <v>5765</v>
          </cell>
          <cell r="R24">
            <v>0</v>
          </cell>
          <cell r="S24">
            <v>0</v>
          </cell>
          <cell r="T24" t="str">
            <v>Constante</v>
          </cell>
          <cell r="U24">
            <v>1</v>
          </cell>
          <cell r="V24" t="str">
            <v>Procedimiento</v>
          </cell>
          <cell r="W24">
            <v>22402</v>
          </cell>
          <cell r="X24" t="str">
            <v>Cobranzas</v>
          </cell>
          <cell r="Y24" t="str">
            <v>No</v>
          </cell>
        </row>
        <row r="25">
          <cell r="A25">
            <v>374</v>
          </cell>
          <cell r="B25" t="str">
            <v>Porcentaje de Terceros Conciliados</v>
          </cell>
          <cell r="C25" t="str">
            <v>(5756/5768)*100</v>
          </cell>
          <cell r="D25">
            <v>97110002</v>
          </cell>
          <cell r="E25" t="str">
            <v>(Variable 1/ Variable 2)* 100</v>
          </cell>
          <cell r="F25">
            <v>100</v>
          </cell>
          <cell r="G25" t="str">
            <v>Mes</v>
          </cell>
          <cell r="H25" t="str">
            <v>Porcentaje</v>
          </cell>
          <cell r="I25">
            <v>0</v>
          </cell>
          <cell r="J25">
            <v>12</v>
          </cell>
          <cell r="K25" t="str">
            <v>Proceso: Recaudación</v>
          </cell>
          <cell r="L25">
            <v>259</v>
          </cell>
          <cell r="M25" t="str">
            <v xml:space="preserve">	Subproceso: Información de Recaudo</v>
          </cell>
          <cell r="N25">
            <v>2052</v>
          </cell>
          <cell r="O25" t="str">
            <v>Procedimiento: Informe contable que deben rendir las direcciones seccionales</v>
          </cell>
          <cell r="P25">
            <v>5756</v>
          </cell>
          <cell r="Q25">
            <v>5768</v>
          </cell>
          <cell r="R25">
            <v>0</v>
          </cell>
          <cell r="S25">
            <v>0</v>
          </cell>
          <cell r="T25" t="str">
            <v>Constante</v>
          </cell>
          <cell r="U25">
            <v>1</v>
          </cell>
          <cell r="V25" t="str">
            <v>Procedimiento</v>
          </cell>
          <cell r="W25">
            <v>22401</v>
          </cell>
          <cell r="X25" t="str">
            <v>Recaudo</v>
          </cell>
          <cell r="Y25" t="str">
            <v>Si</v>
          </cell>
        </row>
        <row r="26">
          <cell r="A26">
            <v>375</v>
          </cell>
          <cell r="B26" t="str">
            <v>Gestión Saldos con errores de Procesamiento mediante el uso del Rol de Reprocesos del SIE de Obligación Financiera</v>
          </cell>
          <cell r="C26" t="str">
            <v>((5774+5778)/(5780+5782))*100</v>
          </cell>
          <cell r="D26">
            <v>97110002</v>
          </cell>
          <cell r="E26" t="str">
            <v>((Variable 1+ Variable 2) / (Variable 3 + Variable 4))*100</v>
          </cell>
          <cell r="F26">
            <v>100</v>
          </cell>
          <cell r="G26" t="str">
            <v>Mes</v>
          </cell>
          <cell r="H26" t="str">
            <v>Porcentaje</v>
          </cell>
          <cell r="I26">
            <v>0</v>
          </cell>
          <cell r="J26">
            <v>12</v>
          </cell>
          <cell r="K26" t="str">
            <v>Proceso: Recaudación</v>
          </cell>
          <cell r="L26">
            <v>259</v>
          </cell>
          <cell r="M26" t="str">
            <v xml:space="preserve">	Subproceso: Información de Recaudo</v>
          </cell>
          <cell r="N26">
            <v>2042</v>
          </cell>
          <cell r="O26" t="str">
            <v>Procedimiento: Corrección de inconsistencias  de Declaraciones y-o Recibos de Pago</v>
          </cell>
          <cell r="P26">
            <v>5774</v>
          </cell>
          <cell r="Q26">
            <v>5778</v>
          </cell>
          <cell r="R26">
            <v>5780</v>
          </cell>
          <cell r="S26">
            <v>5782</v>
          </cell>
          <cell r="T26" t="str">
            <v>Constante</v>
          </cell>
          <cell r="U26">
            <v>1</v>
          </cell>
          <cell r="V26" t="str">
            <v>Procedimiento</v>
          </cell>
          <cell r="W26">
            <v>22401</v>
          </cell>
          <cell r="X26" t="str">
            <v>Recaudo</v>
          </cell>
          <cell r="Y26" t="str">
            <v>No</v>
          </cell>
        </row>
        <row r="27">
          <cell r="A27">
            <v>386</v>
          </cell>
          <cell r="B27" t="str">
            <v>Eficacia en la ejecución del Procedimiento de Administración de la Actividad de Auditoría Interna</v>
          </cell>
          <cell r="C27" t="str">
            <v>(5894/5910)*100</v>
          </cell>
          <cell r="D27">
            <v>97110002</v>
          </cell>
          <cell r="E27" t="str">
            <v>(Variable 1/ Variable 2)* 100</v>
          </cell>
          <cell r="F27">
            <v>100</v>
          </cell>
          <cell r="G27" t="str">
            <v>Trimestre</v>
          </cell>
          <cell r="H27" t="str">
            <v>Porcentaje</v>
          </cell>
          <cell r="I27">
            <v>0</v>
          </cell>
          <cell r="J27">
            <v>4</v>
          </cell>
          <cell r="K27" t="str">
            <v>Proceso: Control Interno</v>
          </cell>
          <cell r="L27">
            <v>4</v>
          </cell>
          <cell r="M27" t="str">
            <v>Proceso: Control Interno. No Aplica Subproceso.</v>
          </cell>
          <cell r="N27">
            <v>2319</v>
          </cell>
          <cell r="O27" t="str">
            <v>Procedimiento: Administración de la actividad de Auditoria Interna</v>
          </cell>
          <cell r="P27">
            <v>5894</v>
          </cell>
          <cell r="Q27">
            <v>5910</v>
          </cell>
          <cell r="R27">
            <v>0</v>
          </cell>
          <cell r="S27">
            <v>0</v>
          </cell>
          <cell r="T27" t="str">
            <v>Constante</v>
          </cell>
          <cell r="U27">
            <v>1</v>
          </cell>
          <cell r="V27" t="str">
            <v>Procedimiento</v>
          </cell>
          <cell r="W27">
            <v>20401</v>
          </cell>
          <cell r="X27" t="str">
            <v>Control Interno</v>
          </cell>
          <cell r="Y27" t="str">
            <v>No</v>
          </cell>
        </row>
        <row r="28">
          <cell r="A28">
            <v>387</v>
          </cell>
          <cell r="B28" t="str">
            <v>Efectividad en el reconocimiento de carga de tráfico postal y envios urgentes.</v>
          </cell>
          <cell r="C28" t="str">
            <v>((5895+5911)/5920)*100</v>
          </cell>
          <cell r="D28">
            <v>97110001</v>
          </cell>
          <cell r="E28" t="str">
            <v>((Variable 1+ Variable 2) / Variable 3)*100</v>
          </cell>
          <cell r="F28">
            <v>60</v>
          </cell>
          <cell r="G28" t="str">
            <v>Mes</v>
          </cell>
          <cell r="H28" t="str">
            <v>Porcentaje</v>
          </cell>
          <cell r="I28">
            <v>0</v>
          </cell>
          <cell r="J28">
            <v>11</v>
          </cell>
          <cell r="K28" t="str">
            <v>Proceso: Operación Aduanera</v>
          </cell>
          <cell r="L28">
            <v>294</v>
          </cell>
          <cell r="M28" t="str">
            <v>Subproceso: Ingreso de Mercancías</v>
          </cell>
          <cell r="N28">
            <v>2080</v>
          </cell>
          <cell r="O28" t="str">
            <v>Procedimiento: Verificación de Tráfico Postal y Envios Urgentes</v>
          </cell>
          <cell r="P28">
            <v>5895</v>
          </cell>
          <cell r="Q28">
            <v>5911</v>
          </cell>
          <cell r="R28">
            <v>5920</v>
          </cell>
          <cell r="S28">
            <v>0</v>
          </cell>
          <cell r="T28" t="str">
            <v>Ascendente</v>
          </cell>
          <cell r="U28">
            <v>1</v>
          </cell>
          <cell r="V28" t="str">
            <v>Procedimiento</v>
          </cell>
          <cell r="W28">
            <v>22601</v>
          </cell>
          <cell r="X28" t="str">
            <v>Comercio Exterior</v>
          </cell>
          <cell r="Y28" t="str">
            <v>No</v>
          </cell>
        </row>
        <row r="29">
          <cell r="A29">
            <v>388</v>
          </cell>
          <cell r="B29" t="str">
            <v>Eficacia en la finalización de los tránsitos aduaneros autorizados</v>
          </cell>
          <cell r="C29" t="str">
            <v>(5896/(5912+5921))*100</v>
          </cell>
          <cell r="D29">
            <v>97110001</v>
          </cell>
          <cell r="E29" t="str">
            <v>(Variable 1/ (Variable 2 + Variable 3))*100</v>
          </cell>
          <cell r="F29">
            <v>80</v>
          </cell>
          <cell r="G29" t="str">
            <v>Mes</v>
          </cell>
          <cell r="H29" t="str">
            <v>Porcentaje</v>
          </cell>
          <cell r="I29">
            <v>0</v>
          </cell>
          <cell r="J29">
            <v>11</v>
          </cell>
          <cell r="K29" t="str">
            <v>Proceso: Operación Aduanera</v>
          </cell>
          <cell r="L29">
            <v>295</v>
          </cell>
          <cell r="M29" t="str">
            <v>Subproceso: Tránsitos aduaneros</v>
          </cell>
          <cell r="N29">
            <v>2083</v>
          </cell>
          <cell r="O29" t="str">
            <v>Procedimiento: Finalización de Tránsito Aduanero Nacional</v>
          </cell>
          <cell r="P29">
            <v>5896</v>
          </cell>
          <cell r="Q29">
            <v>5912</v>
          </cell>
          <cell r="R29">
            <v>5921</v>
          </cell>
          <cell r="S29">
            <v>0</v>
          </cell>
          <cell r="T29" t="str">
            <v>Ascendente</v>
          </cell>
          <cell r="U29">
            <v>1</v>
          </cell>
          <cell r="V29" t="str">
            <v>Procedimiento</v>
          </cell>
          <cell r="W29">
            <v>22601</v>
          </cell>
          <cell r="X29" t="str">
            <v>Comercio Exterior</v>
          </cell>
          <cell r="Y29" t="str">
            <v>No</v>
          </cell>
        </row>
        <row r="30">
          <cell r="A30">
            <v>390</v>
          </cell>
          <cell r="B30" t="str">
            <v>Efectividad en las inmovilizaciones efectuadas en carga.</v>
          </cell>
          <cell r="C30" t="str">
            <v>(5898/5914)*100</v>
          </cell>
          <cell r="D30">
            <v>97110001</v>
          </cell>
          <cell r="E30" t="str">
            <v>(Variable 1/ Variable 2)* 100</v>
          </cell>
          <cell r="F30">
            <v>10</v>
          </cell>
          <cell r="G30" t="str">
            <v>Mes</v>
          </cell>
          <cell r="H30" t="str">
            <v>Porcentaje</v>
          </cell>
          <cell r="I30">
            <v>0</v>
          </cell>
          <cell r="J30">
            <v>11</v>
          </cell>
          <cell r="K30" t="str">
            <v>Proceso: Operación Aduanera</v>
          </cell>
          <cell r="L30">
            <v>294</v>
          </cell>
          <cell r="M30" t="str">
            <v>Subproceso: Ingreso de Mercancías</v>
          </cell>
          <cell r="N30">
            <v>2081</v>
          </cell>
          <cell r="O30" t="str">
            <v>Procedimiento: Reconocimiento de Carga</v>
          </cell>
          <cell r="P30">
            <v>5898</v>
          </cell>
          <cell r="Q30">
            <v>5914</v>
          </cell>
          <cell r="R30">
            <v>0</v>
          </cell>
          <cell r="S30">
            <v>0</v>
          </cell>
          <cell r="T30" t="str">
            <v>Ascendente</v>
          </cell>
          <cell r="U30">
            <v>1</v>
          </cell>
          <cell r="V30" t="str">
            <v>Procedimiento</v>
          </cell>
          <cell r="W30">
            <v>22601</v>
          </cell>
          <cell r="X30" t="str">
            <v>Comercio Exterior</v>
          </cell>
          <cell r="Y30" t="str">
            <v>No</v>
          </cell>
        </row>
        <row r="31">
          <cell r="A31">
            <v>391</v>
          </cell>
          <cell r="B31" t="str">
            <v>Eficacia en la  expedición de las Resoluciones de clasificación arancelaria.</v>
          </cell>
          <cell r="C31" t="str">
            <v>(5899/5915)*100</v>
          </cell>
          <cell r="D31">
            <v>97110002</v>
          </cell>
          <cell r="E31" t="str">
            <v>(Variable 1/ Variable 2)* 100</v>
          </cell>
          <cell r="F31">
            <v>100</v>
          </cell>
          <cell r="G31" t="str">
            <v>Mes</v>
          </cell>
          <cell r="H31" t="str">
            <v>Porcentaje</v>
          </cell>
          <cell r="I31">
            <v>0</v>
          </cell>
          <cell r="J31">
            <v>11</v>
          </cell>
          <cell r="K31" t="str">
            <v>Proceso: Operación Aduanera</v>
          </cell>
          <cell r="L31">
            <v>216</v>
          </cell>
          <cell r="M31" t="str">
            <v>Subproceso: Apoyo  a la Operación Aduanera</v>
          </cell>
          <cell r="N31">
            <v>2327</v>
          </cell>
          <cell r="O31" t="str">
            <v>Procedimiento: Actualización Arancel</v>
          </cell>
          <cell r="P31">
            <v>5899</v>
          </cell>
          <cell r="Q31">
            <v>5915</v>
          </cell>
          <cell r="R31">
            <v>0</v>
          </cell>
          <cell r="S31">
            <v>0</v>
          </cell>
          <cell r="T31" t="str">
            <v>Constante</v>
          </cell>
          <cell r="U31">
            <v>1</v>
          </cell>
          <cell r="V31" t="str">
            <v>Procedimiento</v>
          </cell>
          <cell r="W31">
            <v>22701</v>
          </cell>
          <cell r="X31" t="str">
            <v xml:space="preserve">Técnica Aduanera    </v>
          </cell>
          <cell r="Y31" t="str">
            <v>No</v>
          </cell>
        </row>
        <row r="32">
          <cell r="A32">
            <v>394</v>
          </cell>
          <cell r="B32" t="str">
            <v>Eficacia en la atención de solicitudes de análisis merceológicos de mercancía.</v>
          </cell>
          <cell r="C32" t="str">
            <v>(5902/5918)*100</v>
          </cell>
          <cell r="D32">
            <v>97110002</v>
          </cell>
          <cell r="E32" t="str">
            <v>(Variable 1/ Variable 2)* 100</v>
          </cell>
          <cell r="F32">
            <v>100</v>
          </cell>
          <cell r="G32" t="str">
            <v>Mes</v>
          </cell>
          <cell r="H32" t="str">
            <v>Porcentaje</v>
          </cell>
          <cell r="I32">
            <v>0</v>
          </cell>
          <cell r="J32">
            <v>11</v>
          </cell>
          <cell r="K32" t="str">
            <v>Proceso: Operación Aduanera</v>
          </cell>
          <cell r="L32">
            <v>216</v>
          </cell>
          <cell r="M32" t="str">
            <v>Subproceso: Apoyo  a la Operación Aduanera</v>
          </cell>
          <cell r="N32">
            <v>2105</v>
          </cell>
          <cell r="O32" t="str">
            <v>Procedimiento: Análisis Físico Químico de Muestras</v>
          </cell>
          <cell r="P32">
            <v>5902</v>
          </cell>
          <cell r="Q32">
            <v>5918</v>
          </cell>
          <cell r="R32">
            <v>0</v>
          </cell>
          <cell r="S32">
            <v>0</v>
          </cell>
          <cell r="T32" t="str">
            <v>Constante</v>
          </cell>
          <cell r="U32">
            <v>1</v>
          </cell>
          <cell r="V32" t="str">
            <v>Procedimiento</v>
          </cell>
          <cell r="W32">
            <v>22701</v>
          </cell>
          <cell r="X32" t="str">
            <v xml:space="preserve">Técnica Aduanera    </v>
          </cell>
          <cell r="Y32" t="str">
            <v>No</v>
          </cell>
        </row>
        <row r="33">
          <cell r="A33">
            <v>397</v>
          </cell>
          <cell r="B33" t="str">
            <v>Eficiencia en la elaboración de  documentos en la etapa precontractual</v>
          </cell>
          <cell r="C33" t="str">
            <v>(5941/5942)*100</v>
          </cell>
          <cell r="D33">
            <v>97110002</v>
          </cell>
          <cell r="E33" t="str">
            <v>(Variable 1/ Variable 2)* 100</v>
          </cell>
          <cell r="F33">
            <v>100</v>
          </cell>
          <cell r="G33" t="str">
            <v>Trimestre</v>
          </cell>
          <cell r="H33" t="str">
            <v>Porcentaje</v>
          </cell>
          <cell r="I33">
            <v>0</v>
          </cell>
          <cell r="J33">
            <v>14</v>
          </cell>
          <cell r="K33" t="str">
            <v>Proceso: Recursos Físicos</v>
          </cell>
          <cell r="L33">
            <v>52</v>
          </cell>
          <cell r="M33" t="str">
            <v>Subproceso: Adquisición de Bienes y Servicios</v>
          </cell>
          <cell r="N33">
            <v>2186</v>
          </cell>
          <cell r="O33" t="str">
            <v>Procedimiento: Contratación Directa</v>
          </cell>
          <cell r="P33">
            <v>5941</v>
          </cell>
          <cell r="Q33">
            <v>5942</v>
          </cell>
          <cell r="R33">
            <v>0</v>
          </cell>
          <cell r="S33">
            <v>0</v>
          </cell>
          <cell r="T33" t="str">
            <v>Constante</v>
          </cell>
          <cell r="U33">
            <v>1</v>
          </cell>
          <cell r="V33" t="str">
            <v>Procedimiento</v>
          </cell>
          <cell r="W33">
            <v>21501</v>
          </cell>
          <cell r="X33" t="str">
            <v>Recursos Físicos</v>
          </cell>
          <cell r="Y33" t="str">
            <v>No</v>
          </cell>
        </row>
        <row r="34">
          <cell r="A34">
            <v>398</v>
          </cell>
          <cell r="B34" t="str">
            <v>Inventario anual actualizado</v>
          </cell>
          <cell r="C34" t="str">
            <v>5943</v>
          </cell>
          <cell r="D34">
            <v>97110002</v>
          </cell>
          <cell r="E34" t="str">
            <v>Variable 1</v>
          </cell>
          <cell r="F34">
            <v>1</v>
          </cell>
          <cell r="G34" t="str">
            <v>Año</v>
          </cell>
          <cell r="H34" t="str">
            <v>Cantidad</v>
          </cell>
          <cell r="I34">
            <v>0</v>
          </cell>
          <cell r="J34">
            <v>14</v>
          </cell>
          <cell r="K34" t="str">
            <v>Proceso: Recursos Físicos</v>
          </cell>
          <cell r="L34">
            <v>232</v>
          </cell>
          <cell r="M34" t="str">
            <v>Subproceso: Administración de Bienes</v>
          </cell>
          <cell r="N34">
            <v>2349</v>
          </cell>
          <cell r="O34" t="str">
            <v>Procedimiento: Levantamiento Físico de Inventario de Bienes Muebles</v>
          </cell>
          <cell r="P34">
            <v>5943</v>
          </cell>
          <cell r="Q34">
            <v>0</v>
          </cell>
          <cell r="R34">
            <v>0</v>
          </cell>
          <cell r="S34">
            <v>0</v>
          </cell>
          <cell r="T34" t="str">
            <v>Constante</v>
          </cell>
          <cell r="U34">
            <v>1</v>
          </cell>
          <cell r="V34" t="str">
            <v>Procedimiento</v>
          </cell>
          <cell r="W34">
            <v>21501</v>
          </cell>
          <cell r="X34" t="str">
            <v>Recursos Físicos</v>
          </cell>
          <cell r="Y34" t="str">
            <v>No</v>
          </cell>
        </row>
        <row r="35">
          <cell r="A35">
            <v>400</v>
          </cell>
          <cell r="B35" t="str">
            <v>Oportunidad en el trámite de Notificación, comunicación y/o publicación</v>
          </cell>
          <cell r="C35" t="str">
            <v>5946/5947)*100</v>
          </cell>
          <cell r="D35">
            <v>97110002</v>
          </cell>
          <cell r="E35" t="str">
            <v>(Variable 1/ Variable 2)* 100</v>
          </cell>
          <cell r="F35">
            <v>100</v>
          </cell>
          <cell r="G35" t="str">
            <v>Trimestre</v>
          </cell>
          <cell r="H35" t="str">
            <v>Porcentaje</v>
          </cell>
          <cell r="I35">
            <v>0</v>
          </cell>
          <cell r="J35">
            <v>14</v>
          </cell>
          <cell r="K35" t="str">
            <v>Proceso: Recursos Físicos</v>
          </cell>
          <cell r="L35">
            <v>53</v>
          </cell>
          <cell r="M35" t="str">
            <v>Subproceso: Gestión Documental</v>
          </cell>
          <cell r="N35">
            <v>2200</v>
          </cell>
          <cell r="O35" t="str">
            <v>Procedimiento: Notificación, Comunicación y/o Publicación</v>
          </cell>
          <cell r="P35">
            <v>5946</v>
          </cell>
          <cell r="Q35">
            <v>5947</v>
          </cell>
          <cell r="R35">
            <v>0</v>
          </cell>
          <cell r="S35">
            <v>0</v>
          </cell>
          <cell r="T35" t="str">
            <v>Constante</v>
          </cell>
          <cell r="U35">
            <v>1</v>
          </cell>
          <cell r="V35" t="str">
            <v>Procedimiento</v>
          </cell>
          <cell r="W35">
            <v>21501</v>
          </cell>
          <cell r="X35" t="str">
            <v>Recursos Físicos</v>
          </cell>
          <cell r="Y35" t="str">
            <v>No</v>
          </cell>
        </row>
        <row r="36">
          <cell r="A36">
            <v>401</v>
          </cell>
          <cell r="B36" t="str">
            <v>Eficacia en la gestión de las comunicaciones oficiales de entrada</v>
          </cell>
          <cell r="C36" t="str">
            <v>(5948/5949)*100</v>
          </cell>
          <cell r="D36">
            <v>97110002</v>
          </cell>
          <cell r="E36" t="str">
            <v>(Variable 1/ Variable 2)* 100</v>
          </cell>
          <cell r="F36">
            <v>100</v>
          </cell>
          <cell r="G36" t="str">
            <v>Mes</v>
          </cell>
          <cell r="H36" t="str">
            <v>Porcentaje</v>
          </cell>
          <cell r="I36">
            <v>0</v>
          </cell>
          <cell r="J36">
            <v>14</v>
          </cell>
          <cell r="K36" t="str">
            <v>Proceso: Recursos Físicos</v>
          </cell>
          <cell r="L36">
            <v>53</v>
          </cell>
          <cell r="M36" t="str">
            <v>Subproceso: Gestión Documental</v>
          </cell>
          <cell r="N36">
            <v>2197</v>
          </cell>
          <cell r="O36" t="str">
            <v>Procedimiento: Comunicaciones Oficiales de Entrada</v>
          </cell>
          <cell r="P36">
            <v>5948</v>
          </cell>
          <cell r="Q36">
            <v>5949</v>
          </cell>
          <cell r="R36">
            <v>0</v>
          </cell>
          <cell r="S36">
            <v>0</v>
          </cell>
          <cell r="T36" t="str">
            <v>Constante</v>
          </cell>
          <cell r="U36">
            <v>1</v>
          </cell>
          <cell r="V36" t="str">
            <v>Procedimiento</v>
          </cell>
          <cell r="W36">
            <v>21501</v>
          </cell>
          <cell r="X36" t="str">
            <v>Recursos Físicos</v>
          </cell>
          <cell r="Y36" t="str">
            <v>No</v>
          </cell>
        </row>
        <row r="37">
          <cell r="A37">
            <v>402</v>
          </cell>
          <cell r="B37" t="str">
            <v>Trámite oportuno de las comunicaciones oficiales de salida</v>
          </cell>
          <cell r="C37" t="str">
            <v>(5950/5951)*100</v>
          </cell>
          <cell r="D37">
            <v>97110002</v>
          </cell>
          <cell r="E37" t="str">
            <v>(Variable 1/ Variable 2)* 100</v>
          </cell>
          <cell r="F37">
            <v>100</v>
          </cell>
          <cell r="G37" t="str">
            <v>Mes</v>
          </cell>
          <cell r="H37" t="str">
            <v>Porcentaje</v>
          </cell>
          <cell r="I37">
            <v>0</v>
          </cell>
          <cell r="J37">
            <v>14</v>
          </cell>
          <cell r="K37" t="str">
            <v>Proceso: Recursos Físicos</v>
          </cell>
          <cell r="L37">
            <v>53</v>
          </cell>
          <cell r="M37" t="str">
            <v>Subproceso: Gestión Documental</v>
          </cell>
          <cell r="N37">
            <v>2198</v>
          </cell>
          <cell r="O37" t="str">
            <v>Procedimiento: Comunicaciones Oficiales de Salida</v>
          </cell>
          <cell r="P37">
            <v>5950</v>
          </cell>
          <cell r="Q37">
            <v>5951</v>
          </cell>
          <cell r="R37">
            <v>0</v>
          </cell>
          <cell r="S37">
            <v>0</v>
          </cell>
          <cell r="T37" t="str">
            <v>Constante</v>
          </cell>
          <cell r="U37">
            <v>1</v>
          </cell>
          <cell r="V37" t="str">
            <v>Procedimiento</v>
          </cell>
          <cell r="W37">
            <v>21501</v>
          </cell>
          <cell r="X37" t="str">
            <v>Recursos Físicos</v>
          </cell>
          <cell r="Y37" t="str">
            <v>No</v>
          </cell>
        </row>
        <row r="38">
          <cell r="A38">
            <v>403</v>
          </cell>
          <cell r="B38" t="str">
            <v>Servicios de Transporte</v>
          </cell>
          <cell r="C38" t="str">
            <v>((5952+5953)/5954)*100</v>
          </cell>
          <cell r="D38">
            <v>97110002</v>
          </cell>
          <cell r="E38" t="str">
            <v>((Variable 1+ Variable 2) / Variable 3)*100</v>
          </cell>
          <cell r="F38">
            <v>100</v>
          </cell>
          <cell r="G38" t="str">
            <v>Mes</v>
          </cell>
          <cell r="H38" t="str">
            <v>Porcentaje</v>
          </cell>
          <cell r="I38">
            <v>0</v>
          </cell>
          <cell r="J38">
            <v>14</v>
          </cell>
          <cell r="K38" t="str">
            <v>Proceso: Recursos Físicos</v>
          </cell>
          <cell r="L38">
            <v>232</v>
          </cell>
          <cell r="M38" t="str">
            <v>Subproceso: Administración de Bienes</v>
          </cell>
          <cell r="N38">
            <v>2170</v>
          </cell>
          <cell r="O38" t="str">
            <v>Procedimiento: Administración y prestación del Servicios de Transporte</v>
          </cell>
          <cell r="P38">
            <v>5952</v>
          </cell>
          <cell r="Q38">
            <v>5953</v>
          </cell>
          <cell r="R38">
            <v>5954</v>
          </cell>
          <cell r="S38">
            <v>0</v>
          </cell>
          <cell r="T38" t="str">
            <v>Constante</v>
          </cell>
          <cell r="U38">
            <v>1</v>
          </cell>
          <cell r="V38" t="str">
            <v>Procedimiento</v>
          </cell>
          <cell r="W38">
            <v>21501</v>
          </cell>
          <cell r="X38" t="str">
            <v>Recursos Físicos</v>
          </cell>
          <cell r="Y38" t="str">
            <v>No</v>
          </cell>
        </row>
        <row r="39">
          <cell r="A39">
            <v>404</v>
          </cell>
          <cell r="B39" t="str">
            <v>Afectación de pólizas</v>
          </cell>
          <cell r="C39" t="str">
            <v>(5959/5960)*100</v>
          </cell>
          <cell r="D39">
            <v>97110002</v>
          </cell>
          <cell r="E39" t="str">
            <v>(Variable 1/ Variable 2)* 100</v>
          </cell>
          <cell r="F39">
            <v>100</v>
          </cell>
          <cell r="G39" t="str">
            <v>Trimestre</v>
          </cell>
          <cell r="H39" t="str">
            <v>Porcentaje</v>
          </cell>
          <cell r="I39">
            <v>0</v>
          </cell>
          <cell r="J39">
            <v>14</v>
          </cell>
          <cell r="K39" t="str">
            <v>Proceso: Recursos Físicos</v>
          </cell>
          <cell r="L39">
            <v>232</v>
          </cell>
          <cell r="M39" t="str">
            <v>Subproceso: Administración de Bienes</v>
          </cell>
          <cell r="N39">
            <v>169</v>
          </cell>
          <cell r="O39" t="str">
            <v>Procedimiento: Reclamación ante un siniestro</v>
          </cell>
          <cell r="P39">
            <v>5959</v>
          </cell>
          <cell r="Q39">
            <v>5960</v>
          </cell>
          <cell r="R39">
            <v>0</v>
          </cell>
          <cell r="S39">
            <v>0</v>
          </cell>
          <cell r="T39" t="str">
            <v>Constante</v>
          </cell>
          <cell r="U39">
            <v>1</v>
          </cell>
          <cell r="V39" t="str">
            <v>Procedimiento</v>
          </cell>
          <cell r="W39">
            <v>21501</v>
          </cell>
          <cell r="X39" t="str">
            <v>Recursos Físicos</v>
          </cell>
          <cell r="Y39" t="str">
            <v>No</v>
          </cell>
        </row>
        <row r="40">
          <cell r="A40">
            <v>406</v>
          </cell>
          <cell r="B40" t="str">
            <v>Consistencia en la información del RUT de inscritos y actualizados para Persona Jurídica.</v>
          </cell>
          <cell r="C40" t="str">
            <v>(5963/5964)*100</v>
          </cell>
          <cell r="D40">
            <v>97110002</v>
          </cell>
          <cell r="E40" t="str">
            <v>(Variable 1/ Variable 2)* 100</v>
          </cell>
          <cell r="F40">
            <v>100</v>
          </cell>
          <cell r="G40" t="str">
            <v>Mes</v>
          </cell>
          <cell r="H40" t="str">
            <v>Porcentaje</v>
          </cell>
          <cell r="I40">
            <v>0</v>
          </cell>
          <cell r="J40">
            <v>8</v>
          </cell>
          <cell r="K40" t="str">
            <v>Proceso: Gestión Masiva</v>
          </cell>
          <cell r="L40">
            <v>291</v>
          </cell>
          <cell r="M40" t="str">
            <v>Subproceso: Modificaciones del Registro</v>
          </cell>
          <cell r="N40">
            <v>2036</v>
          </cell>
          <cell r="O40" t="str">
            <v>Procedimiento: Actualización RUT</v>
          </cell>
          <cell r="P40">
            <v>5963</v>
          </cell>
          <cell r="Q40">
            <v>5964</v>
          </cell>
          <cell r="R40">
            <v>0</v>
          </cell>
          <cell r="S40">
            <v>0</v>
          </cell>
          <cell r="T40" t="str">
            <v>Constante</v>
          </cell>
          <cell r="U40">
            <v>1</v>
          </cell>
          <cell r="V40" t="str">
            <v>Procedimiento</v>
          </cell>
          <cell r="W40">
            <v>22501</v>
          </cell>
          <cell r="X40" t="str">
            <v>Asistencia al Cliente</v>
          </cell>
          <cell r="Y40" t="str">
            <v>No</v>
          </cell>
        </row>
        <row r="41">
          <cell r="A41">
            <v>407</v>
          </cell>
          <cell r="B41" t="str">
            <v>Consistencia de la información del RUT de inscritos y actualizados Persona Natural.</v>
          </cell>
          <cell r="C41" t="str">
            <v>(5965/5966)*100</v>
          </cell>
          <cell r="D41">
            <v>97110002</v>
          </cell>
          <cell r="E41" t="str">
            <v>(Variable 1/ Variable 2)* 100</v>
          </cell>
          <cell r="F41">
            <v>100</v>
          </cell>
          <cell r="G41" t="str">
            <v>Mes</v>
          </cell>
          <cell r="H41" t="str">
            <v>Porcentaje</v>
          </cell>
          <cell r="I41">
            <v>0</v>
          </cell>
          <cell r="J41">
            <v>8</v>
          </cell>
          <cell r="K41" t="str">
            <v>Proceso: Gestión Masiva</v>
          </cell>
          <cell r="L41">
            <v>291</v>
          </cell>
          <cell r="M41" t="str">
            <v>Subproceso: Modificaciones del Registro</v>
          </cell>
          <cell r="N41">
            <v>2036</v>
          </cell>
          <cell r="O41" t="str">
            <v>Procedimiento: Actualización RUT</v>
          </cell>
          <cell r="P41">
            <v>5965</v>
          </cell>
          <cell r="Q41">
            <v>5966</v>
          </cell>
          <cell r="R41">
            <v>0</v>
          </cell>
          <cell r="S41">
            <v>0</v>
          </cell>
          <cell r="T41" t="str">
            <v>Constante</v>
          </cell>
          <cell r="U41">
            <v>1</v>
          </cell>
          <cell r="V41" t="str">
            <v>Procedimiento</v>
          </cell>
          <cell r="W41">
            <v>22501</v>
          </cell>
          <cell r="X41" t="str">
            <v>Asistencia al Cliente</v>
          </cell>
          <cell r="Y41" t="str">
            <v>No</v>
          </cell>
        </row>
        <row r="42">
          <cell r="A42">
            <v>410</v>
          </cell>
          <cell r="B42" t="str">
            <v>Atención de solicitudes de las áreas de la entidad que generen productos y/o acciones de comunicación</v>
          </cell>
          <cell r="C42" t="str">
            <v>(5995/5996)*100</v>
          </cell>
          <cell r="D42">
            <v>97110002</v>
          </cell>
          <cell r="E42" t="str">
            <v>(Variable 1/ Variable 2)* 100</v>
          </cell>
          <cell r="F42">
            <v>100</v>
          </cell>
          <cell r="G42" t="str">
            <v>Mes</v>
          </cell>
          <cell r="H42" t="str">
            <v>Porcentaje</v>
          </cell>
          <cell r="I42">
            <v>0</v>
          </cell>
          <cell r="J42">
            <v>9</v>
          </cell>
          <cell r="K42" t="str">
            <v>Proceso: Inteligencia Corporativa</v>
          </cell>
          <cell r="L42">
            <v>253</v>
          </cell>
          <cell r="M42" t="str">
            <v>Subproceso: Comunicaciones</v>
          </cell>
          <cell r="N42">
            <v>2291</v>
          </cell>
          <cell r="O42" t="str">
            <v>Procedimiento: Comunicación Interna</v>
          </cell>
          <cell r="P42">
            <v>5995</v>
          </cell>
          <cell r="Q42">
            <v>5996</v>
          </cell>
          <cell r="R42">
            <v>0</v>
          </cell>
          <cell r="S42">
            <v>0</v>
          </cell>
          <cell r="T42" t="str">
            <v>Constante</v>
          </cell>
          <cell r="U42">
            <v>1</v>
          </cell>
          <cell r="V42" t="str">
            <v>Procedimiento</v>
          </cell>
          <cell r="W42">
            <v>20501</v>
          </cell>
          <cell r="X42" t="str">
            <v>Comunicaciones</v>
          </cell>
          <cell r="Y42" t="str">
            <v>No</v>
          </cell>
        </row>
        <row r="43">
          <cell r="A43">
            <v>414</v>
          </cell>
          <cell r="B43" t="str">
            <v>Oportunidad en la respuesta de las peticiones, quejas, sugerencias, reclamos, felicitaciones y denuncias, tramitadas por el SIE de QRS.</v>
          </cell>
          <cell r="C43" t="str">
            <v>(6046/ 6047)* 100</v>
          </cell>
          <cell r="D43">
            <v>97110002</v>
          </cell>
          <cell r="E43" t="str">
            <v>(Variable 1/ Variable 2)* 100</v>
          </cell>
          <cell r="F43">
            <v>100</v>
          </cell>
          <cell r="G43" t="str">
            <v>Mes</v>
          </cell>
          <cell r="H43" t="str">
            <v>Porcentaje</v>
          </cell>
          <cell r="I43">
            <v>0</v>
          </cell>
          <cell r="J43">
            <v>2</v>
          </cell>
          <cell r="K43" t="str">
            <v>Proceso: Asistencia al cliente</v>
          </cell>
          <cell r="L43">
            <v>2</v>
          </cell>
          <cell r="M43" t="str">
            <v>Subproceso: Asistencia al cliente. No Aplica Subproceso.</v>
          </cell>
          <cell r="N43">
            <v>544</v>
          </cell>
          <cell r="O43" t="str">
            <v>Procedimiento: Peticiones, quejas, sugerencias, reclamos, felicitaciones y denuncias</v>
          </cell>
          <cell r="P43">
            <v>6046</v>
          </cell>
          <cell r="Q43">
            <v>6047</v>
          </cell>
          <cell r="R43">
            <v>0</v>
          </cell>
          <cell r="S43">
            <v>0</v>
          </cell>
          <cell r="T43" t="str">
            <v>Constante</v>
          </cell>
          <cell r="U43">
            <v>1</v>
          </cell>
          <cell r="V43" t="str">
            <v>Procedimiento</v>
          </cell>
          <cell r="W43">
            <v>22501</v>
          </cell>
          <cell r="X43" t="str">
            <v>Asistencia al Cliente</v>
          </cell>
          <cell r="Y43" t="str">
            <v>Si</v>
          </cell>
        </row>
        <row r="44">
          <cell r="A44">
            <v>416</v>
          </cell>
          <cell r="B44" t="str">
            <v>Seguimiento a  las peticiones, quejas, sugerencias, reclamos, felicitaciones y denuncias vencidas; interpuestas por el SIE de PQSR y Denuncias.</v>
          </cell>
          <cell r="C44" t="str">
            <v>(1-(6050/6051))*100</v>
          </cell>
          <cell r="D44">
            <v>97110002</v>
          </cell>
          <cell r="E44" t="str">
            <v>(1-(Variable 1 / Variable 2))*100</v>
          </cell>
          <cell r="F44">
            <v>100</v>
          </cell>
          <cell r="G44" t="str">
            <v>Mes</v>
          </cell>
          <cell r="H44" t="str">
            <v>Porcentaje</v>
          </cell>
          <cell r="I44">
            <v>0</v>
          </cell>
          <cell r="J44">
            <v>2</v>
          </cell>
          <cell r="K44" t="str">
            <v>Proceso: Asistencia al cliente</v>
          </cell>
          <cell r="L44">
            <v>2</v>
          </cell>
          <cell r="M44" t="str">
            <v>Subproceso: Asistencia al cliente. No Aplica Subproceso.</v>
          </cell>
          <cell r="N44">
            <v>544</v>
          </cell>
          <cell r="O44" t="str">
            <v>Procedimiento: Peticiones, quejas, sugerencias, reclamos, felicitaciones y denuncias</v>
          </cell>
          <cell r="P44">
            <v>6050</v>
          </cell>
          <cell r="Q44">
            <v>6051</v>
          </cell>
          <cell r="R44">
            <v>0</v>
          </cell>
          <cell r="S44">
            <v>0</v>
          </cell>
          <cell r="T44" t="str">
            <v>Constante</v>
          </cell>
          <cell r="U44">
            <v>1</v>
          </cell>
          <cell r="V44" t="str">
            <v>Procedimiento</v>
          </cell>
          <cell r="W44">
            <v>22501</v>
          </cell>
          <cell r="X44" t="str">
            <v>Asistencia al Cliente</v>
          </cell>
          <cell r="Y44" t="str">
            <v>No</v>
          </cell>
        </row>
        <row r="45">
          <cell r="A45">
            <v>417</v>
          </cell>
          <cell r="B45" t="str">
            <v>Evaluar la calidad de la Respuesta emitida a las peticiones, quejas, sugerencias, reclamos, felicitaciones y denuncias por el SIE de PQSR y Denuncias.</v>
          </cell>
          <cell r="C45" t="str">
            <v>(6054/6055)*100</v>
          </cell>
          <cell r="D45">
            <v>97110002</v>
          </cell>
          <cell r="E45" t="str">
            <v>(Variable 1/ Variable 2)* 100</v>
          </cell>
          <cell r="F45">
            <v>96</v>
          </cell>
          <cell r="G45" t="str">
            <v>Mes</v>
          </cell>
          <cell r="H45" t="str">
            <v>Porcentaje</v>
          </cell>
          <cell r="I45">
            <v>0</v>
          </cell>
          <cell r="J45">
            <v>2</v>
          </cell>
          <cell r="K45" t="str">
            <v>Proceso: Asistencia al cliente</v>
          </cell>
          <cell r="L45">
            <v>2</v>
          </cell>
          <cell r="M45" t="str">
            <v>Subproceso: Asistencia al cliente. No Aplica Subproceso.</v>
          </cell>
          <cell r="N45">
            <v>544</v>
          </cell>
          <cell r="O45" t="str">
            <v>Procedimiento: Peticiones, quejas, sugerencias, reclamos, felicitaciones y denuncias</v>
          </cell>
          <cell r="P45">
            <v>6054</v>
          </cell>
          <cell r="Q45">
            <v>6055</v>
          </cell>
          <cell r="R45">
            <v>0</v>
          </cell>
          <cell r="S45">
            <v>0</v>
          </cell>
          <cell r="T45" t="str">
            <v>Constante</v>
          </cell>
          <cell r="U45">
            <v>1</v>
          </cell>
          <cell r="V45" t="str">
            <v>Procedimiento</v>
          </cell>
          <cell r="W45">
            <v>22501</v>
          </cell>
          <cell r="X45" t="str">
            <v>Asistencia al Cliente</v>
          </cell>
          <cell r="Y45" t="str">
            <v>No</v>
          </cell>
        </row>
        <row r="46">
          <cell r="A46">
            <v>420</v>
          </cell>
          <cell r="B46" t="str">
            <v>EjecuciÓn PAC gastos de personal</v>
          </cell>
          <cell r="C46" t="str">
            <v>([6069] / ([6070] +[6071] -[6072]))* 100</v>
          </cell>
          <cell r="D46">
            <v>97110001</v>
          </cell>
          <cell r="E46" t="str">
            <v>(Variable 1 / (Variable 2 + Variable 3 - Variable 4))* 100</v>
          </cell>
          <cell r="F46">
            <v>95</v>
          </cell>
          <cell r="G46" t="str">
            <v>Mes</v>
          </cell>
          <cell r="H46" t="str">
            <v>Porcentaje</v>
          </cell>
          <cell r="I46">
            <v>0</v>
          </cell>
          <cell r="J46">
            <v>13</v>
          </cell>
          <cell r="K46" t="str">
            <v>Proceso: Recursos Financieros</v>
          </cell>
          <cell r="L46">
            <v>228</v>
          </cell>
          <cell r="M46" t="str">
            <v>Subproceso: Gestión de Tesorería</v>
          </cell>
          <cell r="N46">
            <v>2166</v>
          </cell>
          <cell r="O46" t="str">
            <v>Procedimiento: Administración Programa Anual Mensualizado de Caja PAC</v>
          </cell>
          <cell r="P46">
            <v>6069</v>
          </cell>
          <cell r="Q46">
            <v>6070</v>
          </cell>
          <cell r="R46">
            <v>6071</v>
          </cell>
          <cell r="S46">
            <v>6072</v>
          </cell>
          <cell r="T46" t="str">
            <v>Ascendente</v>
          </cell>
          <cell r="U46">
            <v>1</v>
          </cell>
          <cell r="V46" t="str">
            <v>Procedimiento</v>
          </cell>
          <cell r="W46">
            <v>21601</v>
          </cell>
          <cell r="X46" t="str">
            <v>Recursos Financieros</v>
          </cell>
          <cell r="Y46" t="str">
            <v>No</v>
          </cell>
        </row>
        <row r="47">
          <cell r="A47">
            <v>421</v>
          </cell>
          <cell r="B47" t="str">
            <v>Ejecución PAC gastos generales</v>
          </cell>
          <cell r="C47" t="str">
            <v>([6073]/[6074]+[6075]-[6076]))* 100</v>
          </cell>
          <cell r="D47">
            <v>97110001</v>
          </cell>
          <cell r="E47" t="str">
            <v>(Variable 1 / (Variable 2 + Variable 3 - Variable 4))* 100</v>
          </cell>
          <cell r="F47">
            <v>95</v>
          </cell>
          <cell r="G47" t="str">
            <v>Mes</v>
          </cell>
          <cell r="H47" t="str">
            <v>Porcentaje</v>
          </cell>
          <cell r="I47">
            <v>0</v>
          </cell>
          <cell r="J47">
            <v>13</v>
          </cell>
          <cell r="K47" t="str">
            <v>Proceso: Recursos Financieros</v>
          </cell>
          <cell r="L47">
            <v>228</v>
          </cell>
          <cell r="M47" t="str">
            <v>Subproceso: Gestión de Tesorería</v>
          </cell>
          <cell r="N47">
            <v>2166</v>
          </cell>
          <cell r="O47" t="str">
            <v>Procedimiento: Administración Programa Anual Mensualizado de Caja PAC</v>
          </cell>
          <cell r="P47">
            <v>6073</v>
          </cell>
          <cell r="Q47">
            <v>6074</v>
          </cell>
          <cell r="R47">
            <v>6075</v>
          </cell>
          <cell r="S47">
            <v>6076</v>
          </cell>
          <cell r="T47" t="str">
            <v>Ascendente</v>
          </cell>
          <cell r="U47">
            <v>1</v>
          </cell>
          <cell r="V47" t="str">
            <v>Procedimiento</v>
          </cell>
          <cell r="W47">
            <v>21601</v>
          </cell>
          <cell r="X47" t="str">
            <v>Recursos Financieros</v>
          </cell>
          <cell r="Y47" t="str">
            <v>No</v>
          </cell>
        </row>
        <row r="48">
          <cell r="A48">
            <v>422</v>
          </cell>
          <cell r="B48" t="str">
            <v>Efectividad en las suspensiones efectuadas por el aforador por erronea liquidación de los Derechos e Impuestos a la Importación</v>
          </cell>
          <cell r="C48" t="str">
            <v>([6060]/[6061])* 100</v>
          </cell>
          <cell r="D48">
            <v>97110001</v>
          </cell>
          <cell r="E48" t="str">
            <v>(Variable 1/ Variable 2)* 100</v>
          </cell>
          <cell r="F48">
            <v>50</v>
          </cell>
          <cell r="G48" t="str">
            <v>Mes</v>
          </cell>
          <cell r="H48" t="str">
            <v>Porcentaje</v>
          </cell>
          <cell r="I48">
            <v>0</v>
          </cell>
          <cell r="J48">
            <v>11</v>
          </cell>
          <cell r="K48" t="str">
            <v>Proceso: Operación Aduanera</v>
          </cell>
          <cell r="L48">
            <v>294</v>
          </cell>
          <cell r="M48" t="str">
            <v>Subproceso: Ingreso de Mercancías</v>
          </cell>
          <cell r="N48">
            <v>2092</v>
          </cell>
          <cell r="O48" t="str">
            <v>Procedimiento: Nacionalización  de Mercancías</v>
          </cell>
          <cell r="P48">
            <v>6060</v>
          </cell>
          <cell r="Q48">
            <v>6061</v>
          </cell>
          <cell r="R48">
            <v>0</v>
          </cell>
          <cell r="S48">
            <v>0</v>
          </cell>
          <cell r="T48" t="str">
            <v>Ascendente</v>
          </cell>
          <cell r="U48">
            <v>1</v>
          </cell>
          <cell r="V48" t="str">
            <v>Procedimiento</v>
          </cell>
          <cell r="W48">
            <v>22601</v>
          </cell>
          <cell r="X48" t="str">
            <v>Comercio Exterior</v>
          </cell>
          <cell r="Y48" t="str">
            <v>No</v>
          </cell>
        </row>
        <row r="49">
          <cell r="A49">
            <v>423</v>
          </cell>
          <cell r="B49" t="str">
            <v>Efectividad en las verificaciones de joyas, oro, esmeraldas y demas piedras preciosas preciosos en exportación.</v>
          </cell>
          <cell r="C49" t="str">
            <v>([6062]/[6063])* 100</v>
          </cell>
          <cell r="D49">
            <v>97110001</v>
          </cell>
          <cell r="E49" t="str">
            <v>(Variable 1/ Variable 2)* 100</v>
          </cell>
          <cell r="F49">
            <v>5</v>
          </cell>
          <cell r="G49" t="str">
            <v>Mes</v>
          </cell>
          <cell r="H49" t="str">
            <v>Porcentaje</v>
          </cell>
          <cell r="I49">
            <v>0</v>
          </cell>
          <cell r="J49">
            <v>11</v>
          </cell>
          <cell r="K49" t="str">
            <v>Proceso: Operación Aduanera</v>
          </cell>
          <cell r="L49">
            <v>218</v>
          </cell>
          <cell r="M49" t="str">
            <v>Subproceso: Salida de mercancías</v>
          </cell>
          <cell r="N49">
            <v>2120</v>
          </cell>
          <cell r="O49" t="str">
            <v>Procedimiento: Exportaciones</v>
          </cell>
          <cell r="P49">
            <v>6062</v>
          </cell>
          <cell r="Q49">
            <v>6063</v>
          </cell>
          <cell r="R49">
            <v>0</v>
          </cell>
          <cell r="S49">
            <v>0</v>
          </cell>
          <cell r="T49" t="str">
            <v>Ascendente</v>
          </cell>
          <cell r="U49">
            <v>1</v>
          </cell>
          <cell r="V49" t="str">
            <v>Procedimiento</v>
          </cell>
          <cell r="W49">
            <v>22601</v>
          </cell>
          <cell r="X49" t="str">
            <v>Comercio Exterior</v>
          </cell>
          <cell r="Y49" t="str">
            <v>No</v>
          </cell>
        </row>
        <row r="50">
          <cell r="A50">
            <v>424</v>
          </cell>
          <cell r="B50" t="str">
            <v>Efectividad en los controles ejercidos cuando existe Formulario de Movimiento de Mercancías de Salida Autorizado por el Usuario Operador con destino al TAN</v>
          </cell>
          <cell r="C50" t="str">
            <v>([6064]/[6065])* 100</v>
          </cell>
          <cell r="D50">
            <v>97110001</v>
          </cell>
          <cell r="E50" t="str">
            <v>(Variable 1/ Variable 2)* 100</v>
          </cell>
          <cell r="F50">
            <v>5</v>
          </cell>
          <cell r="G50" t="str">
            <v>Mes</v>
          </cell>
          <cell r="H50" t="str">
            <v>Porcentaje</v>
          </cell>
          <cell r="I50">
            <v>0</v>
          </cell>
          <cell r="J50">
            <v>11</v>
          </cell>
          <cell r="K50" t="str">
            <v>Proceso: Operación Aduanera</v>
          </cell>
          <cell r="L50">
            <v>297</v>
          </cell>
          <cell r="M50" t="str">
            <v>Subproceso: Zona Franca</v>
          </cell>
          <cell r="N50">
            <v>2111</v>
          </cell>
          <cell r="O50" t="str">
            <v>Procedimiento: Control aleatorio de  ingresos y salidas  de Zona Franca</v>
          </cell>
          <cell r="P50">
            <v>6064</v>
          </cell>
          <cell r="Q50">
            <v>6065</v>
          </cell>
          <cell r="R50">
            <v>0</v>
          </cell>
          <cell r="S50">
            <v>0</v>
          </cell>
          <cell r="T50" t="str">
            <v>Ascendente</v>
          </cell>
          <cell r="U50">
            <v>1</v>
          </cell>
          <cell r="V50" t="str">
            <v>Procedimiento</v>
          </cell>
          <cell r="W50">
            <v>22601</v>
          </cell>
          <cell r="X50" t="str">
            <v>Comercio Exterior</v>
          </cell>
          <cell r="Y50" t="str">
            <v>No</v>
          </cell>
        </row>
        <row r="51">
          <cell r="A51">
            <v>425</v>
          </cell>
          <cell r="B51" t="str">
            <v>Ejecución PAC inversión</v>
          </cell>
          <cell r="C51" t="str">
            <v>([6077]/ ([6078]+ [6079]-[6080]))* 100</v>
          </cell>
          <cell r="D51">
            <v>97110001</v>
          </cell>
          <cell r="E51" t="str">
            <v>(Variable 1 / (Variable 2 + Variable 3 - Variable 4))* 100</v>
          </cell>
          <cell r="F51">
            <v>90</v>
          </cell>
          <cell r="G51" t="str">
            <v>Mes</v>
          </cell>
          <cell r="H51" t="str">
            <v>Porcentaje</v>
          </cell>
          <cell r="I51">
            <v>0</v>
          </cell>
          <cell r="J51">
            <v>13</v>
          </cell>
          <cell r="K51" t="str">
            <v>Proceso: Recursos Financieros</v>
          </cell>
          <cell r="L51">
            <v>228</v>
          </cell>
          <cell r="M51" t="str">
            <v>Subproceso: Gestión de Tesorería</v>
          </cell>
          <cell r="N51">
            <v>2166</v>
          </cell>
          <cell r="O51" t="str">
            <v>Procedimiento: Administración Programa Anual Mensualizado de Caja PAC</v>
          </cell>
          <cell r="P51">
            <v>6077</v>
          </cell>
          <cell r="Q51">
            <v>6078</v>
          </cell>
          <cell r="R51">
            <v>6079</v>
          </cell>
          <cell r="S51">
            <v>6080</v>
          </cell>
          <cell r="T51" t="str">
            <v>Ascendente</v>
          </cell>
          <cell r="U51">
            <v>1</v>
          </cell>
          <cell r="V51" t="str">
            <v>Procedimiento</v>
          </cell>
          <cell r="W51">
            <v>21601</v>
          </cell>
          <cell r="X51" t="str">
            <v>Recursos Financieros</v>
          </cell>
          <cell r="Y51" t="str">
            <v>No</v>
          </cell>
        </row>
        <row r="52">
          <cell r="A52">
            <v>426</v>
          </cell>
          <cell r="B52" t="str">
            <v>Ejecución PAC transferencias</v>
          </cell>
          <cell r="C52" t="str">
            <v>([6081]/ ([6082]+[6083]- [6084]))* 100</v>
          </cell>
          <cell r="D52">
            <v>97110001</v>
          </cell>
          <cell r="E52" t="str">
            <v>(Variable 1 / (Variable 2 + Variable 3 - Variable 4))* 100</v>
          </cell>
          <cell r="F52">
            <v>95</v>
          </cell>
          <cell r="G52" t="str">
            <v>Mes</v>
          </cell>
          <cell r="H52" t="str">
            <v>Porcentaje</v>
          </cell>
          <cell r="I52">
            <v>0</v>
          </cell>
          <cell r="J52">
            <v>13</v>
          </cell>
          <cell r="K52" t="str">
            <v>Proceso: Recursos Financieros</v>
          </cell>
          <cell r="L52">
            <v>228</v>
          </cell>
          <cell r="M52" t="str">
            <v>Subproceso: Gestión de Tesorería</v>
          </cell>
          <cell r="N52">
            <v>2166</v>
          </cell>
          <cell r="O52" t="str">
            <v>Procedimiento: Administración Programa Anual Mensualizado de Caja PAC</v>
          </cell>
          <cell r="P52">
            <v>6081</v>
          </cell>
          <cell r="Q52">
            <v>6082</v>
          </cell>
          <cell r="R52">
            <v>6083</v>
          </cell>
          <cell r="S52">
            <v>6084</v>
          </cell>
          <cell r="T52" t="str">
            <v>Ascendente</v>
          </cell>
          <cell r="U52">
            <v>1</v>
          </cell>
          <cell r="V52" t="str">
            <v>Procedimiento</v>
          </cell>
          <cell r="W52">
            <v>21601</v>
          </cell>
          <cell r="X52" t="str">
            <v>Recursos Financieros</v>
          </cell>
          <cell r="Y52" t="str">
            <v>No</v>
          </cell>
        </row>
        <row r="53">
          <cell r="A53">
            <v>427</v>
          </cell>
          <cell r="B53" t="str">
            <v>Administración y control  del inventario  de bienes inmuebles propios de la Entidad.</v>
          </cell>
          <cell r="C53" t="str">
            <v>[6085]</v>
          </cell>
          <cell r="D53">
            <v>97110002</v>
          </cell>
          <cell r="E53" t="str">
            <v>Variable 1</v>
          </cell>
          <cell r="F53">
            <v>1</v>
          </cell>
          <cell r="G53" t="str">
            <v>Año</v>
          </cell>
          <cell r="H53" t="str">
            <v>Cantidad</v>
          </cell>
          <cell r="I53">
            <v>0</v>
          </cell>
          <cell r="J53">
            <v>14</v>
          </cell>
          <cell r="K53" t="str">
            <v>Proceso: Recursos Físicos</v>
          </cell>
          <cell r="L53">
            <v>232</v>
          </cell>
          <cell r="M53" t="str">
            <v>Subproceso: Administración de Bienes</v>
          </cell>
          <cell r="N53">
            <v>2348</v>
          </cell>
          <cell r="O53" t="str">
            <v>Procedimiento: Intervención y Mantenimiento de Bienes Inmuebles</v>
          </cell>
          <cell r="P53">
            <v>6085</v>
          </cell>
          <cell r="Q53">
            <v>0</v>
          </cell>
          <cell r="R53">
            <v>0</v>
          </cell>
          <cell r="S53">
            <v>0</v>
          </cell>
          <cell r="T53" t="str">
            <v>Constante</v>
          </cell>
          <cell r="U53">
            <v>1</v>
          </cell>
          <cell r="V53" t="str">
            <v>Procedimiento</v>
          </cell>
          <cell r="W53">
            <v>21501</v>
          </cell>
          <cell r="X53" t="str">
            <v>Recursos Físicos</v>
          </cell>
          <cell r="Y53" t="str">
            <v>No</v>
          </cell>
        </row>
        <row r="54">
          <cell r="A54">
            <v>428</v>
          </cell>
          <cell r="B54" t="str">
            <v>Cumplimiento del Programa Anual de Auditorías a las Entidades Autorizadas para Recaudar</v>
          </cell>
          <cell r="C54" t="str">
            <v>([6086]/[6087])* 100</v>
          </cell>
          <cell r="D54">
            <v>97110002</v>
          </cell>
          <cell r="E54" t="str">
            <v>(Variable 1/ Variable 2)* 100</v>
          </cell>
          <cell r="F54">
            <v>100</v>
          </cell>
          <cell r="G54" t="str">
            <v>Semestre</v>
          </cell>
          <cell r="H54" t="str">
            <v>Porcentaje</v>
          </cell>
          <cell r="I54">
            <v>100</v>
          </cell>
          <cell r="J54">
            <v>12</v>
          </cell>
          <cell r="K54" t="str">
            <v>Proceso: Recaudación</v>
          </cell>
          <cell r="L54">
            <v>259</v>
          </cell>
          <cell r="M54" t="str">
            <v xml:space="preserve">	Subproceso: Información de Recaudo</v>
          </cell>
          <cell r="N54">
            <v>2056</v>
          </cell>
          <cell r="O54" t="str">
            <v>Procedimiento: Auditoría a Entidades Autorizadas para Recaudar</v>
          </cell>
          <cell r="P54">
            <v>6086</v>
          </cell>
          <cell r="Q54">
            <v>6087</v>
          </cell>
          <cell r="R54">
            <v>0</v>
          </cell>
          <cell r="S54">
            <v>0</v>
          </cell>
          <cell r="T54" t="str">
            <v>Constante</v>
          </cell>
          <cell r="U54">
            <v>1</v>
          </cell>
          <cell r="V54" t="str">
            <v>Procedimiento</v>
          </cell>
          <cell r="W54">
            <v>22401</v>
          </cell>
          <cell r="X54" t="str">
            <v>Recaudo</v>
          </cell>
          <cell r="Y54" t="str">
            <v>No</v>
          </cell>
        </row>
        <row r="55">
          <cell r="A55">
            <v>429</v>
          </cell>
          <cell r="B55" t="str">
            <v>Capacitaciones sobre el proceso de recaudo a las Entidades Autorizadas para Recaudar</v>
          </cell>
          <cell r="C55" t="str">
            <v>([6088]/[6089])* 100</v>
          </cell>
          <cell r="D55">
            <v>97110002</v>
          </cell>
          <cell r="E55" t="str">
            <v>(Variable 1/ Variable 2)* 100</v>
          </cell>
          <cell r="F55">
            <v>100</v>
          </cell>
          <cell r="G55" t="str">
            <v>Semestre</v>
          </cell>
          <cell r="H55" t="str">
            <v>Porcentaje</v>
          </cell>
          <cell r="I55">
            <v>100</v>
          </cell>
          <cell r="J55">
            <v>12</v>
          </cell>
          <cell r="K55" t="str">
            <v>Proceso: Recaudación</v>
          </cell>
          <cell r="L55">
            <v>259</v>
          </cell>
          <cell r="M55" t="str">
            <v xml:space="preserve">	Subproceso: Información de Recaudo</v>
          </cell>
          <cell r="N55">
            <v>2056</v>
          </cell>
          <cell r="O55" t="str">
            <v>Procedimiento: Auditoría a Entidades Autorizadas para Recaudar</v>
          </cell>
          <cell r="P55">
            <v>6088</v>
          </cell>
          <cell r="Q55">
            <v>6089</v>
          </cell>
          <cell r="R55">
            <v>0</v>
          </cell>
          <cell r="S55">
            <v>0</v>
          </cell>
          <cell r="T55" t="str">
            <v>Constante</v>
          </cell>
          <cell r="U55">
            <v>1</v>
          </cell>
          <cell r="V55" t="str">
            <v>Procedimiento</v>
          </cell>
          <cell r="W55">
            <v>22401</v>
          </cell>
          <cell r="X55" t="str">
            <v>Recaudo</v>
          </cell>
          <cell r="Y55" t="str">
            <v>No</v>
          </cell>
        </row>
        <row r="56">
          <cell r="A56">
            <v>430</v>
          </cell>
          <cell r="B56" t="str">
            <v>Oportunidad en la Decisión a Solicitudes Actualización RUT sujetas a verificación concepto 21 y 22</v>
          </cell>
          <cell r="C56" t="str">
            <v>(6090/6091)*100</v>
          </cell>
          <cell r="D56">
            <v>97110002</v>
          </cell>
          <cell r="E56" t="str">
            <v>(Variable1/Variable2)*100</v>
          </cell>
          <cell r="F56">
            <v>100</v>
          </cell>
          <cell r="G56" t="str">
            <v>Mes</v>
          </cell>
          <cell r="H56" t="str">
            <v>Porcentaje</v>
          </cell>
          <cell r="I56">
            <v>99.5</v>
          </cell>
          <cell r="J56">
            <v>8</v>
          </cell>
          <cell r="K56" t="str">
            <v>Proceso: Gestión Masiva</v>
          </cell>
          <cell r="L56">
            <v>291</v>
          </cell>
          <cell r="M56" t="str">
            <v>Subproceso: Modificaciones del Registro</v>
          </cell>
          <cell r="N56">
            <v>2037</v>
          </cell>
          <cell r="O56" t="str">
            <v>Procedimiento: Actualizaciones del Rut sujetas a verificación</v>
          </cell>
          <cell r="P56">
            <v>6090</v>
          </cell>
          <cell r="Q56">
            <v>6091</v>
          </cell>
          <cell r="R56">
            <v>0</v>
          </cell>
          <cell r="S56">
            <v>0</v>
          </cell>
          <cell r="T56" t="str">
            <v>Constante</v>
          </cell>
          <cell r="U56">
            <v>1</v>
          </cell>
          <cell r="V56" t="str">
            <v>Procedimiento</v>
          </cell>
          <cell r="W56">
            <v>22501</v>
          </cell>
          <cell r="X56" t="str">
            <v>Asistencia al Cliente</v>
          </cell>
          <cell r="Y56" t="str">
            <v>No</v>
          </cell>
        </row>
        <row r="57">
          <cell r="A57">
            <v>431</v>
          </cell>
          <cell r="B57" t="str">
            <v>Calidad de las Solicitudes de Actualización del RUT sujetas a verificación concepto 21, 22 y 5</v>
          </cell>
          <cell r="C57" t="str">
            <v>((6092/6093)*90+(6094/6095)*10)</v>
          </cell>
          <cell r="D57">
            <v>97110002</v>
          </cell>
          <cell r="E57" t="str">
            <v>((Variable1/Variable2)*90+(Variable3/Variable4)*10)</v>
          </cell>
          <cell r="F57">
            <v>100</v>
          </cell>
          <cell r="G57" t="str">
            <v>Mes</v>
          </cell>
          <cell r="H57" t="str">
            <v>Porcentaje</v>
          </cell>
          <cell r="I57">
            <v>0.95</v>
          </cell>
          <cell r="J57">
            <v>8</v>
          </cell>
          <cell r="K57" t="str">
            <v>Proceso: Gestión Masiva</v>
          </cell>
          <cell r="L57">
            <v>291</v>
          </cell>
          <cell r="M57" t="str">
            <v>Subproceso: Modificaciones del Registro</v>
          </cell>
          <cell r="N57">
            <v>2037</v>
          </cell>
          <cell r="O57" t="str">
            <v>Procedimiento: Actualizaciones del Rut sujetas a verificación</v>
          </cell>
          <cell r="P57">
            <v>6092</v>
          </cell>
          <cell r="Q57">
            <v>6093</v>
          </cell>
          <cell r="R57">
            <v>6094</v>
          </cell>
          <cell r="S57">
            <v>6095</v>
          </cell>
          <cell r="T57" t="str">
            <v>Constante</v>
          </cell>
          <cell r="U57">
            <v>1</v>
          </cell>
          <cell r="V57" t="str">
            <v>Procedimiento</v>
          </cell>
          <cell r="W57">
            <v>22501</v>
          </cell>
          <cell r="X57" t="str">
            <v>Asistencia al Cliente</v>
          </cell>
          <cell r="Y57" t="str">
            <v>No</v>
          </cell>
        </row>
        <row r="58">
          <cell r="A58">
            <v>434</v>
          </cell>
          <cell r="B58" t="str">
            <v>Porcentaje de cumplimiento de las auditorías internas</v>
          </cell>
          <cell r="C58" t="str">
            <v>(6100/6101)*100</v>
          </cell>
          <cell r="D58">
            <v>97110002</v>
          </cell>
          <cell r="E58" t="str">
            <v>(Variable1/Variable2)*100</v>
          </cell>
          <cell r="F58">
            <v>100</v>
          </cell>
          <cell r="G58" t="str">
            <v>Semestre</v>
          </cell>
          <cell r="H58" t="str">
            <v>Porcentaje</v>
          </cell>
          <cell r="I58">
            <v>0</v>
          </cell>
          <cell r="J58">
            <v>4</v>
          </cell>
          <cell r="K58" t="str">
            <v>Proceso: Control Interno</v>
          </cell>
          <cell r="L58">
            <v>4</v>
          </cell>
          <cell r="M58" t="str">
            <v>Proceso: Control Interno. No Aplica Subproceso.</v>
          </cell>
          <cell r="N58">
            <v>2145</v>
          </cell>
          <cell r="O58" t="str">
            <v>Procedimiento: Auditoria Interna.</v>
          </cell>
          <cell r="P58">
            <v>6100</v>
          </cell>
          <cell r="Q58">
            <v>6101</v>
          </cell>
          <cell r="R58">
            <v>0</v>
          </cell>
          <cell r="S58">
            <v>0</v>
          </cell>
          <cell r="T58" t="str">
            <v>Constante</v>
          </cell>
          <cell r="U58">
            <v>1</v>
          </cell>
          <cell r="V58" t="str">
            <v>Procedimiento</v>
          </cell>
          <cell r="W58">
            <v>20401</v>
          </cell>
          <cell r="X58" t="str">
            <v>Control Interno</v>
          </cell>
          <cell r="Y58" t="str">
            <v>No</v>
          </cell>
        </row>
        <row r="59">
          <cell r="A59">
            <v>435</v>
          </cell>
          <cell r="B59" t="str">
            <v>Ejecutar campañas de divulgación en los medios de comunicación externos.</v>
          </cell>
          <cell r="C59" t="str">
            <v>(6102/6103)*100</v>
          </cell>
          <cell r="D59">
            <v>97110002</v>
          </cell>
          <cell r="E59" t="str">
            <v>(Variable1/Variable2)*100</v>
          </cell>
          <cell r="F59">
            <v>100</v>
          </cell>
          <cell r="G59" t="str">
            <v>Semestre</v>
          </cell>
          <cell r="H59" t="str">
            <v>Porcentaje</v>
          </cell>
          <cell r="I59">
            <v>100</v>
          </cell>
          <cell r="J59">
            <v>9</v>
          </cell>
          <cell r="K59" t="str">
            <v>Proceso: Inteligencia Corporativa</v>
          </cell>
          <cell r="L59">
            <v>253</v>
          </cell>
          <cell r="M59" t="str">
            <v>Subproceso: Comunicaciones</v>
          </cell>
          <cell r="N59">
            <v>2290</v>
          </cell>
          <cell r="O59" t="str">
            <v>Procedimiento: Comunicación  Externa</v>
          </cell>
          <cell r="P59">
            <v>6102</v>
          </cell>
          <cell r="Q59">
            <v>6103</v>
          </cell>
          <cell r="R59">
            <v>0</v>
          </cell>
          <cell r="S59">
            <v>0</v>
          </cell>
          <cell r="T59" t="str">
            <v>Constante</v>
          </cell>
          <cell r="U59">
            <v>1</v>
          </cell>
          <cell r="V59" t="str">
            <v>Procedimiento</v>
          </cell>
          <cell r="W59">
            <v>20501</v>
          </cell>
          <cell r="X59" t="str">
            <v>Comunicaciones</v>
          </cell>
          <cell r="Y59" t="str">
            <v>No</v>
          </cell>
        </row>
        <row r="60">
          <cell r="A60">
            <v>436</v>
          </cell>
          <cell r="B60" t="str">
            <v xml:space="preserve">Actualización de precios de referencia para productos importados. </v>
          </cell>
          <cell r="C60" t="str">
            <v>(6104/6105)*100</v>
          </cell>
          <cell r="D60">
            <v>97110002</v>
          </cell>
          <cell r="E60" t="str">
            <v>(Variable1/Variable2)*100</v>
          </cell>
          <cell r="F60">
            <v>100</v>
          </cell>
          <cell r="G60" t="str">
            <v>Trimestre</v>
          </cell>
          <cell r="H60" t="str">
            <v>Porcentaje</v>
          </cell>
          <cell r="I60">
            <v>100</v>
          </cell>
          <cell r="J60">
            <v>11</v>
          </cell>
          <cell r="K60" t="str">
            <v>Proceso: Operación Aduanera</v>
          </cell>
          <cell r="L60">
            <v>216</v>
          </cell>
          <cell r="M60" t="str">
            <v>Subproceso: Apoyo  a la Operación Aduanera</v>
          </cell>
          <cell r="N60">
            <v>2100</v>
          </cell>
          <cell r="O60" t="str">
            <v>Procedimiento: Estudio de Precios de Referencia</v>
          </cell>
          <cell r="P60">
            <v>6104</v>
          </cell>
          <cell r="Q60">
            <v>6105</v>
          </cell>
          <cell r="R60">
            <v>0</v>
          </cell>
          <cell r="S60">
            <v>0</v>
          </cell>
          <cell r="T60" t="str">
            <v>Constante</v>
          </cell>
          <cell r="U60">
            <v>1</v>
          </cell>
          <cell r="V60" t="str">
            <v>Procedimiento</v>
          </cell>
          <cell r="W60">
            <v>22701</v>
          </cell>
          <cell r="X60" t="str">
            <v xml:space="preserve">Técnica Aduanera    </v>
          </cell>
          <cell r="Y60" t="str">
            <v>No</v>
          </cell>
        </row>
        <row r="61">
          <cell r="A61">
            <v>437</v>
          </cell>
          <cell r="B61" t="str">
            <v>Acciones de mejora propuestas por las áreas con base en los temas más frecuentes detectados a  través del SIE de PQSR y denuncias de la DIAN</v>
          </cell>
          <cell r="C61" t="str">
            <v>(6106/6107)*100</v>
          </cell>
          <cell r="D61">
            <v>97110002</v>
          </cell>
          <cell r="E61" t="str">
            <v>(Variable1/Variable2)*100</v>
          </cell>
          <cell r="F61">
            <v>100</v>
          </cell>
          <cell r="G61" t="str">
            <v>Semestre</v>
          </cell>
          <cell r="H61" t="str">
            <v>Porcentaje</v>
          </cell>
          <cell r="I61">
            <v>99</v>
          </cell>
          <cell r="J61">
            <v>2</v>
          </cell>
          <cell r="K61" t="str">
            <v>Proceso: Asistencia al cliente</v>
          </cell>
          <cell r="L61">
            <v>2</v>
          </cell>
          <cell r="M61" t="str">
            <v>Subproceso: Asistencia al cliente. No Aplica Subproceso.</v>
          </cell>
          <cell r="N61">
            <v>544</v>
          </cell>
          <cell r="O61" t="str">
            <v>Procedimiento: Peticiones, quejas, sugerencias, reclamos, felicitaciones y denuncias</v>
          </cell>
          <cell r="P61">
            <v>6106</v>
          </cell>
          <cell r="Q61">
            <v>6107</v>
          </cell>
          <cell r="R61">
            <v>0</v>
          </cell>
          <cell r="S61">
            <v>0</v>
          </cell>
          <cell r="T61" t="str">
            <v>Constante</v>
          </cell>
          <cell r="U61">
            <v>1</v>
          </cell>
          <cell r="V61" t="str">
            <v>Procedimiento</v>
          </cell>
          <cell r="W61">
            <v>22501</v>
          </cell>
          <cell r="X61" t="str">
            <v>Asistencia al Cliente</v>
          </cell>
          <cell r="Y61" t="str">
            <v>Si</v>
          </cell>
        </row>
        <row r="62">
          <cell r="A62">
            <v>438</v>
          </cell>
          <cell r="B62" t="str">
            <v xml:space="preserve">Cumplimiento ANS Canal Presencial </v>
          </cell>
          <cell r="C62" t="str">
            <v>(6108/6109)*100</v>
          </cell>
          <cell r="D62">
            <v>97110002</v>
          </cell>
          <cell r="E62" t="str">
            <v>(Variable1/Variable2)*100</v>
          </cell>
          <cell r="F62">
            <v>80</v>
          </cell>
          <cell r="G62" t="str">
            <v>Trimestre</v>
          </cell>
          <cell r="H62" t="str">
            <v>Porcentaje</v>
          </cell>
          <cell r="I62">
            <v>80</v>
          </cell>
          <cell r="J62">
            <v>2</v>
          </cell>
          <cell r="K62" t="str">
            <v>Proceso: Asistencia al cliente</v>
          </cell>
          <cell r="L62">
            <v>2</v>
          </cell>
          <cell r="M62" t="str">
            <v>Subproceso: Asistencia al cliente. No Aplica Subproceso.</v>
          </cell>
          <cell r="N62">
            <v>2015</v>
          </cell>
          <cell r="O62" t="str">
            <v>Procedimiento: Atención en Canales</v>
          </cell>
          <cell r="P62">
            <v>6108</v>
          </cell>
          <cell r="Q62">
            <v>6109</v>
          </cell>
          <cell r="R62">
            <v>0</v>
          </cell>
          <cell r="S62">
            <v>0</v>
          </cell>
          <cell r="T62" t="str">
            <v>Constante</v>
          </cell>
          <cell r="U62">
            <v>1</v>
          </cell>
          <cell r="V62" t="str">
            <v>Procedimiento</v>
          </cell>
          <cell r="W62">
            <v>22501</v>
          </cell>
          <cell r="X62" t="str">
            <v>Asistencia al Cliente</v>
          </cell>
          <cell r="Y62" t="str">
            <v>Si</v>
          </cell>
        </row>
        <row r="63">
          <cell r="A63">
            <v>439</v>
          </cell>
          <cell r="B63" t="str">
            <v xml:space="preserve">Cumplimiento ANS Canal Telefónico </v>
          </cell>
          <cell r="C63" t="str">
            <v>(6110/6111)*100</v>
          </cell>
          <cell r="D63">
            <v>97110002</v>
          </cell>
          <cell r="E63" t="str">
            <v>(Variable1/Variable2)*100</v>
          </cell>
          <cell r="F63">
            <v>90</v>
          </cell>
          <cell r="G63" t="str">
            <v>Mes</v>
          </cell>
          <cell r="H63" t="str">
            <v>Porcentaje</v>
          </cell>
          <cell r="I63">
            <v>80</v>
          </cell>
          <cell r="J63">
            <v>2</v>
          </cell>
          <cell r="K63" t="str">
            <v>Proceso: Asistencia al cliente</v>
          </cell>
          <cell r="L63">
            <v>2</v>
          </cell>
          <cell r="M63" t="str">
            <v>Subproceso: Asistencia al cliente. No Aplica Subproceso.</v>
          </cell>
          <cell r="N63">
            <v>2015</v>
          </cell>
          <cell r="O63" t="str">
            <v>Procedimiento: Atención en Canales</v>
          </cell>
          <cell r="P63">
            <v>6110</v>
          </cell>
          <cell r="Q63">
            <v>6111</v>
          </cell>
          <cell r="R63">
            <v>0</v>
          </cell>
          <cell r="S63">
            <v>0</v>
          </cell>
          <cell r="T63" t="str">
            <v>Constante</v>
          </cell>
          <cell r="U63">
            <v>1</v>
          </cell>
          <cell r="V63" t="str">
            <v>Procedimiento</v>
          </cell>
          <cell r="W63">
            <v>22501</v>
          </cell>
          <cell r="X63" t="str">
            <v>Asistencia al Cliente</v>
          </cell>
          <cell r="Y63" t="str">
            <v>No</v>
          </cell>
        </row>
        <row r="64">
          <cell r="A64">
            <v>440</v>
          </cell>
          <cell r="B64" t="str">
            <v>Número de ciudadanos impactados con las estrategias de cultura de la contribución</v>
          </cell>
          <cell r="C64" t="str">
            <v>(6112/6113)*100</v>
          </cell>
          <cell r="D64">
            <v>97110002</v>
          </cell>
          <cell r="E64" t="str">
            <v>(Variable1/Variable2)*100</v>
          </cell>
          <cell r="F64">
            <v>100</v>
          </cell>
          <cell r="G64" t="str">
            <v>Cuatrimestre</v>
          </cell>
          <cell r="H64" t="str">
            <v>Porcentaje</v>
          </cell>
          <cell r="I64">
            <v>100</v>
          </cell>
          <cell r="J64">
            <v>2</v>
          </cell>
          <cell r="K64" t="str">
            <v>Proceso: Asistencia al cliente</v>
          </cell>
          <cell r="L64">
            <v>2</v>
          </cell>
          <cell r="M64" t="str">
            <v>Subproceso: Asistencia al cliente. No Aplica Subproceso.</v>
          </cell>
          <cell r="N64">
            <v>3167</v>
          </cell>
          <cell r="O64" t="str">
            <v>Procedimiento: Planeación y seguimiento del modelo de cultura de la contribución</v>
          </cell>
          <cell r="P64">
            <v>6112</v>
          </cell>
          <cell r="Q64">
            <v>6113</v>
          </cell>
          <cell r="R64">
            <v>0</v>
          </cell>
          <cell r="S64">
            <v>0</v>
          </cell>
          <cell r="T64" t="str">
            <v>Constante</v>
          </cell>
          <cell r="U64">
            <v>1</v>
          </cell>
          <cell r="V64" t="str">
            <v>Procedimiento</v>
          </cell>
          <cell r="W64">
            <v>22501</v>
          </cell>
          <cell r="X64" t="str">
            <v>Asistencia al Cliente</v>
          </cell>
          <cell r="Y64" t="str">
            <v>No</v>
          </cell>
        </row>
        <row r="65">
          <cell r="A65">
            <v>441</v>
          </cell>
          <cell r="B65" t="str">
            <v>Gestión de títulos de depósito judicial</v>
          </cell>
          <cell r="C65" t="str">
            <v>(6114/6115)*100</v>
          </cell>
          <cell r="D65">
            <v>97110002</v>
          </cell>
          <cell r="E65" t="str">
            <v>(Variable1/Variable2)*100</v>
          </cell>
          <cell r="F65">
            <v>100</v>
          </cell>
          <cell r="G65" t="str">
            <v>Mes</v>
          </cell>
          <cell r="H65" t="str">
            <v>Porcentaje</v>
          </cell>
          <cell r="I65">
            <v>0</v>
          </cell>
          <cell r="J65">
            <v>1</v>
          </cell>
          <cell r="K65" t="str">
            <v>Proceso: Administración de Cartera</v>
          </cell>
          <cell r="L65">
            <v>278</v>
          </cell>
          <cell r="M65" t="str">
            <v>Subproceso: Cobro en Sede Administrativa</v>
          </cell>
          <cell r="N65">
            <v>3089</v>
          </cell>
          <cell r="O65" t="str">
            <v>Procedimiento: Gestión y  Administración de Depósitos Judiciales</v>
          </cell>
          <cell r="P65">
            <v>6114</v>
          </cell>
          <cell r="Q65">
            <v>6115</v>
          </cell>
          <cell r="R65">
            <v>0</v>
          </cell>
          <cell r="S65">
            <v>0</v>
          </cell>
          <cell r="T65" t="str">
            <v>Constante</v>
          </cell>
          <cell r="U65">
            <v>1</v>
          </cell>
          <cell r="V65" t="str">
            <v>Procedimiento</v>
          </cell>
          <cell r="W65">
            <v>22402</v>
          </cell>
          <cell r="X65" t="str">
            <v>Cobranzas</v>
          </cell>
          <cell r="Y65" t="str">
            <v>Si</v>
          </cell>
        </row>
        <row r="66">
          <cell r="A66">
            <v>442</v>
          </cell>
          <cell r="B66" t="str">
            <v>Documentos corregidos</v>
          </cell>
          <cell r="C66" t="str">
            <v>(6116/6117)*100</v>
          </cell>
          <cell r="D66">
            <v>97110002</v>
          </cell>
          <cell r="E66" t="str">
            <v>(Variable1/Variable2)*100</v>
          </cell>
          <cell r="F66">
            <v>100</v>
          </cell>
          <cell r="G66" t="str">
            <v>Mes</v>
          </cell>
          <cell r="H66" t="str">
            <v>Porcentaje</v>
          </cell>
          <cell r="I66">
            <v>0</v>
          </cell>
          <cell r="J66">
            <v>12</v>
          </cell>
          <cell r="K66" t="str">
            <v>Proceso: Recaudación</v>
          </cell>
          <cell r="L66">
            <v>259</v>
          </cell>
          <cell r="M66" t="str">
            <v xml:space="preserve">	Subproceso: Información de Recaudo</v>
          </cell>
          <cell r="N66">
            <v>2042</v>
          </cell>
          <cell r="O66" t="str">
            <v>Procedimiento: Corrección de inconsistencias  de Declaraciones y-o Recibos de Pago</v>
          </cell>
          <cell r="P66">
            <v>6116</v>
          </cell>
          <cell r="Q66">
            <v>6117</v>
          </cell>
          <cell r="R66">
            <v>0</v>
          </cell>
          <cell r="S66">
            <v>0</v>
          </cell>
          <cell r="T66" t="str">
            <v>Constante</v>
          </cell>
          <cell r="U66">
            <v>1</v>
          </cell>
          <cell r="V66" t="str">
            <v>Procedimiento</v>
          </cell>
          <cell r="W66">
            <v>22401</v>
          </cell>
          <cell r="X66" t="str">
            <v>Recaudo</v>
          </cell>
          <cell r="Y66" t="str">
            <v>No</v>
          </cell>
        </row>
        <row r="67">
          <cell r="A67">
            <v>443</v>
          </cell>
          <cell r="B67" t="str">
            <v>Gestión de bienes Inmuebles Embargados</v>
          </cell>
          <cell r="C67" t="str">
            <v>(6118/6119)*100</v>
          </cell>
          <cell r="D67">
            <v>97110002</v>
          </cell>
          <cell r="E67" t="str">
            <v>(Variable1/Variable2)*100</v>
          </cell>
          <cell r="F67">
            <v>100</v>
          </cell>
          <cell r="G67" t="str">
            <v>Bimestre</v>
          </cell>
          <cell r="H67" t="str">
            <v>Porcentaje</v>
          </cell>
          <cell r="I67">
            <v>0</v>
          </cell>
          <cell r="J67">
            <v>1</v>
          </cell>
          <cell r="K67" t="str">
            <v>Proceso: Administración de Cartera</v>
          </cell>
          <cell r="L67">
            <v>278</v>
          </cell>
          <cell r="M67" t="str">
            <v>Subproceso: Cobro en Sede Administrativa</v>
          </cell>
          <cell r="N67">
            <v>2001</v>
          </cell>
          <cell r="O67" t="str">
            <v>Procedimiento: Cobro Coactivo -  Ejecución de Bienes del deudor</v>
          </cell>
          <cell r="P67">
            <v>6118</v>
          </cell>
          <cell r="Q67">
            <v>6119</v>
          </cell>
          <cell r="R67">
            <v>0</v>
          </cell>
          <cell r="S67">
            <v>0</v>
          </cell>
          <cell r="T67" t="str">
            <v>Constante</v>
          </cell>
          <cell r="U67">
            <v>1</v>
          </cell>
          <cell r="V67" t="str">
            <v>Procedimiento</v>
          </cell>
          <cell r="W67">
            <v>22402</v>
          </cell>
          <cell r="X67" t="str">
            <v>Cobranzas</v>
          </cell>
          <cell r="Y67" t="str">
            <v>No</v>
          </cell>
        </row>
        <row r="68">
          <cell r="A68">
            <v>444</v>
          </cell>
          <cell r="B68" t="str">
            <v>Informe contable mensual remitido con calidad</v>
          </cell>
          <cell r="C68" t="str">
            <v>((6120+6121+6122)/6123)*100</v>
          </cell>
          <cell r="D68">
            <v>97110002</v>
          </cell>
          <cell r="E68" t="str">
            <v>((Variable1+Variable2+Variable3)/Variable4)</v>
          </cell>
          <cell r="F68">
            <v>100</v>
          </cell>
          <cell r="G68" t="str">
            <v>Mes</v>
          </cell>
          <cell r="H68" t="str">
            <v>Porcentaje</v>
          </cell>
          <cell r="I68">
            <v>85</v>
          </cell>
          <cell r="J68">
            <v>12</v>
          </cell>
          <cell r="K68" t="str">
            <v>Proceso: Recaudación</v>
          </cell>
          <cell r="L68">
            <v>259</v>
          </cell>
          <cell r="M68" t="str">
            <v xml:space="preserve">	Subproceso: Información de Recaudo</v>
          </cell>
          <cell r="N68">
            <v>2052</v>
          </cell>
          <cell r="O68" t="str">
            <v>Procedimiento: Informe contable que deben rendir las direcciones seccionales</v>
          </cell>
          <cell r="P68">
            <v>6120</v>
          </cell>
          <cell r="Q68">
            <v>6121</v>
          </cell>
          <cell r="R68">
            <v>6122</v>
          </cell>
          <cell r="S68">
            <v>6123</v>
          </cell>
          <cell r="T68" t="str">
            <v>Constante</v>
          </cell>
          <cell r="U68">
            <v>1</v>
          </cell>
          <cell r="V68" t="str">
            <v>Procedimiento</v>
          </cell>
          <cell r="W68">
            <v>22401</v>
          </cell>
          <cell r="X68" t="str">
            <v>Recaudo</v>
          </cell>
          <cell r="Y68" t="str">
            <v>Si</v>
          </cell>
        </row>
        <row r="69">
          <cell r="A69">
            <v>445</v>
          </cell>
          <cell r="B69" t="str">
            <v>Obligaciones Normalizadas</v>
          </cell>
          <cell r="C69" t="str">
            <v>((6124+6125)/6126)*100</v>
          </cell>
          <cell r="D69">
            <v>97110002</v>
          </cell>
          <cell r="E69" t="str">
            <v>((Variable1+Variable2)/Variable3)*100</v>
          </cell>
          <cell r="F69">
            <v>100</v>
          </cell>
          <cell r="G69" t="str">
            <v>Mes</v>
          </cell>
          <cell r="H69" t="str">
            <v>Porcentaje</v>
          </cell>
          <cell r="I69">
            <v>0</v>
          </cell>
          <cell r="J69">
            <v>1</v>
          </cell>
          <cell r="K69" t="str">
            <v>Proceso: Administración de Cartera</v>
          </cell>
          <cell r="L69">
            <v>278</v>
          </cell>
          <cell r="M69" t="str">
            <v>Subproceso: Cobro en Sede Administrativa</v>
          </cell>
          <cell r="N69">
            <v>2347</v>
          </cell>
          <cell r="O69" t="str">
            <v>Procedimiento: Normalización de Saldos para la Obligación Financiera</v>
          </cell>
          <cell r="P69">
            <v>6124</v>
          </cell>
          <cell r="Q69">
            <v>6125</v>
          </cell>
          <cell r="R69">
            <v>6126</v>
          </cell>
          <cell r="S69">
            <v>0</v>
          </cell>
          <cell r="T69" t="str">
            <v>Constante</v>
          </cell>
          <cell r="U69">
            <v>1</v>
          </cell>
          <cell r="V69" t="str">
            <v>Procedimiento</v>
          </cell>
          <cell r="W69">
            <v>22402</v>
          </cell>
          <cell r="X69" t="str">
            <v>Cobranzas</v>
          </cell>
          <cell r="Y69" t="str">
            <v>No</v>
          </cell>
        </row>
        <row r="70">
          <cell r="A70">
            <v>446</v>
          </cell>
          <cell r="B70" t="str">
            <v xml:space="preserve">Oportunidad en el trámite de solicitudes de autoretenedores </v>
          </cell>
          <cell r="C70" t="str">
            <v>6127/6128</v>
          </cell>
          <cell r="D70">
            <v>97110003</v>
          </cell>
          <cell r="E70" t="str">
            <v>Variable1/Variable2</v>
          </cell>
          <cell r="F70">
            <v>50</v>
          </cell>
          <cell r="G70" t="str">
            <v>Mes</v>
          </cell>
          <cell r="H70" t="str">
            <v>Días</v>
          </cell>
          <cell r="I70">
            <v>46</v>
          </cell>
          <cell r="J70">
            <v>8</v>
          </cell>
          <cell r="K70" t="str">
            <v>Proceso: Gestión Masiva</v>
          </cell>
          <cell r="L70">
            <v>289</v>
          </cell>
          <cell r="M70" t="str">
            <v>Subproceso: Registro, Habilitación, Autorización Usuarios TAC</v>
          </cell>
          <cell r="N70">
            <v>2033</v>
          </cell>
          <cell r="O70" t="str">
            <v>Procedimiento: Autorización de la Calidad de autorretenedores y/o Agentes de Retención del IVA</v>
          </cell>
          <cell r="P70">
            <v>6127</v>
          </cell>
          <cell r="Q70">
            <v>6128</v>
          </cell>
          <cell r="R70">
            <v>0</v>
          </cell>
          <cell r="S70">
            <v>0</v>
          </cell>
          <cell r="T70" t="str">
            <v>Descendente</v>
          </cell>
          <cell r="U70">
            <v>1</v>
          </cell>
          <cell r="V70" t="str">
            <v>Procedimiento</v>
          </cell>
          <cell r="W70">
            <v>22401</v>
          </cell>
          <cell r="X70" t="str">
            <v>Recaudo</v>
          </cell>
          <cell r="Y70" t="str">
            <v>Si</v>
          </cell>
        </row>
        <row r="71">
          <cell r="A71">
            <v>447</v>
          </cell>
          <cell r="B71" t="str">
            <v>Porcentaje de saldos contables depurados</v>
          </cell>
          <cell r="C71" t="str">
            <v>((6129+6130)/6131)*100</v>
          </cell>
          <cell r="D71">
            <v>97110002</v>
          </cell>
          <cell r="E71" t="str">
            <v>((Variable1+Variable2)/Variable3)*100</v>
          </cell>
          <cell r="F71">
            <v>90</v>
          </cell>
          <cell r="G71" t="str">
            <v>Mes</v>
          </cell>
          <cell r="H71" t="str">
            <v>Porcentaje</v>
          </cell>
          <cell r="I71">
            <v>80</v>
          </cell>
          <cell r="J71">
            <v>12</v>
          </cell>
          <cell r="K71" t="str">
            <v>Proceso: Recaudación</v>
          </cell>
          <cell r="L71">
            <v>259</v>
          </cell>
          <cell r="M71" t="str">
            <v xml:space="preserve">	Subproceso: Información de Recaudo</v>
          </cell>
          <cell r="N71">
            <v>2046</v>
          </cell>
          <cell r="O71" t="str">
            <v>Procedimiento: Registro contable de Rentas por Cobrar, Acreedores, Anticipos y Deudores.</v>
          </cell>
          <cell r="P71">
            <v>6129</v>
          </cell>
          <cell r="Q71">
            <v>6130</v>
          </cell>
          <cell r="R71">
            <v>6131</v>
          </cell>
          <cell r="S71">
            <v>0</v>
          </cell>
          <cell r="T71" t="str">
            <v>Constante</v>
          </cell>
          <cell r="U71">
            <v>1</v>
          </cell>
          <cell r="V71" t="str">
            <v>Procedimiento</v>
          </cell>
          <cell r="W71">
            <v>22401</v>
          </cell>
          <cell r="X71" t="str">
            <v>Recaudo</v>
          </cell>
          <cell r="Y71" t="str">
            <v>No</v>
          </cell>
        </row>
        <row r="72">
          <cell r="A72">
            <v>448</v>
          </cell>
          <cell r="B72" t="str">
            <v>Porcentaje del número de registros contables de operaciones manuales y de actos administrativos tributarios en firme proferidos por el área de Liquidación contabilizados</v>
          </cell>
          <cell r="C72" t="str">
            <v>(6132/(6133+6134))*100</v>
          </cell>
          <cell r="D72">
            <v>97110002</v>
          </cell>
          <cell r="E72" t="str">
            <v>(Variable1/(Variable2+Variable3))*100</v>
          </cell>
          <cell r="F72">
            <v>100</v>
          </cell>
          <cell r="G72" t="str">
            <v>Mes</v>
          </cell>
          <cell r="H72" t="str">
            <v>Porcentaje</v>
          </cell>
          <cell r="I72">
            <v>85</v>
          </cell>
          <cell r="J72">
            <v>12</v>
          </cell>
          <cell r="K72" t="str">
            <v>Proceso: Recaudación</v>
          </cell>
          <cell r="L72">
            <v>259</v>
          </cell>
          <cell r="M72" t="str">
            <v xml:space="preserve">	Subproceso: Información de Recaudo</v>
          </cell>
          <cell r="N72">
            <v>2052</v>
          </cell>
          <cell r="O72" t="str">
            <v>Procedimiento: Informe contable que deben rendir las direcciones seccionales</v>
          </cell>
          <cell r="P72">
            <v>6132</v>
          </cell>
          <cell r="Q72">
            <v>6133</v>
          </cell>
          <cell r="R72">
            <v>6134</v>
          </cell>
          <cell r="S72">
            <v>0</v>
          </cell>
          <cell r="T72" t="str">
            <v>Constante</v>
          </cell>
          <cell r="U72">
            <v>1</v>
          </cell>
          <cell r="V72" t="str">
            <v>Procedimiento</v>
          </cell>
          <cell r="W72">
            <v>22401</v>
          </cell>
          <cell r="X72" t="str">
            <v>Recaudo</v>
          </cell>
          <cell r="Y72" t="str">
            <v>Si</v>
          </cell>
        </row>
        <row r="73">
          <cell r="A73">
            <v>449</v>
          </cell>
          <cell r="B73" t="str">
            <v>Cantidad de consultas y respuestas a los requerimientos de comunicaciones oficiales de entidades externas y dependencias de la Entidad.</v>
          </cell>
          <cell r="C73" t="str">
            <v>(6135/6136)*100</v>
          </cell>
          <cell r="D73">
            <v>97110002</v>
          </cell>
          <cell r="E73" t="str">
            <v>(Variable1/Variable2)*100</v>
          </cell>
          <cell r="F73">
            <v>100</v>
          </cell>
          <cell r="G73" t="str">
            <v>Trimestre</v>
          </cell>
          <cell r="H73" t="str">
            <v>Porcentaje</v>
          </cell>
          <cell r="I73">
            <v>0</v>
          </cell>
          <cell r="J73">
            <v>14</v>
          </cell>
          <cell r="K73" t="str">
            <v>Proceso: Recursos Físicos</v>
          </cell>
          <cell r="L73">
            <v>53</v>
          </cell>
          <cell r="M73" t="str">
            <v>Subproceso: Gestión Documental</v>
          </cell>
          <cell r="N73">
            <v>2209</v>
          </cell>
          <cell r="O73" t="str">
            <v>Procedimiento: Administración del Archivo Central</v>
          </cell>
          <cell r="P73">
            <v>6135</v>
          </cell>
          <cell r="Q73">
            <v>6136</v>
          </cell>
          <cell r="R73">
            <v>0</v>
          </cell>
          <cell r="S73">
            <v>0</v>
          </cell>
          <cell r="T73" t="str">
            <v>Constante</v>
          </cell>
          <cell r="U73">
            <v>1</v>
          </cell>
          <cell r="V73" t="str">
            <v>Procedimiento</v>
          </cell>
          <cell r="W73">
            <v>21501</v>
          </cell>
          <cell r="X73" t="str">
            <v>Recursos Físicos</v>
          </cell>
          <cell r="Y73" t="str">
            <v>No</v>
          </cell>
        </row>
        <row r="74">
          <cell r="A74">
            <v>451</v>
          </cell>
          <cell r="B74" t="str">
            <v>Oportunidad en la entrega de las comunicaciones oficiales de salida</v>
          </cell>
          <cell r="C74" t="str">
            <v>(6139/6140)*100</v>
          </cell>
          <cell r="D74">
            <v>97110001</v>
          </cell>
          <cell r="E74" t="str">
            <v>(Variable1/Variable2)*100</v>
          </cell>
          <cell r="F74">
            <v>100</v>
          </cell>
          <cell r="G74" t="str">
            <v>Trimestre</v>
          </cell>
          <cell r="H74" t="str">
            <v>Porcentaje</v>
          </cell>
          <cell r="I74">
            <v>0</v>
          </cell>
          <cell r="J74">
            <v>14</v>
          </cell>
          <cell r="K74" t="str">
            <v>Proceso: Recursos Físicos</v>
          </cell>
          <cell r="L74">
            <v>53</v>
          </cell>
          <cell r="M74" t="str">
            <v>Subproceso: Gestión Documental</v>
          </cell>
          <cell r="N74">
            <v>2198</v>
          </cell>
          <cell r="O74" t="str">
            <v>Procedimiento: Comunicaciones Oficiales de Salida</v>
          </cell>
          <cell r="P74">
            <v>6139</v>
          </cell>
          <cell r="Q74">
            <v>6140</v>
          </cell>
          <cell r="R74">
            <v>0</v>
          </cell>
          <cell r="S74">
            <v>0</v>
          </cell>
          <cell r="T74" t="str">
            <v>Ascendente</v>
          </cell>
          <cell r="U74">
            <v>1</v>
          </cell>
          <cell r="V74" t="str">
            <v>Procedimiento</v>
          </cell>
          <cell r="W74">
            <v>21501</v>
          </cell>
          <cell r="X74" t="str">
            <v>Recursos Físicos</v>
          </cell>
          <cell r="Y74" t="str">
            <v>No</v>
          </cell>
        </row>
        <row r="75">
          <cell r="A75">
            <v>452</v>
          </cell>
          <cell r="B75" t="str">
            <v>Transferencias Documentales de archivos de Gestión al Archivo Central que cumplen con los procedimiento, instructivo y formatos establecidos.</v>
          </cell>
          <cell r="C75" t="str">
            <v>(6141/6142)*100</v>
          </cell>
          <cell r="D75">
            <v>97110002</v>
          </cell>
          <cell r="E75" t="str">
            <v>(Variable1/Variable2)*100</v>
          </cell>
          <cell r="F75">
            <v>100</v>
          </cell>
          <cell r="G75" t="str">
            <v>Trimestre</v>
          </cell>
          <cell r="H75" t="str">
            <v>Cantidad</v>
          </cell>
          <cell r="I75">
            <v>0</v>
          </cell>
          <cell r="J75">
            <v>14</v>
          </cell>
          <cell r="K75" t="str">
            <v>Proceso: Recursos Físicos</v>
          </cell>
          <cell r="L75">
            <v>53</v>
          </cell>
          <cell r="M75" t="str">
            <v>Subproceso: Gestión Documental</v>
          </cell>
          <cell r="N75">
            <v>2209</v>
          </cell>
          <cell r="O75" t="str">
            <v>Procedimiento: Administración del Archivo Central</v>
          </cell>
          <cell r="P75">
            <v>6141</v>
          </cell>
          <cell r="Q75">
            <v>6142</v>
          </cell>
          <cell r="R75">
            <v>0</v>
          </cell>
          <cell r="S75">
            <v>0</v>
          </cell>
          <cell r="T75" t="str">
            <v>Constante</v>
          </cell>
          <cell r="U75">
            <v>1</v>
          </cell>
          <cell r="V75" t="str">
            <v>Procedimiento</v>
          </cell>
          <cell r="W75">
            <v>21501</v>
          </cell>
          <cell r="X75" t="str">
            <v>Recursos Físicos</v>
          </cell>
          <cell r="Y75" t="str">
            <v>No</v>
          </cell>
        </row>
        <row r="76">
          <cell r="A76">
            <v>5001</v>
          </cell>
          <cell r="B76" t="str">
            <v>Resultado de las Investigaciones en Fiscalización Tributaria e Internacional</v>
          </cell>
          <cell r="C76" t="str">
            <v>(5785/5832)* 100</v>
          </cell>
          <cell r="D76">
            <v>97110002</v>
          </cell>
          <cell r="E76" t="str">
            <v>(Variable 1/ Variable 2)* 100</v>
          </cell>
          <cell r="F76">
            <v>60</v>
          </cell>
          <cell r="G76" t="str">
            <v>Trimestre</v>
          </cell>
          <cell r="H76" t="str">
            <v>Porcentaje</v>
          </cell>
          <cell r="I76">
            <v>0</v>
          </cell>
          <cell r="J76">
            <v>5</v>
          </cell>
          <cell r="K76" t="str">
            <v>Proceso: Fiscalización y Liquidación</v>
          </cell>
          <cell r="L76">
            <v>200</v>
          </cell>
          <cell r="M76" t="str">
            <v>Subproceso: Control Tributario</v>
          </cell>
          <cell r="N76">
            <v>3007</v>
          </cell>
          <cell r="O76" t="str">
            <v>Subproceso: Control Tributario</v>
          </cell>
          <cell r="P76">
            <v>5785</v>
          </cell>
          <cell r="Q76">
            <v>5832</v>
          </cell>
          <cell r="R76">
            <v>0</v>
          </cell>
          <cell r="S76">
            <v>0</v>
          </cell>
          <cell r="T76" t="str">
            <v>Constante</v>
          </cell>
          <cell r="U76">
            <v>3</v>
          </cell>
          <cell r="V76" t="str">
            <v>Proceso</v>
          </cell>
          <cell r="W76">
            <v>22904</v>
          </cell>
          <cell r="X76" t="str">
            <v>Indicadores de Subproceso - Fiscalización Tributaria</v>
          </cell>
          <cell r="Y76" t="str">
            <v>No</v>
          </cell>
        </row>
        <row r="77">
          <cell r="A77">
            <v>5002</v>
          </cell>
          <cell r="B77" t="str">
            <v>Resultado de las Investigaciones en Liquidación Tributaria e Internacional</v>
          </cell>
          <cell r="C77" t="str">
            <v>(5786/5833)* 100</v>
          </cell>
          <cell r="D77">
            <v>97110002</v>
          </cell>
          <cell r="E77" t="str">
            <v>(Variable 1/ Variable 2)* 100</v>
          </cell>
          <cell r="F77">
            <v>80</v>
          </cell>
          <cell r="G77" t="str">
            <v>Trimestre</v>
          </cell>
          <cell r="H77" t="str">
            <v>Porcentaje</v>
          </cell>
          <cell r="I77">
            <v>0</v>
          </cell>
          <cell r="J77">
            <v>5</v>
          </cell>
          <cell r="K77" t="str">
            <v>Proceso: Fiscalización y Liquidación</v>
          </cell>
          <cell r="L77">
            <v>200</v>
          </cell>
          <cell r="M77" t="str">
            <v>Subproceso: Control Tributario</v>
          </cell>
          <cell r="N77">
            <v>3007</v>
          </cell>
          <cell r="O77" t="str">
            <v>Subproceso: Control Tributario</v>
          </cell>
          <cell r="P77">
            <v>5786</v>
          </cell>
          <cell r="Q77">
            <v>5833</v>
          </cell>
          <cell r="R77">
            <v>0</v>
          </cell>
          <cell r="S77">
            <v>0</v>
          </cell>
          <cell r="T77" t="str">
            <v>Constante</v>
          </cell>
          <cell r="U77">
            <v>3</v>
          </cell>
          <cell r="V77" t="str">
            <v>Proceso</v>
          </cell>
          <cell r="W77">
            <v>22905</v>
          </cell>
          <cell r="X77" t="str">
            <v>Indicadores de Subproceso - Liquidación Tributaria</v>
          </cell>
          <cell r="Y77" t="str">
            <v>No</v>
          </cell>
        </row>
        <row r="78">
          <cell r="A78">
            <v>5003</v>
          </cell>
          <cell r="B78" t="str">
            <v>Gestión de las investigaciones en Fiscalización Tributaria e Internacional</v>
          </cell>
          <cell r="C78" t="str">
            <v>(5787/(5834+5875))*100</v>
          </cell>
          <cell r="D78">
            <v>97110002</v>
          </cell>
          <cell r="E78" t="str">
            <v>(Variable 1/ (Variable 2 + Variable 3))*100</v>
          </cell>
          <cell r="F78">
            <v>40</v>
          </cell>
          <cell r="G78" t="str">
            <v>Trimestre</v>
          </cell>
          <cell r="H78" t="str">
            <v>Porcentaje</v>
          </cell>
          <cell r="I78">
            <v>0</v>
          </cell>
          <cell r="J78">
            <v>5</v>
          </cell>
          <cell r="K78" t="str">
            <v>Proceso: Fiscalización y Liquidación</v>
          </cell>
          <cell r="L78">
            <v>200</v>
          </cell>
          <cell r="M78" t="str">
            <v>Subproceso: Control Tributario</v>
          </cell>
          <cell r="N78">
            <v>3007</v>
          </cell>
          <cell r="O78" t="str">
            <v>Subproceso: Control Tributario</v>
          </cell>
          <cell r="P78">
            <v>5787</v>
          </cell>
          <cell r="Q78">
            <v>5834</v>
          </cell>
          <cell r="R78">
            <v>5875</v>
          </cell>
          <cell r="S78">
            <v>0</v>
          </cell>
          <cell r="T78" t="str">
            <v>Constante</v>
          </cell>
          <cell r="U78">
            <v>3</v>
          </cell>
          <cell r="V78" t="str">
            <v>Proceso</v>
          </cell>
          <cell r="W78">
            <v>22904</v>
          </cell>
          <cell r="X78" t="str">
            <v>Indicadores de Subproceso - Fiscalización Tributaria</v>
          </cell>
          <cell r="Y78" t="str">
            <v>No</v>
          </cell>
        </row>
        <row r="79">
          <cell r="A79">
            <v>5004</v>
          </cell>
          <cell r="B79" t="str">
            <v>Gestión de las investigaciones en Liquidación Tributaria e Internacional</v>
          </cell>
          <cell r="C79" t="str">
            <v>(5788/(5835+5876))*100</v>
          </cell>
          <cell r="D79">
            <v>97110002</v>
          </cell>
          <cell r="E79" t="str">
            <v>(Variable 1/ (Variable 2 + Variable 3))*100</v>
          </cell>
          <cell r="F79">
            <v>45</v>
          </cell>
          <cell r="G79" t="str">
            <v>Trimestre</v>
          </cell>
          <cell r="H79" t="str">
            <v>Porcentaje</v>
          </cell>
          <cell r="I79">
            <v>0</v>
          </cell>
          <cell r="J79">
            <v>5</v>
          </cell>
          <cell r="K79" t="str">
            <v>Proceso: Fiscalización y Liquidación</v>
          </cell>
          <cell r="L79">
            <v>200</v>
          </cell>
          <cell r="M79" t="str">
            <v>Subproceso: Control Tributario</v>
          </cell>
          <cell r="N79">
            <v>3007</v>
          </cell>
          <cell r="O79" t="str">
            <v>Subproceso: Control Tributario</v>
          </cell>
          <cell r="P79">
            <v>5788</v>
          </cell>
          <cell r="Q79">
            <v>5835</v>
          </cell>
          <cell r="R79">
            <v>5876</v>
          </cell>
          <cell r="S79">
            <v>0</v>
          </cell>
          <cell r="T79" t="str">
            <v>Constante</v>
          </cell>
          <cell r="U79">
            <v>3</v>
          </cell>
          <cell r="V79" t="str">
            <v>Proceso</v>
          </cell>
          <cell r="W79">
            <v>22905</v>
          </cell>
          <cell r="X79" t="str">
            <v>Indicadores de Subproceso - Liquidación Tributaria</v>
          </cell>
          <cell r="Y79" t="str">
            <v>No</v>
          </cell>
        </row>
        <row r="80">
          <cell r="A80">
            <v>5005</v>
          </cell>
          <cell r="B80" t="str">
            <v>Resultado de las Investigaciones en Fiscalización Cambiaria</v>
          </cell>
          <cell r="C80" t="str">
            <v>(5789/5836)*100</v>
          </cell>
          <cell r="D80">
            <v>97110001</v>
          </cell>
          <cell r="E80" t="str">
            <v>(Variable 1/ Variable 2)* 100</v>
          </cell>
          <cell r="F80">
            <v>80</v>
          </cell>
          <cell r="G80" t="str">
            <v>Trimestre</v>
          </cell>
          <cell r="H80" t="str">
            <v>Porcentaje</v>
          </cell>
          <cell r="I80">
            <v>0</v>
          </cell>
          <cell r="J80">
            <v>5</v>
          </cell>
          <cell r="K80" t="str">
            <v>Proceso: Fiscalización y Liquidación</v>
          </cell>
          <cell r="L80">
            <v>202</v>
          </cell>
          <cell r="M80" t="str">
            <v>Subproceso: Control Cambiario</v>
          </cell>
          <cell r="N80">
            <v>3005</v>
          </cell>
          <cell r="O80" t="str">
            <v>Subproceso: Control Cambiario</v>
          </cell>
          <cell r="P80">
            <v>5789</v>
          </cell>
          <cell r="Q80">
            <v>5836</v>
          </cell>
          <cell r="R80">
            <v>0</v>
          </cell>
          <cell r="S80">
            <v>0</v>
          </cell>
          <cell r="T80" t="str">
            <v>Ascendente</v>
          </cell>
          <cell r="U80">
            <v>3</v>
          </cell>
          <cell r="V80" t="str">
            <v>Proceso</v>
          </cell>
          <cell r="W80">
            <v>23204</v>
          </cell>
          <cell r="X80" t="str">
            <v>Indicadores de Subproceso - Fiscalización Cambiaria</v>
          </cell>
          <cell r="Y80" t="str">
            <v>No</v>
          </cell>
        </row>
        <row r="81">
          <cell r="A81">
            <v>5006</v>
          </cell>
          <cell r="B81" t="str">
            <v>Resultado de las investigaciones en Liquidación Cambiaria.</v>
          </cell>
          <cell r="C81" t="str">
            <v>(5790/5837)*100</v>
          </cell>
          <cell r="D81">
            <v>97110001</v>
          </cell>
          <cell r="E81" t="str">
            <v>(Variable 1/ Variable 2)* 100</v>
          </cell>
          <cell r="F81">
            <v>100</v>
          </cell>
          <cell r="G81" t="str">
            <v>Trimestre</v>
          </cell>
          <cell r="H81" t="str">
            <v>Porcentaje</v>
          </cell>
          <cell r="I81">
            <v>0</v>
          </cell>
          <cell r="J81">
            <v>5</v>
          </cell>
          <cell r="K81" t="str">
            <v>Proceso: Fiscalización y Liquidación</v>
          </cell>
          <cell r="L81">
            <v>202</v>
          </cell>
          <cell r="M81" t="str">
            <v>Subproceso: Control Cambiario</v>
          </cell>
          <cell r="N81">
            <v>3005</v>
          </cell>
          <cell r="O81" t="str">
            <v>Subproceso: Control Cambiario</v>
          </cell>
          <cell r="P81">
            <v>5790</v>
          </cell>
          <cell r="Q81">
            <v>5837</v>
          </cell>
          <cell r="R81">
            <v>0</v>
          </cell>
          <cell r="S81">
            <v>0</v>
          </cell>
          <cell r="T81" t="str">
            <v>Ascendente</v>
          </cell>
          <cell r="U81">
            <v>3</v>
          </cell>
          <cell r="V81" t="str">
            <v>Proceso</v>
          </cell>
          <cell r="W81">
            <v>23205</v>
          </cell>
          <cell r="X81" t="str">
            <v>Indicadores de Subproceso - Liquidación Cambiaria</v>
          </cell>
          <cell r="Y81" t="str">
            <v>No</v>
          </cell>
        </row>
        <row r="82">
          <cell r="A82">
            <v>5007</v>
          </cell>
          <cell r="B82" t="str">
            <v>Gestión de las investigaciones en Fiscalización Cambiaria</v>
          </cell>
          <cell r="C82" t="str">
            <v>(5791/(5838+5877))*100</v>
          </cell>
          <cell r="D82">
            <v>97110001</v>
          </cell>
          <cell r="E82" t="str">
            <v>(Variable 1/ (Variable 2 + Variable 3))*100</v>
          </cell>
          <cell r="F82">
            <v>70</v>
          </cell>
          <cell r="G82" t="str">
            <v>Trimestre</v>
          </cell>
          <cell r="H82" t="str">
            <v>Porcentaje</v>
          </cell>
          <cell r="I82">
            <v>0</v>
          </cell>
          <cell r="J82">
            <v>5</v>
          </cell>
          <cell r="K82" t="str">
            <v>Proceso: Fiscalización y Liquidación</v>
          </cell>
          <cell r="L82">
            <v>202</v>
          </cell>
          <cell r="M82" t="str">
            <v>Subproceso: Control Cambiario</v>
          </cell>
          <cell r="N82">
            <v>3005</v>
          </cell>
          <cell r="O82" t="str">
            <v>Subproceso: Control Cambiario</v>
          </cell>
          <cell r="P82">
            <v>5791</v>
          </cell>
          <cell r="Q82">
            <v>5838</v>
          </cell>
          <cell r="R82">
            <v>5877</v>
          </cell>
          <cell r="S82">
            <v>0</v>
          </cell>
          <cell r="T82" t="str">
            <v>Ascendente</v>
          </cell>
          <cell r="U82">
            <v>3</v>
          </cell>
          <cell r="V82" t="str">
            <v>Proceso</v>
          </cell>
          <cell r="W82">
            <v>23204</v>
          </cell>
          <cell r="X82" t="str">
            <v>Indicadores de Subproceso - Fiscalización Cambiaria</v>
          </cell>
          <cell r="Y82" t="str">
            <v>No</v>
          </cell>
        </row>
        <row r="83">
          <cell r="A83">
            <v>5008</v>
          </cell>
          <cell r="B83" t="str">
            <v>Gestión de las investigaciones en Liquidación Cambiaria</v>
          </cell>
          <cell r="C83" t="str">
            <v>(5792/(5839+5878))*100</v>
          </cell>
          <cell r="D83">
            <v>97110001</v>
          </cell>
          <cell r="E83" t="str">
            <v>(Variable 1/ (Variable 2 + Variable 3))*100</v>
          </cell>
          <cell r="F83">
            <v>70</v>
          </cell>
          <cell r="G83" t="str">
            <v>Trimestre</v>
          </cell>
          <cell r="H83" t="str">
            <v>Porcentaje</v>
          </cell>
          <cell r="I83">
            <v>0</v>
          </cell>
          <cell r="J83">
            <v>5</v>
          </cell>
          <cell r="K83" t="str">
            <v>Proceso: Fiscalización y Liquidación</v>
          </cell>
          <cell r="L83">
            <v>202</v>
          </cell>
          <cell r="M83" t="str">
            <v>Subproceso: Control Cambiario</v>
          </cell>
          <cell r="N83">
            <v>3005</v>
          </cell>
          <cell r="O83" t="str">
            <v>Subproceso: Control Cambiario</v>
          </cell>
          <cell r="P83">
            <v>5792</v>
          </cell>
          <cell r="Q83">
            <v>5839</v>
          </cell>
          <cell r="R83">
            <v>5878</v>
          </cell>
          <cell r="S83">
            <v>0</v>
          </cell>
          <cell r="T83" t="str">
            <v>Ascendente</v>
          </cell>
          <cell r="U83">
            <v>3</v>
          </cell>
          <cell r="V83" t="str">
            <v>Proceso</v>
          </cell>
          <cell r="W83">
            <v>23205</v>
          </cell>
          <cell r="X83" t="str">
            <v>Indicadores de Subproceso - Liquidación Cambiaria</v>
          </cell>
          <cell r="Y83" t="str">
            <v>No</v>
          </cell>
        </row>
        <row r="84">
          <cell r="A84">
            <v>5019</v>
          </cell>
          <cell r="B84" t="str">
            <v>Gestión de los reportes en control y prevención de lavado de activos</v>
          </cell>
          <cell r="C84" t="str">
            <v>(5803/(5850+5887))*100</v>
          </cell>
          <cell r="D84">
            <v>97110001</v>
          </cell>
          <cell r="E84" t="str">
            <v>(Variable 1/ (Variable 2 + Variable 3))*100</v>
          </cell>
          <cell r="F84">
            <v>35</v>
          </cell>
          <cell r="G84" t="str">
            <v>Trimestre</v>
          </cell>
          <cell r="H84" t="str">
            <v>Porcentaje</v>
          </cell>
          <cell r="I84">
            <v>0</v>
          </cell>
          <cell r="J84">
            <v>5</v>
          </cell>
          <cell r="K84" t="str">
            <v>Proceso: Fiscalización y Liquidación</v>
          </cell>
          <cell r="L84">
            <v>273</v>
          </cell>
          <cell r="M84" t="str">
            <v>Proceso: Fiscalización y Liquidación No Aplica Subproceso.</v>
          </cell>
          <cell r="N84">
            <v>3023</v>
          </cell>
          <cell r="O84" t="str">
            <v>Proceso: Fiscalización y Liquidación</v>
          </cell>
          <cell r="P84">
            <v>5803</v>
          </cell>
          <cell r="Q84">
            <v>5850</v>
          </cell>
          <cell r="R84">
            <v>5887</v>
          </cell>
          <cell r="S84">
            <v>0</v>
          </cell>
          <cell r="T84" t="str">
            <v>Ascendente</v>
          </cell>
          <cell r="U84">
            <v>3</v>
          </cell>
          <cell r="V84" t="str">
            <v>Proceso</v>
          </cell>
          <cell r="W84">
            <v>21103</v>
          </cell>
          <cell r="X84" t="str">
            <v>Indicadores de Proceso - Gestión de Fiscalización</v>
          </cell>
          <cell r="Y84" t="str">
            <v>No</v>
          </cell>
        </row>
        <row r="85">
          <cell r="A85">
            <v>5021</v>
          </cell>
          <cell r="B85" t="str">
            <v>Oportunidad en los actos administrativos proferidos en Sede Administrativa en materia Tributaria.</v>
          </cell>
          <cell r="C85" t="str">
            <v>(5805/5852)*100</v>
          </cell>
          <cell r="D85">
            <v>97110002</v>
          </cell>
          <cell r="E85" t="str">
            <v>(Variable 1/ Variable 2)* 100</v>
          </cell>
          <cell r="F85">
            <v>100</v>
          </cell>
          <cell r="G85" t="str">
            <v>Mes</v>
          </cell>
          <cell r="H85" t="str">
            <v>Porcentaje</v>
          </cell>
          <cell r="I85">
            <v>99.11</v>
          </cell>
          <cell r="J85">
            <v>7</v>
          </cell>
          <cell r="K85" t="str">
            <v>Proceso: Gestión Jurídica</v>
          </cell>
          <cell r="L85">
            <v>7</v>
          </cell>
          <cell r="M85" t="str">
            <v>Proceso: Gestión Jurídica No Aplica</v>
          </cell>
          <cell r="N85">
            <v>3003</v>
          </cell>
          <cell r="O85" t="str">
            <v>Proceso: Gestión Jurídica No Aplica</v>
          </cell>
          <cell r="P85">
            <v>5805</v>
          </cell>
          <cell r="Q85">
            <v>5852</v>
          </cell>
          <cell r="R85">
            <v>0</v>
          </cell>
          <cell r="S85">
            <v>0</v>
          </cell>
          <cell r="T85" t="str">
            <v>Constante</v>
          </cell>
          <cell r="U85">
            <v>3</v>
          </cell>
          <cell r="V85" t="str">
            <v>Proceso</v>
          </cell>
          <cell r="W85">
            <v>20803</v>
          </cell>
          <cell r="X85" t="str">
            <v>Indicadores de Proceso - Gestión Jurídica</v>
          </cell>
          <cell r="Y85" t="str">
            <v>No</v>
          </cell>
        </row>
        <row r="86">
          <cell r="A86">
            <v>5024</v>
          </cell>
          <cell r="B86" t="str">
            <v>Atención de Alegatos de Conclusión</v>
          </cell>
          <cell r="C86" t="str">
            <v>(5808/5854)* 100</v>
          </cell>
          <cell r="D86">
            <v>97110002</v>
          </cell>
          <cell r="E86" t="str">
            <v>(Variable 1/ Variable 2)* 100</v>
          </cell>
          <cell r="F86">
            <v>100</v>
          </cell>
          <cell r="G86" t="str">
            <v>Mes</v>
          </cell>
          <cell r="H86" t="str">
            <v>Porcentaje</v>
          </cell>
          <cell r="I86">
            <v>0</v>
          </cell>
          <cell r="J86">
            <v>7</v>
          </cell>
          <cell r="K86" t="str">
            <v>Proceso: Gestión Jurídica</v>
          </cell>
          <cell r="L86">
            <v>7</v>
          </cell>
          <cell r="M86" t="str">
            <v>Proceso: Gestión Jurídica No Aplica</v>
          </cell>
          <cell r="N86">
            <v>3003</v>
          </cell>
          <cell r="O86" t="str">
            <v>Proceso: Gestión Jurídica No Aplica</v>
          </cell>
          <cell r="P86">
            <v>5808</v>
          </cell>
          <cell r="Q86">
            <v>5854</v>
          </cell>
          <cell r="R86">
            <v>0</v>
          </cell>
          <cell r="S86">
            <v>0</v>
          </cell>
          <cell r="T86" t="str">
            <v>Constante</v>
          </cell>
          <cell r="U86">
            <v>3</v>
          </cell>
          <cell r="V86" t="str">
            <v>Proceso</v>
          </cell>
          <cell r="W86">
            <v>20803</v>
          </cell>
          <cell r="X86" t="str">
            <v>Indicadores de Proceso - Gestión Jurídica</v>
          </cell>
          <cell r="Y86" t="str">
            <v>No</v>
          </cell>
        </row>
        <row r="87">
          <cell r="A87">
            <v>5025</v>
          </cell>
          <cell r="B87" t="str">
            <v>Atención de recursos de apelación contra sentencias de primera instancia desfavorables a la DIAN</v>
          </cell>
          <cell r="C87" t="str">
            <v>(5809/5855)* 100</v>
          </cell>
          <cell r="D87">
            <v>97110002</v>
          </cell>
          <cell r="E87" t="str">
            <v>(Variable 1/ Variable 2)* 100</v>
          </cell>
          <cell r="F87">
            <v>100</v>
          </cell>
          <cell r="G87" t="str">
            <v>Mes</v>
          </cell>
          <cell r="H87" t="str">
            <v>Porcentaje</v>
          </cell>
          <cell r="I87">
            <v>0</v>
          </cell>
          <cell r="J87">
            <v>7</v>
          </cell>
          <cell r="K87" t="str">
            <v>Proceso: Gestión Jurídica</v>
          </cell>
          <cell r="L87">
            <v>7</v>
          </cell>
          <cell r="M87" t="str">
            <v>Proceso: Gestión Jurídica No Aplica</v>
          </cell>
          <cell r="N87">
            <v>3003</v>
          </cell>
          <cell r="O87" t="str">
            <v>Proceso: Gestión Jurídica No Aplica</v>
          </cell>
          <cell r="P87">
            <v>5809</v>
          </cell>
          <cell r="Q87">
            <v>5855</v>
          </cell>
          <cell r="R87">
            <v>0</v>
          </cell>
          <cell r="S87">
            <v>0</v>
          </cell>
          <cell r="T87" t="str">
            <v>Constante</v>
          </cell>
          <cell r="U87">
            <v>3</v>
          </cell>
          <cell r="V87" t="str">
            <v>Proceso</v>
          </cell>
          <cell r="W87">
            <v>20803</v>
          </cell>
          <cell r="X87" t="str">
            <v>Indicadores de Proceso - Gestión Jurídica</v>
          </cell>
          <cell r="Y87" t="str">
            <v>No</v>
          </cell>
        </row>
        <row r="88">
          <cell r="A88">
            <v>5028</v>
          </cell>
          <cell r="B88" t="str">
            <v>Decisiones del Comité de Conciliación y Defensa Judicial relacionadas con los estudios de acciones de repetición.</v>
          </cell>
          <cell r="C88" t="str">
            <v>(5812/5858)* 100</v>
          </cell>
          <cell r="D88">
            <v>97110002</v>
          </cell>
          <cell r="E88" t="str">
            <v>(Variable 1/ Variable 2)* 100</v>
          </cell>
          <cell r="F88">
            <v>100</v>
          </cell>
          <cell r="G88" t="str">
            <v>Mes</v>
          </cell>
          <cell r="H88" t="str">
            <v>Porcentaje</v>
          </cell>
          <cell r="I88">
            <v>0</v>
          </cell>
          <cell r="J88">
            <v>7</v>
          </cell>
          <cell r="K88" t="str">
            <v>Proceso: Gestión Jurídica</v>
          </cell>
          <cell r="L88">
            <v>7</v>
          </cell>
          <cell r="M88" t="str">
            <v>Proceso: Gestión Jurídica No Aplica</v>
          </cell>
          <cell r="N88">
            <v>3003</v>
          </cell>
          <cell r="O88" t="str">
            <v>Proceso: Gestión Jurídica No Aplica</v>
          </cell>
          <cell r="P88">
            <v>5812</v>
          </cell>
          <cell r="Q88">
            <v>5858</v>
          </cell>
          <cell r="R88">
            <v>0</v>
          </cell>
          <cell r="S88">
            <v>0</v>
          </cell>
          <cell r="T88" t="str">
            <v>Constante</v>
          </cell>
          <cell r="U88">
            <v>3</v>
          </cell>
          <cell r="V88" t="str">
            <v>Proceso</v>
          </cell>
          <cell r="W88">
            <v>20803</v>
          </cell>
          <cell r="X88" t="str">
            <v>Indicadores de Proceso - Gestión Jurídica</v>
          </cell>
          <cell r="Y88" t="str">
            <v>No</v>
          </cell>
        </row>
        <row r="89">
          <cell r="A89">
            <v>5029</v>
          </cell>
          <cell r="B89" t="str">
            <v>Atención de Tutelas</v>
          </cell>
          <cell r="C89" t="str">
            <v>(5813/5859)* 100</v>
          </cell>
          <cell r="D89">
            <v>97110002</v>
          </cell>
          <cell r="E89" t="str">
            <v>(Variable 1/ Variable 2)* 100</v>
          </cell>
          <cell r="F89">
            <v>100</v>
          </cell>
          <cell r="G89" t="str">
            <v>Mes</v>
          </cell>
          <cell r="H89" t="str">
            <v>Porcentaje</v>
          </cell>
          <cell r="I89">
            <v>0</v>
          </cell>
          <cell r="J89">
            <v>7</v>
          </cell>
          <cell r="K89" t="str">
            <v>Proceso: Gestión Jurídica</v>
          </cell>
          <cell r="L89">
            <v>7</v>
          </cell>
          <cell r="M89" t="str">
            <v>Proceso: Gestión Jurídica No Aplica</v>
          </cell>
          <cell r="N89">
            <v>3003</v>
          </cell>
          <cell r="O89" t="str">
            <v>Proceso: Gestión Jurídica No Aplica</v>
          </cell>
          <cell r="P89">
            <v>5813</v>
          </cell>
          <cell r="Q89">
            <v>5859</v>
          </cell>
          <cell r="R89">
            <v>0</v>
          </cell>
          <cell r="S89">
            <v>0</v>
          </cell>
          <cell r="T89" t="str">
            <v>Constante</v>
          </cell>
          <cell r="U89">
            <v>3</v>
          </cell>
          <cell r="V89" t="str">
            <v>Proceso</v>
          </cell>
          <cell r="W89">
            <v>20803</v>
          </cell>
          <cell r="X89" t="str">
            <v>Indicadores de Proceso - Gestión Jurídica</v>
          </cell>
          <cell r="Y89" t="str">
            <v>No</v>
          </cell>
        </row>
        <row r="90">
          <cell r="A90">
            <v>5030</v>
          </cell>
          <cell r="B90" t="str">
            <v>Fallos de tutela a favor de la DIAN</v>
          </cell>
          <cell r="C90" t="str">
            <v>(5814/5860)* 100</v>
          </cell>
          <cell r="D90">
            <v>97110002</v>
          </cell>
          <cell r="E90" t="str">
            <v>(Variable 1/ Variable 2)* 100</v>
          </cell>
          <cell r="F90">
            <v>90</v>
          </cell>
          <cell r="G90" t="str">
            <v>Trimestre</v>
          </cell>
          <cell r="H90" t="str">
            <v>Porcentaje</v>
          </cell>
          <cell r="I90">
            <v>0</v>
          </cell>
          <cell r="J90">
            <v>7</v>
          </cell>
          <cell r="K90" t="str">
            <v>Proceso: Gestión Jurídica</v>
          </cell>
          <cell r="L90">
            <v>7</v>
          </cell>
          <cell r="M90" t="str">
            <v>Proceso: Gestión Jurídica No Aplica</v>
          </cell>
          <cell r="N90">
            <v>3003</v>
          </cell>
          <cell r="O90" t="str">
            <v>Proceso: Gestión Jurídica No Aplica</v>
          </cell>
          <cell r="P90">
            <v>5814</v>
          </cell>
          <cell r="Q90">
            <v>5860</v>
          </cell>
          <cell r="R90">
            <v>0</v>
          </cell>
          <cell r="S90">
            <v>0</v>
          </cell>
          <cell r="T90" t="str">
            <v>Constante</v>
          </cell>
          <cell r="U90">
            <v>3</v>
          </cell>
          <cell r="V90" t="str">
            <v>Proceso</v>
          </cell>
          <cell r="W90">
            <v>20803</v>
          </cell>
          <cell r="X90" t="str">
            <v>Indicadores de Proceso - Gestión Jurídica</v>
          </cell>
          <cell r="Y90" t="str">
            <v>No</v>
          </cell>
        </row>
        <row r="91">
          <cell r="A91">
            <v>5032</v>
          </cell>
          <cell r="B91" t="str">
            <v>Conceptos efectivamente reconsiderados por la Dian.</v>
          </cell>
          <cell r="C91" t="str">
            <v>1-(5816/5862)*100</v>
          </cell>
          <cell r="D91">
            <v>97110002</v>
          </cell>
          <cell r="E91" t="str">
            <v>(1-(Variable 1 / Variable 2))*100</v>
          </cell>
          <cell r="F91">
            <v>100</v>
          </cell>
          <cell r="G91" t="str">
            <v>Trimestre</v>
          </cell>
          <cell r="H91" t="str">
            <v>Porcentaje</v>
          </cell>
          <cell r="I91">
            <v>0</v>
          </cell>
          <cell r="J91">
            <v>7</v>
          </cell>
          <cell r="K91" t="str">
            <v>Proceso: Gestión Jurídica</v>
          </cell>
          <cell r="L91">
            <v>7</v>
          </cell>
          <cell r="M91" t="str">
            <v>Proceso: Gestión Jurídica No Aplica</v>
          </cell>
          <cell r="N91">
            <v>3003</v>
          </cell>
          <cell r="O91" t="str">
            <v>Proceso: Gestión Jurídica No Aplica</v>
          </cell>
          <cell r="P91">
            <v>5816</v>
          </cell>
          <cell r="Q91">
            <v>5862</v>
          </cell>
          <cell r="R91">
            <v>0</v>
          </cell>
          <cell r="S91">
            <v>0</v>
          </cell>
          <cell r="T91" t="str">
            <v>Constante</v>
          </cell>
          <cell r="U91">
            <v>3</v>
          </cell>
          <cell r="V91" t="str">
            <v>Proceso</v>
          </cell>
          <cell r="W91">
            <v>20803</v>
          </cell>
          <cell r="X91" t="str">
            <v>Indicadores de Proceso - Gestión Jurídica</v>
          </cell>
          <cell r="Y91" t="str">
            <v>No</v>
          </cell>
        </row>
        <row r="92">
          <cell r="A92">
            <v>5033</v>
          </cell>
          <cell r="B92" t="str">
            <v>Oportunidad en la respuesta de los Conceptos</v>
          </cell>
          <cell r="C92" t="str">
            <v>5817/5863)* 100</v>
          </cell>
          <cell r="D92">
            <v>97110001</v>
          </cell>
          <cell r="E92" t="str">
            <v>(Variable 1/ Variable 2)* 100</v>
          </cell>
          <cell r="F92">
            <v>100</v>
          </cell>
          <cell r="G92" t="str">
            <v>Mes</v>
          </cell>
          <cell r="H92" t="str">
            <v>Porcentaje</v>
          </cell>
          <cell r="I92">
            <v>0</v>
          </cell>
          <cell r="J92">
            <v>7</v>
          </cell>
          <cell r="K92" t="str">
            <v>Proceso: Gestión Jurídica</v>
          </cell>
          <cell r="L92">
            <v>7</v>
          </cell>
          <cell r="M92" t="str">
            <v>Proceso: Gestión Jurídica No Aplica</v>
          </cell>
          <cell r="N92">
            <v>3003</v>
          </cell>
          <cell r="O92" t="str">
            <v>Proceso: Gestión Jurídica No Aplica</v>
          </cell>
          <cell r="P92">
            <v>5817</v>
          </cell>
          <cell r="Q92">
            <v>5863</v>
          </cell>
          <cell r="R92">
            <v>0</v>
          </cell>
          <cell r="S92">
            <v>0</v>
          </cell>
          <cell r="T92" t="str">
            <v>Ascendente</v>
          </cell>
          <cell r="U92">
            <v>3</v>
          </cell>
          <cell r="V92" t="str">
            <v>Proceso</v>
          </cell>
          <cell r="W92">
            <v>20803</v>
          </cell>
          <cell r="X92" t="str">
            <v>Indicadores de Proceso - Gestión Jurídica</v>
          </cell>
          <cell r="Y92" t="str">
            <v>No</v>
          </cell>
        </row>
        <row r="93">
          <cell r="A93">
            <v>5034</v>
          </cell>
          <cell r="B93" t="str">
            <v>Eficiencia en la expedición de providencias</v>
          </cell>
          <cell r="C93" t="str">
            <v>.992155525238744884038199181446111869031</v>
          </cell>
          <cell r="D93">
            <v>97110002</v>
          </cell>
          <cell r="E93" t="str">
            <v>Variable 1/ Variable 2</v>
          </cell>
          <cell r="F93">
            <v>1</v>
          </cell>
          <cell r="G93" t="str">
            <v>Trimestre</v>
          </cell>
          <cell r="H93" t="str">
            <v>Días</v>
          </cell>
          <cell r="I93">
            <v>0</v>
          </cell>
          <cell r="J93">
            <v>10</v>
          </cell>
          <cell r="K93" t="str">
            <v>Proceso: Investigación disciplinaria</v>
          </cell>
          <cell r="L93">
            <v>268</v>
          </cell>
          <cell r="M93" t="str">
            <v>Proceso: Investigación disciplinaria</v>
          </cell>
          <cell r="N93">
            <v>3000</v>
          </cell>
          <cell r="O93" t="str">
            <v>Proceso: Investigación Disciplinaria</v>
          </cell>
          <cell r="P93">
            <v>5818</v>
          </cell>
          <cell r="Q93">
            <v>5864</v>
          </cell>
          <cell r="R93">
            <v>0</v>
          </cell>
          <cell r="S93">
            <v>0</v>
          </cell>
          <cell r="T93" t="str">
            <v>Constante</v>
          </cell>
          <cell r="U93">
            <v>3</v>
          </cell>
          <cell r="V93" t="str">
            <v>Proceso</v>
          </cell>
          <cell r="W93">
            <v>21303</v>
          </cell>
          <cell r="X93" t="str">
            <v>Indicadores de Proceso - Control Disciplinario Interno</v>
          </cell>
          <cell r="Y93" t="str">
            <v>No</v>
          </cell>
        </row>
        <row r="94">
          <cell r="A94">
            <v>5036</v>
          </cell>
          <cell r="B94" t="str">
            <v>Porcentaje de fallos proferidos sin nulidad por segunda instancia</v>
          </cell>
          <cell r="C94" t="str">
            <v>99.215819979543129901125127855438117968</v>
          </cell>
          <cell r="D94">
            <v>97110002</v>
          </cell>
          <cell r="E94" t="str">
            <v>(Variable 1/ Variable 2)* 100</v>
          </cell>
          <cell r="F94">
            <v>100</v>
          </cell>
          <cell r="G94" t="str">
            <v>Semestre</v>
          </cell>
          <cell r="H94" t="str">
            <v>Porcentaje</v>
          </cell>
          <cell r="I94">
            <v>0</v>
          </cell>
          <cell r="J94">
            <v>10</v>
          </cell>
          <cell r="K94" t="str">
            <v>Proceso: Investigación disciplinaria</v>
          </cell>
          <cell r="L94">
            <v>268</v>
          </cell>
          <cell r="M94" t="str">
            <v>Proceso: Investigación disciplinaria</v>
          </cell>
          <cell r="N94">
            <v>3000</v>
          </cell>
          <cell r="O94" t="str">
            <v>Proceso: Investigación Disciplinaria</v>
          </cell>
          <cell r="P94">
            <v>5820</v>
          </cell>
          <cell r="Q94">
            <v>5866</v>
          </cell>
          <cell r="R94">
            <v>0</v>
          </cell>
          <cell r="S94">
            <v>0</v>
          </cell>
          <cell r="T94" t="str">
            <v>Constante</v>
          </cell>
          <cell r="U94">
            <v>3</v>
          </cell>
          <cell r="V94" t="str">
            <v>Proceso</v>
          </cell>
          <cell r="W94">
            <v>21303</v>
          </cell>
          <cell r="X94" t="str">
            <v>Indicadores de Proceso - Control Disciplinario Interno</v>
          </cell>
          <cell r="Y94" t="str">
            <v>No</v>
          </cell>
        </row>
        <row r="95">
          <cell r="A95">
            <v>5045</v>
          </cell>
          <cell r="B95" t="str">
            <v>Solicitudes  de Devolución y/o Compensación gestionadas, hasta proferir el acto administrativo terminal dentro del término legal.</v>
          </cell>
          <cell r="C95" t="str">
            <v>(5829/5873)*100</v>
          </cell>
          <cell r="D95">
            <v>97110002</v>
          </cell>
          <cell r="E95" t="str">
            <v>(Variable 1/ Variable 2)* 100</v>
          </cell>
          <cell r="F95">
            <v>100</v>
          </cell>
          <cell r="G95" t="str">
            <v>Mes</v>
          </cell>
          <cell r="H95" t="str">
            <v>Porcentaje</v>
          </cell>
          <cell r="I95">
            <v>0</v>
          </cell>
          <cell r="J95">
            <v>12</v>
          </cell>
          <cell r="K95" t="str">
            <v>Proceso: Recaudación</v>
          </cell>
          <cell r="L95">
            <v>45</v>
          </cell>
          <cell r="M95" t="str">
            <v>Subproceso: Devolución y/o Compensación</v>
          </cell>
          <cell r="N95">
            <v>3044</v>
          </cell>
          <cell r="O95" t="str">
            <v>Subproceso: Devolución y/o compensación</v>
          </cell>
          <cell r="P95">
            <v>5829</v>
          </cell>
          <cell r="Q95">
            <v>5873</v>
          </cell>
          <cell r="R95">
            <v>0</v>
          </cell>
          <cell r="S95">
            <v>0</v>
          </cell>
          <cell r="T95" t="str">
            <v>Constante</v>
          </cell>
          <cell r="U95">
            <v>3</v>
          </cell>
          <cell r="V95" t="str">
            <v>Proceso</v>
          </cell>
          <cell r="W95">
            <v>22403</v>
          </cell>
          <cell r="X95" t="str">
            <v>Indicadores de Subproceso - Recaudo</v>
          </cell>
          <cell r="Y95" t="str">
            <v>No</v>
          </cell>
        </row>
        <row r="96">
          <cell r="A96">
            <v>5047</v>
          </cell>
          <cell r="B96" t="str">
            <v>Promedio de días utilizados en resolver las solicitudes de devolución y/o compensación</v>
          </cell>
          <cell r="C96" t="str">
            <v>5831</v>
          </cell>
          <cell r="D96">
            <v>97110003</v>
          </cell>
          <cell r="E96" t="str">
            <v>Variable 1</v>
          </cell>
          <cell r="F96">
            <v>37</v>
          </cell>
          <cell r="G96" t="str">
            <v>Mes</v>
          </cell>
          <cell r="H96" t="str">
            <v>Días</v>
          </cell>
          <cell r="I96">
            <v>40.49</v>
          </cell>
          <cell r="J96">
            <v>12</v>
          </cell>
          <cell r="K96" t="str">
            <v>Proceso: Recaudación</v>
          </cell>
          <cell r="L96">
            <v>45</v>
          </cell>
          <cell r="M96" t="str">
            <v>Subproceso: Devolución y/o Compensación</v>
          </cell>
          <cell r="N96">
            <v>3044</v>
          </cell>
          <cell r="O96" t="str">
            <v>Subproceso: Devolución y/o compensación</v>
          </cell>
          <cell r="P96">
            <v>5831</v>
          </cell>
          <cell r="Q96">
            <v>0</v>
          </cell>
          <cell r="R96">
            <v>0</v>
          </cell>
          <cell r="S96">
            <v>0</v>
          </cell>
          <cell r="T96" t="str">
            <v>Descendente</v>
          </cell>
          <cell r="U96">
            <v>3</v>
          </cell>
          <cell r="V96" t="str">
            <v>Proceso</v>
          </cell>
          <cell r="W96">
            <v>22403</v>
          </cell>
          <cell r="X96" t="str">
            <v>Indicadores de Subproceso - Recaudo</v>
          </cell>
          <cell r="Y96" t="str">
            <v>No</v>
          </cell>
        </row>
        <row r="97">
          <cell r="A97">
            <v>5048</v>
          </cell>
          <cell r="B97" t="str">
            <v>Cumplimiento del Plan Anual de Auditoría</v>
          </cell>
          <cell r="C97" t="str">
            <v>(5926/5933)*100</v>
          </cell>
          <cell r="D97">
            <v>97110002</v>
          </cell>
          <cell r="E97" t="str">
            <v>(Variable 1/ Variable 2)* 100</v>
          </cell>
          <cell r="F97">
            <v>100</v>
          </cell>
          <cell r="G97" t="str">
            <v>Semestre</v>
          </cell>
          <cell r="H97" t="str">
            <v>Porcentaje</v>
          </cell>
          <cell r="I97">
            <v>0</v>
          </cell>
          <cell r="J97">
            <v>4</v>
          </cell>
          <cell r="K97" t="str">
            <v>Proceso: Control Interno</v>
          </cell>
          <cell r="L97">
            <v>4</v>
          </cell>
          <cell r="M97" t="str">
            <v>Proceso: Control Interno. No Aplica Subproceso.</v>
          </cell>
          <cell r="N97">
            <v>3010</v>
          </cell>
          <cell r="O97" t="str">
            <v>Proceso: Control Interno.</v>
          </cell>
          <cell r="P97">
            <v>5926</v>
          </cell>
          <cell r="Q97">
            <v>5933</v>
          </cell>
          <cell r="R97">
            <v>0</v>
          </cell>
          <cell r="S97">
            <v>0</v>
          </cell>
          <cell r="T97" t="str">
            <v>Constante</v>
          </cell>
          <cell r="U97">
            <v>3</v>
          </cell>
          <cell r="V97" t="str">
            <v>Proceso</v>
          </cell>
          <cell r="W97">
            <v>20403</v>
          </cell>
          <cell r="X97" t="str">
            <v>Indicadores de Proceso - Control Interno</v>
          </cell>
          <cell r="Y97" t="str">
            <v>No</v>
          </cell>
        </row>
        <row r="98">
          <cell r="A98">
            <v>5049</v>
          </cell>
          <cell r="B98" t="str">
            <v>Tiempo promedio de duración de las auditorías</v>
          </cell>
          <cell r="C98" t="str">
            <v>5927/5934</v>
          </cell>
          <cell r="D98">
            <v>97110003</v>
          </cell>
          <cell r="E98" t="str">
            <v>Variable 1/ Variable 2</v>
          </cell>
          <cell r="F98">
            <v>120</v>
          </cell>
          <cell r="G98" t="str">
            <v>Año</v>
          </cell>
          <cell r="H98" t="str">
            <v>Días</v>
          </cell>
          <cell r="I98">
            <v>0</v>
          </cell>
          <cell r="J98">
            <v>4</v>
          </cell>
          <cell r="K98" t="str">
            <v>Proceso: Control Interno</v>
          </cell>
          <cell r="L98">
            <v>4</v>
          </cell>
          <cell r="M98" t="str">
            <v>Proceso: Control Interno. No Aplica Subproceso.</v>
          </cell>
          <cell r="N98">
            <v>3010</v>
          </cell>
          <cell r="O98" t="str">
            <v>Proceso: Control Interno.</v>
          </cell>
          <cell r="P98">
            <v>5927</v>
          </cell>
          <cell r="Q98">
            <v>5934</v>
          </cell>
          <cell r="R98">
            <v>0</v>
          </cell>
          <cell r="S98">
            <v>0</v>
          </cell>
          <cell r="T98" t="str">
            <v>Descendente</v>
          </cell>
          <cell r="U98">
            <v>3</v>
          </cell>
          <cell r="V98" t="str">
            <v>Proceso</v>
          </cell>
          <cell r="W98">
            <v>20403</v>
          </cell>
          <cell r="X98" t="str">
            <v>Indicadores de Proceso - Control Interno</v>
          </cell>
          <cell r="Y98" t="str">
            <v>No</v>
          </cell>
        </row>
        <row r="99">
          <cell r="A99">
            <v>5050</v>
          </cell>
          <cell r="B99" t="str">
            <v>Administración del presupuesto de TIC</v>
          </cell>
          <cell r="C99" t="str">
            <v>(5928/5935)*100</v>
          </cell>
          <cell r="D99">
            <v>97110002</v>
          </cell>
          <cell r="E99" t="str">
            <v>(Variable 1/ Variable 2)* 100</v>
          </cell>
          <cell r="F99">
            <v>100</v>
          </cell>
          <cell r="G99" t="str">
            <v>Trimestre</v>
          </cell>
          <cell r="H99" t="str">
            <v>Porcentaje</v>
          </cell>
          <cell r="I99">
            <v>0</v>
          </cell>
          <cell r="J99">
            <v>15</v>
          </cell>
          <cell r="K99" t="str">
            <v>Proceso: Servicios informáticos</v>
          </cell>
          <cell r="L99">
            <v>263</v>
          </cell>
          <cell r="M99" t="str">
            <v>Proceso: Servicios informáticos</v>
          </cell>
          <cell r="N99">
            <v>3011</v>
          </cell>
          <cell r="O99" t="str">
            <v>Proceso: Servicios Informáticos</v>
          </cell>
          <cell r="P99">
            <v>5928</v>
          </cell>
          <cell r="Q99">
            <v>5935</v>
          </cell>
          <cell r="R99">
            <v>0</v>
          </cell>
          <cell r="S99">
            <v>0</v>
          </cell>
          <cell r="T99" t="str">
            <v>Constante</v>
          </cell>
          <cell r="U99">
            <v>3</v>
          </cell>
          <cell r="V99" t="str">
            <v>Proceso</v>
          </cell>
          <cell r="W99">
            <v>22003</v>
          </cell>
          <cell r="X99" t="str">
            <v>Indicadores de Proceso - Tecnología de Información y Telecomunicaciones</v>
          </cell>
          <cell r="Y99" t="str">
            <v>No</v>
          </cell>
        </row>
        <row r="100">
          <cell r="A100">
            <v>5051</v>
          </cell>
          <cell r="B100" t="str">
            <v>Nivel cumplimiento del cronograma de software</v>
          </cell>
          <cell r="C100" t="str">
            <v>(5929/5936)*100</v>
          </cell>
          <cell r="D100">
            <v>97110003</v>
          </cell>
          <cell r="E100" t="str">
            <v>(Variable 1/ Variable 2)* 100</v>
          </cell>
          <cell r="F100">
            <v>100</v>
          </cell>
          <cell r="G100" t="str">
            <v>Mes</v>
          </cell>
          <cell r="H100" t="str">
            <v>Porcentaje</v>
          </cell>
          <cell r="I100">
            <v>0</v>
          </cell>
          <cell r="J100">
            <v>15</v>
          </cell>
          <cell r="K100" t="str">
            <v>Proceso: Servicios informáticos</v>
          </cell>
          <cell r="L100">
            <v>245</v>
          </cell>
          <cell r="M100" t="str">
            <v>Subproceso: Construcción de Sistemas de Información</v>
          </cell>
          <cell r="N100">
            <v>3077</v>
          </cell>
          <cell r="O100" t="str">
            <v>Subproceso: Construcción de Sistemas de Información</v>
          </cell>
          <cell r="P100">
            <v>5929</v>
          </cell>
          <cell r="Q100">
            <v>5936</v>
          </cell>
          <cell r="R100">
            <v>0</v>
          </cell>
          <cell r="S100">
            <v>0</v>
          </cell>
          <cell r="T100" t="str">
            <v>Descendente</v>
          </cell>
          <cell r="U100">
            <v>3</v>
          </cell>
          <cell r="V100" t="str">
            <v>Proceso</v>
          </cell>
          <cell r="W100">
            <v>22002</v>
          </cell>
          <cell r="X100" t="str">
            <v>Indicadores de Subproceso - Tecnología de Información y Telecomunicaciones</v>
          </cell>
          <cell r="Y100" t="str">
            <v>No</v>
          </cell>
        </row>
        <row r="101">
          <cell r="A101">
            <v>5052</v>
          </cell>
          <cell r="B101" t="str">
            <v>Nivel de servicio Infraestructura Tecnologica</v>
          </cell>
          <cell r="C101" t="str">
            <v>((5930-5937)/5930)*100</v>
          </cell>
          <cell r="D101">
            <v>97110002</v>
          </cell>
          <cell r="E101" t="str">
            <v>((Variable 1 - Variable 2) / Variable 1)*100</v>
          </cell>
          <cell r="F101">
            <v>99.7</v>
          </cell>
          <cell r="G101" t="str">
            <v>Mes</v>
          </cell>
          <cell r="H101" t="str">
            <v>Porcentaje</v>
          </cell>
          <cell r="I101">
            <v>0</v>
          </cell>
          <cell r="J101">
            <v>15</v>
          </cell>
          <cell r="K101" t="str">
            <v>Proceso: Servicios informáticos</v>
          </cell>
          <cell r="L101">
            <v>242</v>
          </cell>
          <cell r="M101" t="str">
            <v>Subproceso: Gestión de la Infraestructura Tecnológica</v>
          </cell>
          <cell r="N101">
            <v>3013</v>
          </cell>
          <cell r="O101" t="str">
            <v>Subproceso: Gestión de la Infraestructura Tecnológica</v>
          </cell>
          <cell r="P101">
            <v>5930</v>
          </cell>
          <cell r="Q101">
            <v>5937</v>
          </cell>
          <cell r="R101">
            <v>0</v>
          </cell>
          <cell r="S101">
            <v>0</v>
          </cell>
          <cell r="T101" t="str">
            <v>Constante</v>
          </cell>
          <cell r="U101">
            <v>3</v>
          </cell>
          <cell r="V101" t="str">
            <v>Proceso</v>
          </cell>
          <cell r="W101">
            <v>22002</v>
          </cell>
          <cell r="X101" t="str">
            <v>Indicadores de Subproceso - Tecnología de Información y Telecomunicaciones</v>
          </cell>
          <cell r="Y101" t="str">
            <v>No</v>
          </cell>
        </row>
        <row r="102">
          <cell r="A102">
            <v>5053</v>
          </cell>
          <cell r="B102" t="str">
            <v>Cumplimiento en la atención a solicitudes</v>
          </cell>
          <cell r="C102" t="str">
            <v>(5931/5938)*100</v>
          </cell>
          <cell r="D102">
            <v>97110002</v>
          </cell>
          <cell r="E102" t="str">
            <v>(Variable 1/ Variable 2)* 100</v>
          </cell>
          <cell r="F102">
            <v>100</v>
          </cell>
          <cell r="G102" t="str">
            <v>Mes</v>
          </cell>
          <cell r="H102" t="str">
            <v>Porcentaje</v>
          </cell>
          <cell r="I102">
            <v>0</v>
          </cell>
          <cell r="J102">
            <v>15</v>
          </cell>
          <cell r="K102" t="str">
            <v>Proceso: Servicios informáticos</v>
          </cell>
          <cell r="L102">
            <v>243</v>
          </cell>
          <cell r="M102" t="str">
            <v>Subproceso: Soporte Tecnológico</v>
          </cell>
          <cell r="N102">
            <v>3014</v>
          </cell>
          <cell r="O102" t="str">
            <v>Subproceso: Soporte Tecnológico</v>
          </cell>
          <cell r="P102">
            <v>5931</v>
          </cell>
          <cell r="Q102">
            <v>5938</v>
          </cell>
          <cell r="R102">
            <v>0</v>
          </cell>
          <cell r="S102">
            <v>0</v>
          </cell>
          <cell r="T102" t="str">
            <v>Constante</v>
          </cell>
          <cell r="U102">
            <v>3</v>
          </cell>
          <cell r="V102" t="str">
            <v>Proceso</v>
          </cell>
          <cell r="W102">
            <v>22002</v>
          </cell>
          <cell r="X102" t="str">
            <v>Indicadores de Subproceso - Tecnología de Información y Telecomunicaciones</v>
          </cell>
          <cell r="Y102" t="str">
            <v>No</v>
          </cell>
        </row>
        <row r="103">
          <cell r="A103">
            <v>5055</v>
          </cell>
          <cell r="B103" t="str">
            <v>Anticipación en la toma de decisiones en los procesos disciplinarios</v>
          </cell>
          <cell r="C103" t="str">
            <v>(5955/5956)*100</v>
          </cell>
          <cell r="D103">
            <v>97110002</v>
          </cell>
          <cell r="E103" t="str">
            <v>(Variable 1/ Variable 2)* 100</v>
          </cell>
          <cell r="F103">
            <v>10</v>
          </cell>
          <cell r="G103" t="str">
            <v>Semestre</v>
          </cell>
          <cell r="H103" t="str">
            <v>Porcentaje</v>
          </cell>
          <cell r="I103">
            <v>0</v>
          </cell>
          <cell r="J103">
            <v>10</v>
          </cell>
          <cell r="K103" t="str">
            <v>Proceso: Investigación disciplinaria</v>
          </cell>
          <cell r="L103">
            <v>268</v>
          </cell>
          <cell r="M103" t="str">
            <v>Proceso: Investigación disciplinaria</v>
          </cell>
          <cell r="N103">
            <v>3000</v>
          </cell>
          <cell r="O103" t="str">
            <v>Proceso: Investigación Disciplinaria</v>
          </cell>
          <cell r="P103">
            <v>5955</v>
          </cell>
          <cell r="Q103">
            <v>5956</v>
          </cell>
          <cell r="R103">
            <v>0</v>
          </cell>
          <cell r="S103">
            <v>0</v>
          </cell>
          <cell r="T103" t="str">
            <v>Constante</v>
          </cell>
          <cell r="U103">
            <v>3</v>
          </cell>
          <cell r="V103" t="str">
            <v>Proceso</v>
          </cell>
          <cell r="W103">
            <v>21303</v>
          </cell>
          <cell r="X103" t="str">
            <v>Indicadores de Proceso - Control Disciplinario Interno</v>
          </cell>
          <cell r="Y103" t="str">
            <v>No</v>
          </cell>
        </row>
        <row r="104">
          <cell r="A104">
            <v>5056</v>
          </cell>
          <cell r="B104" t="str">
            <v>Eficacia de las notificaciones y/o comunicaciones en las decisiones disciplinarias</v>
          </cell>
          <cell r="C104" t="str">
            <v>(5957/5958)*100</v>
          </cell>
          <cell r="D104">
            <v>97110002</v>
          </cell>
          <cell r="E104" t="str">
            <v>(Variable 1/ Variable 2)* 100</v>
          </cell>
          <cell r="F104">
            <v>90</v>
          </cell>
          <cell r="G104" t="str">
            <v>Mes</v>
          </cell>
          <cell r="H104" t="str">
            <v>Porcentaje</v>
          </cell>
          <cell r="I104">
            <v>0</v>
          </cell>
          <cell r="J104">
            <v>10</v>
          </cell>
          <cell r="K104" t="str">
            <v>Proceso: Investigación disciplinaria</v>
          </cell>
          <cell r="L104">
            <v>268</v>
          </cell>
          <cell r="M104" t="str">
            <v>Proceso: Investigación disciplinaria</v>
          </cell>
          <cell r="N104">
            <v>3000</v>
          </cell>
          <cell r="O104" t="str">
            <v>Proceso: Investigación Disciplinaria</v>
          </cell>
          <cell r="P104">
            <v>5957</v>
          </cell>
          <cell r="Q104">
            <v>5958</v>
          </cell>
          <cell r="R104">
            <v>0</v>
          </cell>
          <cell r="S104">
            <v>0</v>
          </cell>
          <cell r="T104" t="str">
            <v>Constante</v>
          </cell>
          <cell r="U104">
            <v>3</v>
          </cell>
          <cell r="V104" t="str">
            <v>Proceso</v>
          </cell>
          <cell r="W104">
            <v>21303</v>
          </cell>
          <cell r="X104" t="str">
            <v>Indicadores de Proceso - Control Disciplinario Interno</v>
          </cell>
          <cell r="Y104" t="str">
            <v>No</v>
          </cell>
        </row>
        <row r="105">
          <cell r="A105">
            <v>5057</v>
          </cell>
          <cell r="B105" t="str">
            <v>Procesos terminados con fallo a favor de la DIAN</v>
          </cell>
          <cell r="C105" t="str">
            <v>(5961/5962)*100</v>
          </cell>
          <cell r="D105">
            <v>97110002</v>
          </cell>
          <cell r="E105" t="str">
            <v>(Variable 1/ Variable 2)* 100</v>
          </cell>
          <cell r="F105">
            <v>80</v>
          </cell>
          <cell r="G105" t="str">
            <v>Cuatrimestre</v>
          </cell>
          <cell r="H105" t="str">
            <v>Porcentaje</v>
          </cell>
          <cell r="I105">
            <v>0</v>
          </cell>
          <cell r="J105">
            <v>7</v>
          </cell>
          <cell r="K105" t="str">
            <v>Proceso: Gestión Jurídica</v>
          </cell>
          <cell r="L105">
            <v>7</v>
          </cell>
          <cell r="M105" t="str">
            <v>Proceso: Gestión Jurídica No Aplica</v>
          </cell>
          <cell r="N105">
            <v>3003</v>
          </cell>
          <cell r="O105" t="str">
            <v>Proceso: Gestión Jurídica No Aplica</v>
          </cell>
          <cell r="P105">
            <v>5961</v>
          </cell>
          <cell r="Q105">
            <v>5962</v>
          </cell>
          <cell r="R105">
            <v>0</v>
          </cell>
          <cell r="S105">
            <v>0</v>
          </cell>
          <cell r="T105" t="str">
            <v>Constante</v>
          </cell>
          <cell r="U105">
            <v>3</v>
          </cell>
          <cell r="V105" t="str">
            <v>Proceso</v>
          </cell>
          <cell r="W105">
            <v>20803</v>
          </cell>
          <cell r="X105" t="str">
            <v>Indicadores de Proceso - Gestión Jurídica</v>
          </cell>
          <cell r="Y105" t="str">
            <v>No</v>
          </cell>
        </row>
        <row r="106">
          <cell r="A106">
            <v>5058</v>
          </cell>
          <cell r="B106" t="str">
            <v>Cantidad de hallazgos de responsabilidad de la Subdirección Financiera.</v>
          </cell>
          <cell r="C106" t="str">
            <v>((5969-5970)/5970)*100</v>
          </cell>
          <cell r="D106">
            <v>97110001</v>
          </cell>
          <cell r="E106" t="str">
            <v>((Variable 1 - Variable 2)/ Variable 2)*100</v>
          </cell>
          <cell r="F106">
            <v>80</v>
          </cell>
          <cell r="G106" t="str">
            <v>Año</v>
          </cell>
          <cell r="H106" t="str">
            <v>Porcentaje</v>
          </cell>
          <cell r="I106">
            <v>0</v>
          </cell>
          <cell r="J106">
            <v>13</v>
          </cell>
          <cell r="K106" t="str">
            <v>Proceso: Recursos Financieros</v>
          </cell>
          <cell r="L106">
            <v>265</v>
          </cell>
          <cell r="M106" t="str">
            <v>Proceso: Recursos Financieros</v>
          </cell>
          <cell r="N106">
            <v>3064</v>
          </cell>
          <cell r="O106" t="str">
            <v>Proceso: Recursos Financieros</v>
          </cell>
          <cell r="P106">
            <v>5969</v>
          </cell>
          <cell r="Q106">
            <v>5970</v>
          </cell>
          <cell r="R106">
            <v>0</v>
          </cell>
          <cell r="S106">
            <v>0</v>
          </cell>
          <cell r="T106" t="str">
            <v>Ascendente</v>
          </cell>
          <cell r="U106">
            <v>3</v>
          </cell>
          <cell r="V106" t="str">
            <v>Proceso</v>
          </cell>
          <cell r="W106">
            <v>21603</v>
          </cell>
          <cell r="X106" t="str">
            <v>Indicadores de Proceso - Recursos Financieros</v>
          </cell>
          <cell r="Y106" t="str">
            <v>No</v>
          </cell>
        </row>
        <row r="107">
          <cell r="A107">
            <v>5059</v>
          </cell>
          <cell r="B107" t="str">
            <v>Nivel de ejecución presupuestal de la entidad</v>
          </cell>
          <cell r="C107" t="str">
            <v>(5971/5972)*100</v>
          </cell>
          <cell r="D107">
            <v>97110001</v>
          </cell>
          <cell r="E107" t="str">
            <v>(Variable 1/ Variable 2)* 100</v>
          </cell>
          <cell r="F107">
            <v>95</v>
          </cell>
          <cell r="G107" t="str">
            <v>Trimestre</v>
          </cell>
          <cell r="H107" t="str">
            <v>Porcentaje</v>
          </cell>
          <cell r="I107">
            <v>0</v>
          </cell>
          <cell r="J107">
            <v>13</v>
          </cell>
          <cell r="K107" t="str">
            <v>Proceso: Recursos Financieros</v>
          </cell>
          <cell r="L107">
            <v>265</v>
          </cell>
          <cell r="M107" t="str">
            <v>Proceso: Recursos Financieros</v>
          </cell>
          <cell r="N107">
            <v>3064</v>
          </cell>
          <cell r="O107" t="str">
            <v>Proceso: Recursos Financieros</v>
          </cell>
          <cell r="P107">
            <v>5971</v>
          </cell>
          <cell r="Q107">
            <v>5972</v>
          </cell>
          <cell r="R107">
            <v>0</v>
          </cell>
          <cell r="S107">
            <v>0</v>
          </cell>
          <cell r="T107" t="str">
            <v>Ascendente</v>
          </cell>
          <cell r="U107">
            <v>3</v>
          </cell>
          <cell r="V107" t="str">
            <v>Proceso</v>
          </cell>
          <cell r="W107">
            <v>21603</v>
          </cell>
          <cell r="X107" t="str">
            <v>Indicadores de Proceso - Recursos Financieros</v>
          </cell>
          <cell r="Y107" t="str">
            <v>No</v>
          </cell>
        </row>
        <row r="108">
          <cell r="A108">
            <v>5060</v>
          </cell>
          <cell r="B108" t="str">
            <v>Eficiencia en la realización de pagos</v>
          </cell>
          <cell r="C108" t="str">
            <v>(5973/5974)*100</v>
          </cell>
          <cell r="D108">
            <v>97110001</v>
          </cell>
          <cell r="E108" t="str">
            <v>(Variable 1/ Variable 2)* 100</v>
          </cell>
          <cell r="F108">
            <v>90</v>
          </cell>
          <cell r="G108" t="str">
            <v>Trimestre</v>
          </cell>
          <cell r="H108" t="str">
            <v>Porcentaje</v>
          </cell>
          <cell r="I108">
            <v>0</v>
          </cell>
          <cell r="J108">
            <v>13</v>
          </cell>
          <cell r="K108" t="str">
            <v>Proceso: Recursos Financieros</v>
          </cell>
          <cell r="L108">
            <v>265</v>
          </cell>
          <cell r="M108" t="str">
            <v>Proceso: Recursos Financieros</v>
          </cell>
          <cell r="N108">
            <v>3064</v>
          </cell>
          <cell r="O108" t="str">
            <v>Proceso: Recursos Financieros</v>
          </cell>
          <cell r="P108">
            <v>5973</v>
          </cell>
          <cell r="Q108">
            <v>5974</v>
          </cell>
          <cell r="R108">
            <v>0</v>
          </cell>
          <cell r="S108">
            <v>0</v>
          </cell>
          <cell r="T108" t="str">
            <v>Ascendente</v>
          </cell>
          <cell r="U108">
            <v>3</v>
          </cell>
          <cell r="V108" t="str">
            <v>Proceso</v>
          </cell>
          <cell r="W108">
            <v>21603</v>
          </cell>
          <cell r="X108" t="str">
            <v>Indicadores de Proceso - Recursos Financieros</v>
          </cell>
          <cell r="Y108" t="str">
            <v>No</v>
          </cell>
        </row>
        <row r="109">
          <cell r="A109">
            <v>5063</v>
          </cell>
          <cell r="B109" t="str">
            <v>Comportamiento del gasto de los recursos disponibles para la operación logística</v>
          </cell>
          <cell r="C109" t="str">
            <v>(5979/5980)*100</v>
          </cell>
          <cell r="D109">
            <v>97110002</v>
          </cell>
          <cell r="E109" t="str">
            <v>(Variable 1/ Variable 2)* 100</v>
          </cell>
          <cell r="F109">
            <v>100</v>
          </cell>
          <cell r="G109" t="str">
            <v>Mes</v>
          </cell>
          <cell r="H109" t="str">
            <v>Porcentaje</v>
          </cell>
          <cell r="I109">
            <v>0</v>
          </cell>
          <cell r="J109">
            <v>3</v>
          </cell>
          <cell r="K109" t="str">
            <v>Proceso: Comercialización</v>
          </cell>
          <cell r="L109">
            <v>275</v>
          </cell>
          <cell r="M109" t="str">
            <v>Proceso: Comercialización. No aplica Subproceso</v>
          </cell>
          <cell r="N109">
            <v>3018</v>
          </cell>
          <cell r="O109" t="str">
            <v>Proceso: Comercialización</v>
          </cell>
          <cell r="P109">
            <v>5979</v>
          </cell>
          <cell r="Q109">
            <v>5980</v>
          </cell>
          <cell r="R109">
            <v>0</v>
          </cell>
          <cell r="S109">
            <v>0</v>
          </cell>
          <cell r="T109" t="str">
            <v>Constante</v>
          </cell>
          <cell r="U109">
            <v>3</v>
          </cell>
          <cell r="V109" t="str">
            <v>Proceso</v>
          </cell>
          <cell r="W109">
            <v>21703</v>
          </cell>
          <cell r="X109" t="str">
            <v>Indicadores de Proceso - Comercial</v>
          </cell>
          <cell r="Y109" t="str">
            <v>No</v>
          </cell>
        </row>
        <row r="110">
          <cell r="A110">
            <v>5064</v>
          </cell>
          <cell r="B110" t="str">
            <v>Valor del ahorro en inversión para campañas informativas o de divulgación a través de acciones de free press</v>
          </cell>
          <cell r="C110" t="str">
            <v>5997</v>
          </cell>
          <cell r="D110">
            <v>97110002</v>
          </cell>
          <cell r="E110" t="str">
            <v>Variable 1</v>
          </cell>
          <cell r="F110">
            <v>30000</v>
          </cell>
          <cell r="G110" t="str">
            <v>Trimestre</v>
          </cell>
          <cell r="H110" t="str">
            <v>Millones de Pesos</v>
          </cell>
          <cell r="I110">
            <v>0</v>
          </cell>
          <cell r="J110">
            <v>9</v>
          </cell>
          <cell r="K110" t="str">
            <v>Proceso: Inteligencia Corporativa</v>
          </cell>
          <cell r="L110">
            <v>253</v>
          </cell>
          <cell r="M110" t="str">
            <v>Subproceso: Comunicaciones</v>
          </cell>
          <cell r="N110">
            <v>3004</v>
          </cell>
          <cell r="O110" t="str">
            <v>Subproceso: Comunicaciones</v>
          </cell>
          <cell r="P110">
            <v>5997</v>
          </cell>
          <cell r="Q110">
            <v>0</v>
          </cell>
          <cell r="R110">
            <v>0</v>
          </cell>
          <cell r="S110">
            <v>0</v>
          </cell>
          <cell r="T110" t="str">
            <v>Constante</v>
          </cell>
          <cell r="U110">
            <v>3</v>
          </cell>
          <cell r="V110" t="str">
            <v>Proceso</v>
          </cell>
          <cell r="W110">
            <v>20502</v>
          </cell>
          <cell r="X110" t="str">
            <v>Indicadores de Subproceso - Comunicaciones</v>
          </cell>
          <cell r="Y110" t="str">
            <v>No</v>
          </cell>
        </row>
        <row r="111">
          <cell r="A111">
            <v>5068</v>
          </cell>
          <cell r="B111" t="str">
            <v>Efectividad en la Gestión Documental</v>
          </cell>
          <cell r="C111" t="str">
            <v>(((5983/5984)*0.6)+((5985/5986)*0.4))*100</v>
          </cell>
          <cell r="D111">
            <v>97110002</v>
          </cell>
          <cell r="E111" t="str">
            <v>(((Variable 1 / Variable 2) * 0.6) + ((Variable 3 / Variable 4) * 0.4)) * 100</v>
          </cell>
          <cell r="F111">
            <v>100</v>
          </cell>
          <cell r="G111" t="str">
            <v>Mes</v>
          </cell>
          <cell r="H111" t="str">
            <v>Porcentaje</v>
          </cell>
          <cell r="I111">
            <v>0</v>
          </cell>
          <cell r="J111">
            <v>14</v>
          </cell>
          <cell r="K111" t="str">
            <v>Proceso: Recursos Físicos</v>
          </cell>
          <cell r="L111">
            <v>264</v>
          </cell>
          <cell r="M111" t="str">
            <v>Proceso: Recursos Físicos</v>
          </cell>
          <cell r="N111">
            <v>3075</v>
          </cell>
          <cell r="O111" t="str">
            <v>Proceso: Recursos Físicos</v>
          </cell>
          <cell r="P111">
            <v>5983</v>
          </cell>
          <cell r="Q111">
            <v>5984</v>
          </cell>
          <cell r="R111">
            <v>5985</v>
          </cell>
          <cell r="S111">
            <v>5986</v>
          </cell>
          <cell r="T111" t="str">
            <v>Constante</v>
          </cell>
          <cell r="U111">
            <v>3</v>
          </cell>
          <cell r="V111" t="str">
            <v>Proceso</v>
          </cell>
          <cell r="W111">
            <v>21503</v>
          </cell>
          <cell r="X111" t="str">
            <v>Indicadores de Proceso - Recursos Físicos</v>
          </cell>
          <cell r="Y111" t="str">
            <v>No</v>
          </cell>
        </row>
        <row r="112">
          <cell r="A112">
            <v>5069</v>
          </cell>
          <cell r="B112" t="str">
            <v>Administración de Bienes</v>
          </cell>
          <cell r="C112" t="str">
            <v>((5987*0.25)+(5988*0.30)+(5989*0.15)+(5990*0.30))</v>
          </cell>
          <cell r="D112">
            <v>97110002</v>
          </cell>
          <cell r="E112" t="str">
            <v>(Variable 1 * 0.25) + (Variable 2 * 0.30) + (Variable 3 * 0.15) + (Variable 4 * 0.30)</v>
          </cell>
          <cell r="F112">
            <v>100</v>
          </cell>
          <cell r="G112" t="str">
            <v>Trimestre</v>
          </cell>
          <cell r="H112" t="str">
            <v>Porcentaje</v>
          </cell>
          <cell r="I112">
            <v>0</v>
          </cell>
          <cell r="J112">
            <v>14</v>
          </cell>
          <cell r="K112" t="str">
            <v>Proceso: Recursos Físicos</v>
          </cell>
          <cell r="L112">
            <v>264</v>
          </cell>
          <cell r="M112" t="str">
            <v>Proceso: Recursos Físicos</v>
          </cell>
          <cell r="N112">
            <v>3075</v>
          </cell>
          <cell r="O112" t="str">
            <v>Proceso: Recursos Físicos</v>
          </cell>
          <cell r="P112">
            <v>5987</v>
          </cell>
          <cell r="Q112">
            <v>5988</v>
          </cell>
          <cell r="R112">
            <v>5989</v>
          </cell>
          <cell r="S112">
            <v>5990</v>
          </cell>
          <cell r="T112" t="str">
            <v>Constante</v>
          </cell>
          <cell r="U112">
            <v>3</v>
          </cell>
          <cell r="V112" t="str">
            <v>Proceso</v>
          </cell>
          <cell r="W112">
            <v>21503</v>
          </cell>
          <cell r="X112" t="str">
            <v>Indicadores de Proceso - Recursos Físicos</v>
          </cell>
          <cell r="Y112" t="str">
            <v>No</v>
          </cell>
        </row>
        <row r="113">
          <cell r="A113">
            <v>5070</v>
          </cell>
          <cell r="B113" t="str">
            <v>Calidad en la liquidación de la nómina</v>
          </cell>
          <cell r="C113" t="str">
            <v>(6001/6002)*100</v>
          </cell>
          <cell r="D113">
            <v>97110001</v>
          </cell>
          <cell r="E113" t="str">
            <v>(Variable 1/ Variable 2)* 100</v>
          </cell>
          <cell r="F113">
            <v>100</v>
          </cell>
          <cell r="G113" t="str">
            <v>Trimestre</v>
          </cell>
          <cell r="H113" t="str">
            <v>Porcentaje</v>
          </cell>
          <cell r="I113">
            <v>0</v>
          </cell>
          <cell r="J113">
            <v>6</v>
          </cell>
          <cell r="K113" t="str">
            <v>Proceso: Gestión Humana</v>
          </cell>
          <cell r="L113">
            <v>272</v>
          </cell>
          <cell r="M113" t="str">
            <v>Proceso: Gestión Humana No Aplica Subproceso.</v>
          </cell>
          <cell r="N113">
            <v>3030</v>
          </cell>
          <cell r="O113" t="str">
            <v>Proceso: Gestión Humana</v>
          </cell>
          <cell r="P113">
            <v>6001</v>
          </cell>
          <cell r="Q113">
            <v>6002</v>
          </cell>
          <cell r="R113">
            <v>0</v>
          </cell>
          <cell r="S113">
            <v>0</v>
          </cell>
          <cell r="T113" t="str">
            <v>Ascendente</v>
          </cell>
          <cell r="U113">
            <v>3</v>
          </cell>
          <cell r="V113" t="str">
            <v>Proceso</v>
          </cell>
          <cell r="W113">
            <v>21403</v>
          </cell>
          <cell r="X113" t="str">
            <v>Indicadores de Proceso - Personal</v>
          </cell>
          <cell r="Y113" t="str">
            <v>No</v>
          </cell>
        </row>
        <row r="114">
          <cell r="A114">
            <v>5071</v>
          </cell>
          <cell r="B114" t="str">
            <v>Ejecución del plan de bienestar</v>
          </cell>
          <cell r="C114" t="str">
            <v>(6003/6018)*100</v>
          </cell>
          <cell r="D114">
            <v>97110001</v>
          </cell>
          <cell r="E114" t="str">
            <v>(Variable 1/ Variable 2)* 100</v>
          </cell>
          <cell r="F114">
            <v>100</v>
          </cell>
          <cell r="G114" t="str">
            <v>Trimestre</v>
          </cell>
          <cell r="H114" t="str">
            <v>Porcentaje</v>
          </cell>
          <cell r="I114">
            <v>0</v>
          </cell>
          <cell r="J114">
            <v>6</v>
          </cell>
          <cell r="K114" t="str">
            <v>Proceso: Gestión Humana</v>
          </cell>
          <cell r="L114">
            <v>272</v>
          </cell>
          <cell r="M114" t="str">
            <v>Proceso: Gestión Humana No Aplica Subproceso.</v>
          </cell>
          <cell r="N114">
            <v>3030</v>
          </cell>
          <cell r="O114" t="str">
            <v>Proceso: Gestión Humana</v>
          </cell>
          <cell r="P114">
            <v>6003</v>
          </cell>
          <cell r="Q114">
            <v>6018</v>
          </cell>
          <cell r="R114">
            <v>0</v>
          </cell>
          <cell r="S114">
            <v>0</v>
          </cell>
          <cell r="T114" t="str">
            <v>Ascendente</v>
          </cell>
          <cell r="U114">
            <v>3</v>
          </cell>
          <cell r="V114" t="str">
            <v>Proceso</v>
          </cell>
          <cell r="W114">
            <v>21403</v>
          </cell>
          <cell r="X114" t="str">
            <v>Indicadores de Proceso - Personal</v>
          </cell>
          <cell r="Y114" t="str">
            <v>No</v>
          </cell>
        </row>
        <row r="115">
          <cell r="A115">
            <v>5072</v>
          </cell>
          <cell r="B115" t="str">
            <v>Gestión de incapacidades</v>
          </cell>
          <cell r="C115" t="str">
            <v>(6004/6005)*100</v>
          </cell>
          <cell r="D115">
            <v>97110001</v>
          </cell>
          <cell r="E115" t="str">
            <v>(Variable 1/ Variable 2)* 100</v>
          </cell>
          <cell r="F115">
            <v>100</v>
          </cell>
          <cell r="G115" t="str">
            <v>Bimestre</v>
          </cell>
          <cell r="H115" t="str">
            <v>Porcentaje</v>
          </cell>
          <cell r="I115">
            <v>92</v>
          </cell>
          <cell r="J115">
            <v>6</v>
          </cell>
          <cell r="K115" t="str">
            <v>Proceso: Gestión Humana</v>
          </cell>
          <cell r="L115">
            <v>272</v>
          </cell>
          <cell r="M115" t="str">
            <v>Proceso: Gestión Humana No Aplica Subproceso.</v>
          </cell>
          <cell r="N115">
            <v>3030</v>
          </cell>
          <cell r="O115" t="str">
            <v>Proceso: Gestión Humana</v>
          </cell>
          <cell r="P115">
            <v>6004</v>
          </cell>
          <cell r="Q115">
            <v>6005</v>
          </cell>
          <cell r="R115">
            <v>0</v>
          </cell>
          <cell r="S115">
            <v>0</v>
          </cell>
          <cell r="T115" t="str">
            <v>Ascendente</v>
          </cell>
          <cell r="U115">
            <v>3</v>
          </cell>
          <cell r="V115" t="str">
            <v>Proceso</v>
          </cell>
          <cell r="W115">
            <v>21403</v>
          </cell>
          <cell r="X115" t="str">
            <v>Indicadores de Proceso - Personal</v>
          </cell>
          <cell r="Y115" t="str">
            <v>No</v>
          </cell>
        </row>
        <row r="116">
          <cell r="A116">
            <v>5073</v>
          </cell>
          <cell r="B116" t="str">
            <v>Gestión de novedades que afectan la nómina</v>
          </cell>
          <cell r="C116" t="str">
            <v>(6006/6007)*100</v>
          </cell>
          <cell r="D116">
            <v>97110001</v>
          </cell>
          <cell r="E116" t="str">
            <v>(Variable 1/ Variable 2)* 100</v>
          </cell>
          <cell r="F116">
            <v>100</v>
          </cell>
          <cell r="G116" t="str">
            <v>Trimestre</v>
          </cell>
          <cell r="H116" t="str">
            <v>Porcentaje</v>
          </cell>
          <cell r="I116">
            <v>0</v>
          </cell>
          <cell r="J116">
            <v>6</v>
          </cell>
          <cell r="K116" t="str">
            <v>Proceso: Gestión Humana</v>
          </cell>
          <cell r="L116">
            <v>272</v>
          </cell>
          <cell r="M116" t="str">
            <v>Proceso: Gestión Humana No Aplica Subproceso.</v>
          </cell>
          <cell r="N116">
            <v>3030</v>
          </cell>
          <cell r="O116" t="str">
            <v>Proceso: Gestión Humana</v>
          </cell>
          <cell r="P116">
            <v>6006</v>
          </cell>
          <cell r="Q116">
            <v>6007</v>
          </cell>
          <cell r="R116">
            <v>0</v>
          </cell>
          <cell r="S116">
            <v>0</v>
          </cell>
          <cell r="T116" t="str">
            <v>Ascendente</v>
          </cell>
          <cell r="U116">
            <v>3</v>
          </cell>
          <cell r="V116" t="str">
            <v>Proceso</v>
          </cell>
          <cell r="W116">
            <v>21403</v>
          </cell>
          <cell r="X116" t="str">
            <v>Indicadores de Proceso - Personal</v>
          </cell>
          <cell r="Y116" t="str">
            <v>No</v>
          </cell>
        </row>
        <row r="117">
          <cell r="A117">
            <v>5074</v>
          </cell>
          <cell r="B117" t="str">
            <v>Gestión del clima laboral</v>
          </cell>
          <cell r="C117" t="str">
            <v>(6008/6009)*100</v>
          </cell>
          <cell r="D117">
            <v>97110001</v>
          </cell>
          <cell r="E117" t="str">
            <v>(Variable 1/ Variable 2)* 100</v>
          </cell>
          <cell r="F117">
            <v>100</v>
          </cell>
          <cell r="G117" t="str">
            <v>Semestre</v>
          </cell>
          <cell r="H117" t="str">
            <v>Porcentaje</v>
          </cell>
          <cell r="I117">
            <v>0</v>
          </cell>
          <cell r="J117">
            <v>6</v>
          </cell>
          <cell r="K117" t="str">
            <v>Proceso: Gestión Humana</v>
          </cell>
          <cell r="L117">
            <v>272</v>
          </cell>
          <cell r="M117" t="str">
            <v>Proceso: Gestión Humana No Aplica Subproceso.</v>
          </cell>
          <cell r="N117">
            <v>3030</v>
          </cell>
          <cell r="O117" t="str">
            <v>Proceso: Gestión Humana</v>
          </cell>
          <cell r="P117">
            <v>6008</v>
          </cell>
          <cell r="Q117">
            <v>6009</v>
          </cell>
          <cell r="R117">
            <v>0</v>
          </cell>
          <cell r="S117">
            <v>0</v>
          </cell>
          <cell r="T117" t="str">
            <v>Ascendente</v>
          </cell>
          <cell r="U117">
            <v>3</v>
          </cell>
          <cell r="V117" t="str">
            <v>Proceso</v>
          </cell>
          <cell r="W117">
            <v>21403</v>
          </cell>
          <cell r="X117" t="str">
            <v>Indicadores de Proceso - Personal</v>
          </cell>
          <cell r="Y117" t="str">
            <v>No</v>
          </cell>
        </row>
        <row r="118">
          <cell r="A118">
            <v>5075</v>
          </cell>
          <cell r="B118" t="str">
            <v>Gestión del desarrollo</v>
          </cell>
          <cell r="C118" t="str">
            <v>(6010/6011)*100</v>
          </cell>
          <cell r="D118">
            <v>97110001</v>
          </cell>
          <cell r="E118" t="str">
            <v>(Variable 1/ Variable 2)* 100</v>
          </cell>
          <cell r="F118">
            <v>100</v>
          </cell>
          <cell r="G118" t="str">
            <v>Trimestre</v>
          </cell>
          <cell r="H118" t="str">
            <v>Porcentaje</v>
          </cell>
          <cell r="I118">
            <v>0</v>
          </cell>
          <cell r="J118">
            <v>6</v>
          </cell>
          <cell r="K118" t="str">
            <v>Proceso: Gestión Humana</v>
          </cell>
          <cell r="L118">
            <v>272</v>
          </cell>
          <cell r="M118" t="str">
            <v>Proceso: Gestión Humana No Aplica Subproceso.</v>
          </cell>
          <cell r="N118">
            <v>3030</v>
          </cell>
          <cell r="O118" t="str">
            <v>Proceso: Gestión Humana</v>
          </cell>
          <cell r="P118">
            <v>6010</v>
          </cell>
          <cell r="Q118">
            <v>6011</v>
          </cell>
          <cell r="R118">
            <v>0</v>
          </cell>
          <cell r="S118">
            <v>0</v>
          </cell>
          <cell r="T118" t="str">
            <v>Ascendente</v>
          </cell>
          <cell r="U118">
            <v>3</v>
          </cell>
          <cell r="V118" t="str">
            <v>Proceso</v>
          </cell>
          <cell r="W118">
            <v>21403</v>
          </cell>
          <cell r="X118" t="str">
            <v>Indicadores de Proceso - Personal</v>
          </cell>
          <cell r="Y118" t="str">
            <v>No</v>
          </cell>
        </row>
        <row r="119">
          <cell r="A119">
            <v>5076</v>
          </cell>
          <cell r="B119" t="str">
            <v>Gestión del rendimiento</v>
          </cell>
          <cell r="C119" t="str">
            <v>(6012/6013)*100</v>
          </cell>
          <cell r="D119">
            <v>97110001</v>
          </cell>
          <cell r="E119" t="str">
            <v>(Variable 1/ Variable 2)* 100</v>
          </cell>
          <cell r="F119">
            <v>100</v>
          </cell>
          <cell r="G119" t="str">
            <v>Año</v>
          </cell>
          <cell r="H119" t="str">
            <v>Porcentaje</v>
          </cell>
          <cell r="I119">
            <v>0</v>
          </cell>
          <cell r="J119">
            <v>6</v>
          </cell>
          <cell r="K119" t="str">
            <v>Proceso: Gestión Humana</v>
          </cell>
          <cell r="L119">
            <v>272</v>
          </cell>
          <cell r="M119" t="str">
            <v>Proceso: Gestión Humana No Aplica Subproceso.</v>
          </cell>
          <cell r="N119">
            <v>3030</v>
          </cell>
          <cell r="O119" t="str">
            <v>Proceso: Gestión Humana</v>
          </cell>
          <cell r="P119">
            <v>6012</v>
          </cell>
          <cell r="Q119">
            <v>6013</v>
          </cell>
          <cell r="R119">
            <v>0</v>
          </cell>
          <cell r="S119">
            <v>0</v>
          </cell>
          <cell r="T119" t="str">
            <v>Ascendente</v>
          </cell>
          <cell r="U119">
            <v>3</v>
          </cell>
          <cell r="V119" t="str">
            <v>Proceso</v>
          </cell>
          <cell r="W119">
            <v>21403</v>
          </cell>
          <cell r="X119" t="str">
            <v>Indicadores de Proceso - Personal</v>
          </cell>
          <cell r="Y119" t="str">
            <v>No</v>
          </cell>
        </row>
        <row r="120">
          <cell r="A120">
            <v>5077</v>
          </cell>
          <cell r="B120" t="str">
            <v>Gestión Historia Laboral</v>
          </cell>
          <cell r="C120" t="str">
            <v>(6014/6015)*100</v>
          </cell>
          <cell r="D120">
            <v>97110001</v>
          </cell>
          <cell r="E120" t="str">
            <v>(Variable 1/ Variable 2)* 100</v>
          </cell>
          <cell r="F120">
            <v>100</v>
          </cell>
          <cell r="G120" t="str">
            <v>Trimestre</v>
          </cell>
          <cell r="H120" t="str">
            <v>Porcentaje</v>
          </cell>
          <cell r="I120">
            <v>0</v>
          </cell>
          <cell r="J120">
            <v>6</v>
          </cell>
          <cell r="K120" t="str">
            <v>Proceso: Gestión Humana</v>
          </cell>
          <cell r="L120">
            <v>272</v>
          </cell>
          <cell r="M120" t="str">
            <v>Proceso: Gestión Humana No Aplica Subproceso.</v>
          </cell>
          <cell r="N120">
            <v>3030</v>
          </cell>
          <cell r="O120" t="str">
            <v>Proceso: Gestión Humana</v>
          </cell>
          <cell r="P120">
            <v>6014</v>
          </cell>
          <cell r="Q120">
            <v>6015</v>
          </cell>
          <cell r="R120">
            <v>0</v>
          </cell>
          <cell r="S120">
            <v>0</v>
          </cell>
          <cell r="T120" t="str">
            <v>Ascendente</v>
          </cell>
          <cell r="U120">
            <v>3</v>
          </cell>
          <cell r="V120" t="str">
            <v>Proceso</v>
          </cell>
          <cell r="W120">
            <v>21403</v>
          </cell>
          <cell r="X120" t="str">
            <v>Indicadores de Proceso - Personal</v>
          </cell>
          <cell r="Y120" t="str">
            <v>No</v>
          </cell>
        </row>
        <row r="121">
          <cell r="A121">
            <v>5078</v>
          </cell>
          <cell r="B121" t="str">
            <v>Gestión solicitudes de información historia laboral</v>
          </cell>
          <cell r="C121" t="str">
            <v>(6016/6017)*100</v>
          </cell>
          <cell r="D121">
            <v>97110001</v>
          </cell>
          <cell r="E121" t="str">
            <v>(Variable 1/ Variable 2)* 100</v>
          </cell>
          <cell r="F121">
            <v>100</v>
          </cell>
          <cell r="G121" t="str">
            <v>Trimestre</v>
          </cell>
          <cell r="H121" t="str">
            <v>Porcentaje</v>
          </cell>
          <cell r="I121">
            <v>0</v>
          </cell>
          <cell r="J121">
            <v>6</v>
          </cell>
          <cell r="K121" t="str">
            <v>Proceso: Gestión Humana</v>
          </cell>
          <cell r="L121">
            <v>272</v>
          </cell>
          <cell r="M121" t="str">
            <v>Proceso: Gestión Humana No Aplica Subproceso.</v>
          </cell>
          <cell r="N121">
            <v>3030</v>
          </cell>
          <cell r="O121" t="str">
            <v>Proceso: Gestión Humana</v>
          </cell>
          <cell r="P121">
            <v>6016</v>
          </cell>
          <cell r="Q121">
            <v>6017</v>
          </cell>
          <cell r="R121">
            <v>0</v>
          </cell>
          <cell r="S121">
            <v>0</v>
          </cell>
          <cell r="T121" t="str">
            <v>Ascendente</v>
          </cell>
          <cell r="U121">
            <v>3</v>
          </cell>
          <cell r="V121" t="str">
            <v>Proceso</v>
          </cell>
          <cell r="W121">
            <v>21403</v>
          </cell>
          <cell r="X121" t="str">
            <v>Indicadores de Proceso - Personal</v>
          </cell>
          <cell r="Y121" t="str">
            <v>No</v>
          </cell>
        </row>
        <row r="122">
          <cell r="A122">
            <v>5079</v>
          </cell>
          <cell r="B122" t="str">
            <v>Comentarios a proyectos de normativa</v>
          </cell>
          <cell r="C122" t="str">
            <v>(6023/6024)*100</v>
          </cell>
          <cell r="D122">
            <v>97110002</v>
          </cell>
          <cell r="E122" t="str">
            <v>(Variable 1/ Variable 2)* 100</v>
          </cell>
          <cell r="F122">
            <v>100</v>
          </cell>
          <cell r="G122" t="str">
            <v>Mes</v>
          </cell>
          <cell r="H122" t="str">
            <v>Porcentaje</v>
          </cell>
          <cell r="I122">
            <v>0</v>
          </cell>
          <cell r="J122">
            <v>7</v>
          </cell>
          <cell r="K122" t="str">
            <v>Proceso: Gestión Jurídica</v>
          </cell>
          <cell r="L122">
            <v>7</v>
          </cell>
          <cell r="M122" t="str">
            <v>Proceso: Gestión Jurídica No Aplica</v>
          </cell>
          <cell r="N122">
            <v>3003</v>
          </cell>
          <cell r="O122" t="str">
            <v>Proceso: Gestión Jurídica No Aplica</v>
          </cell>
          <cell r="P122">
            <v>6023</v>
          </cell>
          <cell r="Q122">
            <v>6024</v>
          </cell>
          <cell r="R122">
            <v>0</v>
          </cell>
          <cell r="S122">
            <v>0</v>
          </cell>
          <cell r="T122" t="str">
            <v>Constante</v>
          </cell>
          <cell r="U122">
            <v>3</v>
          </cell>
          <cell r="V122" t="str">
            <v>Proceso</v>
          </cell>
          <cell r="W122">
            <v>20803</v>
          </cell>
          <cell r="X122" t="str">
            <v>Indicadores de Proceso - Gestión Jurídica</v>
          </cell>
          <cell r="Y122" t="str">
            <v>No</v>
          </cell>
        </row>
        <row r="123">
          <cell r="A123">
            <v>5080</v>
          </cell>
          <cell r="B123" t="str">
            <v>Oportunidad en las decisiones adoptadas por el Comité de Conciliación y Defensa Judicial</v>
          </cell>
          <cell r="C123" t="str">
            <v>(6025/6026)*100</v>
          </cell>
          <cell r="D123">
            <v>97110002</v>
          </cell>
          <cell r="E123" t="str">
            <v>(Variable 1/ Variable 2)* 100</v>
          </cell>
          <cell r="F123">
            <v>90</v>
          </cell>
          <cell r="G123" t="str">
            <v>Mes</v>
          </cell>
          <cell r="H123" t="str">
            <v>Porcentaje</v>
          </cell>
          <cell r="I123">
            <v>0</v>
          </cell>
          <cell r="J123">
            <v>7</v>
          </cell>
          <cell r="K123" t="str">
            <v>Proceso: Gestión Jurídica</v>
          </cell>
          <cell r="L123">
            <v>7</v>
          </cell>
          <cell r="M123" t="str">
            <v>Proceso: Gestión Jurídica No Aplica</v>
          </cell>
          <cell r="N123">
            <v>3003</v>
          </cell>
          <cell r="O123" t="str">
            <v>Proceso: Gestión Jurídica No Aplica</v>
          </cell>
          <cell r="P123">
            <v>6025</v>
          </cell>
          <cell r="Q123">
            <v>6026</v>
          </cell>
          <cell r="R123">
            <v>0</v>
          </cell>
          <cell r="S123">
            <v>0</v>
          </cell>
          <cell r="T123" t="str">
            <v>Constante</v>
          </cell>
          <cell r="U123">
            <v>3</v>
          </cell>
          <cell r="V123" t="str">
            <v>Proceso</v>
          </cell>
          <cell r="W123">
            <v>20803</v>
          </cell>
          <cell r="X123" t="str">
            <v>Indicadores de Proceso - Gestión Jurídica</v>
          </cell>
          <cell r="Y123" t="str">
            <v>No</v>
          </cell>
        </row>
        <row r="124">
          <cell r="A124">
            <v>5081</v>
          </cell>
          <cell r="B124" t="str">
            <v>Estudios sobre la procedencia de denuncia</v>
          </cell>
          <cell r="C124" t="str">
            <v>(6027/6028)*100</v>
          </cell>
          <cell r="D124">
            <v>97110002</v>
          </cell>
          <cell r="E124" t="str">
            <v>(Variable 1/ Variable 2)* 100</v>
          </cell>
          <cell r="F124">
            <v>100</v>
          </cell>
          <cell r="G124" t="str">
            <v>Mes</v>
          </cell>
          <cell r="H124" t="str">
            <v>Porcentaje</v>
          </cell>
          <cell r="I124">
            <v>84.54</v>
          </cell>
          <cell r="J124">
            <v>7</v>
          </cell>
          <cell r="K124" t="str">
            <v>Proceso: Gestión Jurídica</v>
          </cell>
          <cell r="L124">
            <v>7</v>
          </cell>
          <cell r="M124" t="str">
            <v>Proceso: Gestión Jurídica No Aplica</v>
          </cell>
          <cell r="N124">
            <v>3003</v>
          </cell>
          <cell r="O124" t="str">
            <v>Proceso: Gestión Jurídica No Aplica</v>
          </cell>
          <cell r="P124">
            <v>6027</v>
          </cell>
          <cell r="Q124">
            <v>6028</v>
          </cell>
          <cell r="R124">
            <v>0</v>
          </cell>
          <cell r="S124">
            <v>0</v>
          </cell>
          <cell r="T124" t="str">
            <v>Constante</v>
          </cell>
          <cell r="U124">
            <v>3</v>
          </cell>
          <cell r="V124" t="str">
            <v>Proceso</v>
          </cell>
          <cell r="W124">
            <v>20803</v>
          </cell>
          <cell r="X124" t="str">
            <v>Indicadores de Proceso - Gestión Jurídica</v>
          </cell>
          <cell r="Y124" t="str">
            <v>No</v>
          </cell>
        </row>
        <row r="125">
          <cell r="A125">
            <v>5082</v>
          </cell>
          <cell r="B125" t="str">
            <v>Fallos en sede Administrativa a favor de la DIAN.</v>
          </cell>
          <cell r="C125" t="str">
            <v>(6029/6030)*100</v>
          </cell>
          <cell r="D125">
            <v>97110002</v>
          </cell>
          <cell r="E125" t="str">
            <v>(Variable 1/ Variable 2)* 100</v>
          </cell>
          <cell r="F125">
            <v>100</v>
          </cell>
          <cell r="G125" t="str">
            <v>Trimestre</v>
          </cell>
          <cell r="H125" t="str">
            <v>Porcentaje</v>
          </cell>
          <cell r="I125">
            <v>62.95</v>
          </cell>
          <cell r="J125">
            <v>7</v>
          </cell>
          <cell r="K125" t="str">
            <v>Proceso: Gestión Jurídica</v>
          </cell>
          <cell r="L125">
            <v>7</v>
          </cell>
          <cell r="M125" t="str">
            <v>Proceso: Gestión Jurídica No Aplica</v>
          </cell>
          <cell r="N125">
            <v>3003</v>
          </cell>
          <cell r="O125" t="str">
            <v>Proceso: Gestión Jurídica No Aplica</v>
          </cell>
          <cell r="P125">
            <v>6029</v>
          </cell>
          <cell r="Q125">
            <v>6030</v>
          </cell>
          <cell r="R125">
            <v>0</v>
          </cell>
          <cell r="S125">
            <v>0</v>
          </cell>
          <cell r="T125" t="str">
            <v>Constante</v>
          </cell>
          <cell r="U125">
            <v>3</v>
          </cell>
          <cell r="V125" t="str">
            <v>Proceso</v>
          </cell>
          <cell r="W125">
            <v>20803</v>
          </cell>
          <cell r="X125" t="str">
            <v>Indicadores de Proceso - Gestión Jurídica</v>
          </cell>
          <cell r="Y125" t="str">
            <v>No</v>
          </cell>
        </row>
        <row r="126">
          <cell r="A126">
            <v>5083</v>
          </cell>
          <cell r="B126" t="str">
            <v>Incidentes de Reparación Integral Presentados</v>
          </cell>
          <cell r="C126" t="str">
            <v>(6031/6032)*100</v>
          </cell>
          <cell r="D126">
            <v>97110002</v>
          </cell>
          <cell r="E126" t="str">
            <v>(Variable 1/ Variable 2)* 100</v>
          </cell>
          <cell r="F126">
            <v>90</v>
          </cell>
          <cell r="G126" t="str">
            <v>Mes</v>
          </cell>
          <cell r="H126" t="str">
            <v>Porcentaje</v>
          </cell>
          <cell r="I126">
            <v>47.5</v>
          </cell>
          <cell r="J126">
            <v>7</v>
          </cell>
          <cell r="K126" t="str">
            <v>Proceso: Gestión Jurídica</v>
          </cell>
          <cell r="L126">
            <v>7</v>
          </cell>
          <cell r="M126" t="str">
            <v>Proceso: Gestión Jurídica No Aplica</v>
          </cell>
          <cell r="N126">
            <v>3003</v>
          </cell>
          <cell r="O126" t="str">
            <v>Proceso: Gestión Jurídica No Aplica</v>
          </cell>
          <cell r="P126">
            <v>6031</v>
          </cell>
          <cell r="Q126">
            <v>6032</v>
          </cell>
          <cell r="R126">
            <v>0</v>
          </cell>
          <cell r="S126">
            <v>0</v>
          </cell>
          <cell r="T126" t="str">
            <v>Constante</v>
          </cell>
          <cell r="U126">
            <v>3</v>
          </cell>
          <cell r="V126" t="str">
            <v>Proceso</v>
          </cell>
          <cell r="W126">
            <v>20803</v>
          </cell>
          <cell r="X126" t="str">
            <v>Indicadores de Proceso - Gestión Jurídica</v>
          </cell>
          <cell r="Y126" t="str">
            <v>No</v>
          </cell>
        </row>
        <row r="127">
          <cell r="A127">
            <v>5084</v>
          </cell>
          <cell r="B127" t="str">
            <v>Oportunidad en los actos administrativos proferidos en Sede Administrativa en materia Aduanero y Cambiario.</v>
          </cell>
          <cell r="C127" t="str">
            <v>(6033/6034)*100</v>
          </cell>
          <cell r="D127">
            <v>97110002</v>
          </cell>
          <cell r="E127" t="str">
            <v>(Variable 1/ Variable 2)* 100</v>
          </cell>
          <cell r="F127">
            <v>100</v>
          </cell>
          <cell r="G127" t="str">
            <v>Mes</v>
          </cell>
          <cell r="H127" t="str">
            <v>Porcentaje</v>
          </cell>
          <cell r="I127">
            <v>62.5</v>
          </cell>
          <cell r="J127">
            <v>7</v>
          </cell>
          <cell r="K127" t="str">
            <v>Proceso: Gestión Jurídica</v>
          </cell>
          <cell r="L127">
            <v>7</v>
          </cell>
          <cell r="M127" t="str">
            <v>Proceso: Gestión Jurídica No Aplica</v>
          </cell>
          <cell r="N127">
            <v>3003</v>
          </cell>
          <cell r="O127" t="str">
            <v>Proceso: Gestión Jurídica No Aplica</v>
          </cell>
          <cell r="P127">
            <v>6033</v>
          </cell>
          <cell r="Q127">
            <v>6034</v>
          </cell>
          <cell r="R127">
            <v>0</v>
          </cell>
          <cell r="S127">
            <v>0</v>
          </cell>
          <cell r="T127" t="str">
            <v>Constante</v>
          </cell>
          <cell r="U127">
            <v>3</v>
          </cell>
          <cell r="V127" t="str">
            <v>Proceso</v>
          </cell>
          <cell r="W127">
            <v>20803</v>
          </cell>
          <cell r="X127" t="str">
            <v>Indicadores de Proceso - Gestión Jurídica</v>
          </cell>
          <cell r="Y127" t="str">
            <v>No</v>
          </cell>
        </row>
        <row r="128">
          <cell r="A128">
            <v>5085</v>
          </cell>
          <cell r="B128" t="str">
            <v>Efiencia en la inspección aduanera en importaciones</v>
          </cell>
          <cell r="C128" t="str">
            <v>(6037+6038/6039+6040)*100</v>
          </cell>
          <cell r="D128">
            <v>97110002</v>
          </cell>
          <cell r="E128" t="str">
            <v>((Variable 1+ Variable 2) / (Variable 3 + Variable 4))*100</v>
          </cell>
          <cell r="F128">
            <v>10</v>
          </cell>
          <cell r="G128" t="str">
            <v>Mes</v>
          </cell>
          <cell r="H128" t="str">
            <v>Porcentaje</v>
          </cell>
          <cell r="I128">
            <v>0</v>
          </cell>
          <cell r="J128">
            <v>11</v>
          </cell>
          <cell r="K128" t="str">
            <v>Proceso: Operación Aduanera</v>
          </cell>
          <cell r="L128">
            <v>267</v>
          </cell>
          <cell r="M128" t="str">
            <v>Proceso: Operación Aduanera</v>
          </cell>
          <cell r="N128">
            <v>3001</v>
          </cell>
          <cell r="O128" t="str">
            <v>Proceso: Operación Aduanera</v>
          </cell>
          <cell r="P128">
            <v>6037</v>
          </cell>
          <cell r="Q128">
            <v>6038</v>
          </cell>
          <cell r="R128">
            <v>6039</v>
          </cell>
          <cell r="S128">
            <v>6040</v>
          </cell>
          <cell r="T128" t="str">
            <v>Constante</v>
          </cell>
          <cell r="U128">
            <v>3</v>
          </cell>
          <cell r="V128" t="str">
            <v>Proceso</v>
          </cell>
          <cell r="W128">
            <v>21003</v>
          </cell>
          <cell r="X128" t="str">
            <v>Indicadores de Proceso - Gestión de Aduanas</v>
          </cell>
          <cell r="Y128" t="str">
            <v>No</v>
          </cell>
        </row>
        <row r="129">
          <cell r="A129">
            <v>5086</v>
          </cell>
          <cell r="B129" t="str">
            <v>Actos finales de Devoluciones y/o compensación debidamente proferidos</v>
          </cell>
          <cell r="C129" t="str">
            <v>(1-(6035/6036))*100</v>
          </cell>
          <cell r="D129">
            <v>97110002</v>
          </cell>
          <cell r="E129" t="str">
            <v>(1-(Variable 1 / Variable 2))*100</v>
          </cell>
          <cell r="F129">
            <v>100</v>
          </cell>
          <cell r="G129" t="str">
            <v>Semestre</v>
          </cell>
          <cell r="H129" t="str">
            <v>Porcentaje</v>
          </cell>
          <cell r="I129">
            <v>0</v>
          </cell>
          <cell r="J129">
            <v>12</v>
          </cell>
          <cell r="K129" t="str">
            <v>Proceso: Recaudación</v>
          </cell>
          <cell r="L129">
            <v>45</v>
          </cell>
          <cell r="M129" t="str">
            <v>Subproceso: Devolución y/o Compensación</v>
          </cell>
          <cell r="N129">
            <v>3044</v>
          </cell>
          <cell r="O129" t="str">
            <v>Subproceso: Devolución y/o compensación</v>
          </cell>
          <cell r="P129">
            <v>6035</v>
          </cell>
          <cell r="Q129">
            <v>6036</v>
          </cell>
          <cell r="R129">
            <v>0</v>
          </cell>
          <cell r="S129">
            <v>0</v>
          </cell>
          <cell r="T129" t="str">
            <v>Constante</v>
          </cell>
          <cell r="U129">
            <v>3</v>
          </cell>
          <cell r="V129" t="str">
            <v>Proceso</v>
          </cell>
          <cell r="W129">
            <v>22403</v>
          </cell>
          <cell r="X129" t="str">
            <v>Indicadores de Subproceso - Recaudo</v>
          </cell>
          <cell r="Y129" t="str">
            <v>No</v>
          </cell>
        </row>
        <row r="130">
          <cell r="A130">
            <v>5087</v>
          </cell>
          <cell r="B130" t="str">
            <v>Disposición de las mercancias ADA, bajo las diferentes modalidades de disposición excepto traslado,existentes en inventarios a Diciembre 31 de la vigencia anterior.</v>
          </cell>
          <cell r="C130" t="str">
            <v>(6019/6020)*100</v>
          </cell>
          <cell r="D130">
            <v>97110001</v>
          </cell>
          <cell r="E130" t="str">
            <v>(Variable 1/ Variable 2)* 100</v>
          </cell>
          <cell r="F130">
            <v>78</v>
          </cell>
          <cell r="G130" t="str">
            <v>Trimestre</v>
          </cell>
          <cell r="H130" t="str">
            <v>Porcentaje</v>
          </cell>
          <cell r="I130">
            <v>0</v>
          </cell>
          <cell r="J130">
            <v>3</v>
          </cell>
          <cell r="K130" t="str">
            <v>Proceso: Comercialización</v>
          </cell>
          <cell r="L130">
            <v>275</v>
          </cell>
          <cell r="M130" t="str">
            <v>Proceso: Comercialización. No aplica Subproceso</v>
          </cell>
          <cell r="N130">
            <v>3018</v>
          </cell>
          <cell r="O130" t="str">
            <v>Proceso: Comercialización</v>
          </cell>
          <cell r="P130">
            <v>6019</v>
          </cell>
          <cell r="Q130">
            <v>6020</v>
          </cell>
          <cell r="R130">
            <v>0</v>
          </cell>
          <cell r="S130">
            <v>0</v>
          </cell>
          <cell r="T130" t="str">
            <v>Ascendente</v>
          </cell>
          <cell r="U130">
            <v>3</v>
          </cell>
          <cell r="V130" t="str">
            <v>Proceso</v>
          </cell>
          <cell r="W130">
            <v>21703</v>
          </cell>
          <cell r="X130" t="str">
            <v>Indicadores de Proceso - Comercial</v>
          </cell>
          <cell r="Y130" t="str">
            <v>No</v>
          </cell>
        </row>
        <row r="131">
          <cell r="A131">
            <v>5088</v>
          </cell>
          <cell r="B131" t="str">
            <v>Control de proyectos de donación de mercancías</v>
          </cell>
          <cell r="C131" t="str">
            <v>(6021/6022)*100</v>
          </cell>
          <cell r="D131">
            <v>97110002</v>
          </cell>
          <cell r="E131" t="str">
            <v>(Variable 1/ Variable 2)* 100</v>
          </cell>
          <cell r="F131">
            <v>100</v>
          </cell>
          <cell r="G131" t="str">
            <v>Trimestre</v>
          </cell>
          <cell r="H131" t="str">
            <v>Porcentaje</v>
          </cell>
          <cell r="I131">
            <v>0</v>
          </cell>
          <cell r="J131">
            <v>3</v>
          </cell>
          <cell r="K131" t="str">
            <v>Proceso: Comercialización</v>
          </cell>
          <cell r="L131">
            <v>275</v>
          </cell>
          <cell r="M131" t="str">
            <v>Proceso: Comercialización. No aplica Subproceso</v>
          </cell>
          <cell r="N131">
            <v>3018</v>
          </cell>
          <cell r="O131" t="str">
            <v>Proceso: Comercialización</v>
          </cell>
          <cell r="P131">
            <v>6021</v>
          </cell>
          <cell r="Q131">
            <v>6022</v>
          </cell>
          <cell r="R131">
            <v>0</v>
          </cell>
          <cell r="S131">
            <v>0</v>
          </cell>
          <cell r="T131" t="str">
            <v>Constante</v>
          </cell>
          <cell r="U131">
            <v>3</v>
          </cell>
          <cell r="V131" t="str">
            <v>Proceso</v>
          </cell>
          <cell r="W131">
            <v>21703</v>
          </cell>
          <cell r="X131" t="str">
            <v>Indicadores de Proceso - Comercial</v>
          </cell>
          <cell r="Y131" t="str">
            <v>No</v>
          </cell>
        </row>
        <row r="132">
          <cell r="A132">
            <v>5089</v>
          </cell>
          <cell r="B132" t="str">
            <v>Trámite, Perfeccionamiento y legalización de procesos contractuales</v>
          </cell>
          <cell r="C132" t="str">
            <v>(6052/6053)*100</v>
          </cell>
          <cell r="D132">
            <v>97110002</v>
          </cell>
          <cell r="E132" t="str">
            <v>(Variable 1/ Variable 2)* 100</v>
          </cell>
          <cell r="F132">
            <v>90</v>
          </cell>
          <cell r="G132" t="str">
            <v>Trimestre</v>
          </cell>
          <cell r="H132" t="str">
            <v>Porcentaje</v>
          </cell>
          <cell r="I132">
            <v>0</v>
          </cell>
          <cell r="J132">
            <v>14</v>
          </cell>
          <cell r="K132" t="str">
            <v>Proceso: Recursos Físicos</v>
          </cell>
          <cell r="L132">
            <v>264</v>
          </cell>
          <cell r="M132" t="str">
            <v>Proceso: Recursos Físicos</v>
          </cell>
          <cell r="N132">
            <v>3075</v>
          </cell>
          <cell r="O132" t="str">
            <v>Proceso: Recursos Físicos</v>
          </cell>
          <cell r="P132">
            <v>6052</v>
          </cell>
          <cell r="Q132">
            <v>6053</v>
          </cell>
          <cell r="R132">
            <v>0</v>
          </cell>
          <cell r="S132">
            <v>0</v>
          </cell>
          <cell r="T132" t="str">
            <v>Constante</v>
          </cell>
          <cell r="U132">
            <v>3</v>
          </cell>
          <cell r="V132" t="str">
            <v>Proceso</v>
          </cell>
          <cell r="W132">
            <v>21503</v>
          </cell>
          <cell r="X132" t="str">
            <v>Indicadores de Proceso - Recursos Físicos</v>
          </cell>
          <cell r="Y132" t="str">
            <v>No</v>
          </cell>
        </row>
        <row r="133">
          <cell r="A133">
            <v>5092</v>
          </cell>
          <cell r="B133" t="str">
            <v>Percepción general de la calidad del servicio DIAN</v>
          </cell>
          <cell r="C133" t="str">
            <v>([6058]/[6059])* 100</v>
          </cell>
          <cell r="D133">
            <v>97110002</v>
          </cell>
          <cell r="E133" t="str">
            <v>(Variable 1/ Variable 2)* 100</v>
          </cell>
          <cell r="F133">
            <v>95</v>
          </cell>
          <cell r="G133" t="str">
            <v>Año</v>
          </cell>
          <cell r="H133" t="str">
            <v>Porcentaje</v>
          </cell>
          <cell r="I133">
            <v>0</v>
          </cell>
          <cell r="J133">
            <v>2</v>
          </cell>
          <cell r="K133" t="str">
            <v>Proceso: Asistencia al cliente</v>
          </cell>
          <cell r="L133">
            <v>276</v>
          </cell>
          <cell r="M133" t="str">
            <v>Proceso: Asistencia al cliente</v>
          </cell>
          <cell r="N133">
            <v>3015</v>
          </cell>
          <cell r="O133" t="str">
            <v>Proceso: Asistencia al Cliente</v>
          </cell>
          <cell r="P133">
            <v>6058</v>
          </cell>
          <cell r="Q133">
            <v>6059</v>
          </cell>
          <cell r="R133">
            <v>0</v>
          </cell>
          <cell r="S133">
            <v>0</v>
          </cell>
          <cell r="T133" t="str">
            <v>Constante</v>
          </cell>
          <cell r="U133">
            <v>3</v>
          </cell>
          <cell r="V133" t="str">
            <v>Proceso</v>
          </cell>
          <cell r="W133">
            <v>22503</v>
          </cell>
          <cell r="X133" t="str">
            <v>Indicadores de Proceso - Asistencia al Cliente</v>
          </cell>
          <cell r="Y133" t="str">
            <v>No</v>
          </cell>
        </row>
        <row r="134">
          <cell r="A134">
            <v>5093</v>
          </cell>
          <cell r="B134" t="str">
            <v>Mantener actualizado el RUPGJ</v>
          </cell>
          <cell r="C134" t="str">
            <v>(6143/6144)* 100</v>
          </cell>
          <cell r="D134">
            <v>97110002</v>
          </cell>
          <cell r="E134" t="str">
            <v>(Variable1/Variable2)*100</v>
          </cell>
          <cell r="F134">
            <v>100</v>
          </cell>
          <cell r="G134" t="str">
            <v>Mes</v>
          </cell>
          <cell r="H134" t="str">
            <v>Porcentaje</v>
          </cell>
          <cell r="I134">
            <v>99.11</v>
          </cell>
          <cell r="J134">
            <v>7</v>
          </cell>
          <cell r="K134" t="str">
            <v>Proceso: Gestión Jurídica</v>
          </cell>
          <cell r="L134">
            <v>7</v>
          </cell>
          <cell r="M134" t="str">
            <v>Proceso: Gestión Jurídica No Aplica</v>
          </cell>
          <cell r="N134">
            <v>3003</v>
          </cell>
          <cell r="O134" t="str">
            <v>Proceso: Gestión Jurídica No Aplica</v>
          </cell>
          <cell r="P134">
            <v>6143</v>
          </cell>
          <cell r="Q134">
            <v>6144</v>
          </cell>
          <cell r="R134">
            <v>0</v>
          </cell>
          <cell r="S134">
            <v>0</v>
          </cell>
          <cell r="T134" t="str">
            <v>Constante</v>
          </cell>
          <cell r="U134">
            <v>3</v>
          </cell>
          <cell r="V134" t="str">
            <v>Proceso</v>
          </cell>
          <cell r="W134">
            <v>20803</v>
          </cell>
          <cell r="X134" t="str">
            <v>Indicadores de Proceso - Gestión Jurídica</v>
          </cell>
          <cell r="Y134" t="str">
            <v>No</v>
          </cell>
        </row>
        <row r="135">
          <cell r="A135">
            <v>5094</v>
          </cell>
          <cell r="B135" t="str">
            <v>Resolver las solicitudes de Reducción Sanción en materia TAC en sede administrativa.</v>
          </cell>
          <cell r="C135" t="str">
            <v>(6145/6146)* 100</v>
          </cell>
          <cell r="D135">
            <v>97110002</v>
          </cell>
          <cell r="E135" t="str">
            <v>(Variable 1/ Variable 2)* 100</v>
          </cell>
          <cell r="F135">
            <v>100</v>
          </cell>
          <cell r="G135" t="str">
            <v>Mes</v>
          </cell>
          <cell r="H135" t="str">
            <v>Porcentaje</v>
          </cell>
          <cell r="I135">
            <v>99.11</v>
          </cell>
          <cell r="J135">
            <v>7</v>
          </cell>
          <cell r="K135" t="str">
            <v>Proceso: Gestión Jurídica</v>
          </cell>
          <cell r="L135">
            <v>7</v>
          </cell>
          <cell r="M135" t="str">
            <v>Proceso: Gestión Jurídica No Aplica</v>
          </cell>
          <cell r="N135">
            <v>3003</v>
          </cell>
          <cell r="O135" t="str">
            <v>Proceso: Gestión Jurídica No Aplica</v>
          </cell>
          <cell r="P135">
            <v>6145</v>
          </cell>
          <cell r="Q135">
            <v>6146</v>
          </cell>
          <cell r="R135">
            <v>0</v>
          </cell>
          <cell r="S135">
            <v>0</v>
          </cell>
          <cell r="T135" t="str">
            <v>Constante</v>
          </cell>
          <cell r="U135">
            <v>3</v>
          </cell>
          <cell r="V135" t="str">
            <v>Proceso</v>
          </cell>
          <cell r="W135">
            <v>20803</v>
          </cell>
          <cell r="X135" t="str">
            <v>Indicadores de Proceso - Gestión Jurídica</v>
          </cell>
          <cell r="Y135" t="str">
            <v>No</v>
          </cell>
        </row>
        <row r="136">
          <cell r="A136">
            <v>5095</v>
          </cell>
          <cell r="B136" t="str">
            <v>Resolver las solicitudes de Reducción Anticipo en materia TAC en sede administrativa.</v>
          </cell>
          <cell r="C136" t="str">
            <v>(6147/6148)* 100</v>
          </cell>
          <cell r="D136">
            <v>97110002</v>
          </cell>
          <cell r="E136" t="str">
            <v>(Variable 1/ Variable 2)* 100</v>
          </cell>
          <cell r="F136">
            <v>100</v>
          </cell>
          <cell r="G136" t="str">
            <v>Mes</v>
          </cell>
          <cell r="H136" t="str">
            <v>Porcentaje</v>
          </cell>
          <cell r="I136">
            <v>99.11</v>
          </cell>
          <cell r="J136">
            <v>7</v>
          </cell>
          <cell r="K136" t="str">
            <v>Proceso: Gestión Jurídica</v>
          </cell>
          <cell r="L136">
            <v>7</v>
          </cell>
          <cell r="M136" t="str">
            <v>Proceso: Gestión Jurídica No Aplica</v>
          </cell>
          <cell r="N136">
            <v>3003</v>
          </cell>
          <cell r="O136" t="str">
            <v>Proceso: Gestión Jurídica No Aplica</v>
          </cell>
          <cell r="P136">
            <v>6147</v>
          </cell>
          <cell r="Q136">
            <v>6148</v>
          </cell>
          <cell r="R136">
            <v>0</v>
          </cell>
          <cell r="S136">
            <v>0</v>
          </cell>
          <cell r="T136" t="str">
            <v>Constante</v>
          </cell>
          <cell r="U136">
            <v>3</v>
          </cell>
          <cell r="V136" t="str">
            <v>Proceso</v>
          </cell>
          <cell r="W136">
            <v>20803</v>
          </cell>
          <cell r="X136" t="str">
            <v>Indicadores de Proceso - Gestión Jurídica</v>
          </cell>
          <cell r="Y136" t="str">
            <v>No</v>
          </cell>
        </row>
        <row r="137">
          <cell r="A137">
            <v>5096</v>
          </cell>
          <cell r="B137" t="str">
            <v>Eficacia en la atención oportuna de consultas realizadas por usuarios internos y externos (SISCOS)</v>
          </cell>
          <cell r="C137" t="str">
            <v>(6149/ (6150 + 6151))*100</v>
          </cell>
          <cell r="D137">
            <v>97110001</v>
          </cell>
          <cell r="E137" t="str">
            <v>(Variable 1/ (Variable 2 + Variable 3))*100</v>
          </cell>
          <cell r="F137">
            <v>60</v>
          </cell>
          <cell r="G137" t="str">
            <v>Mes</v>
          </cell>
          <cell r="H137" t="str">
            <v>Porcentaje</v>
          </cell>
          <cell r="I137">
            <v>0</v>
          </cell>
          <cell r="J137">
            <v>11</v>
          </cell>
          <cell r="K137" t="str">
            <v>Proceso: Operación Aduanera</v>
          </cell>
          <cell r="L137">
            <v>216</v>
          </cell>
          <cell r="M137" t="str">
            <v>Subproceso: Apoyo  a la Operación Aduanera</v>
          </cell>
          <cell r="N137">
            <v>3051</v>
          </cell>
          <cell r="O137" t="str">
            <v>Subproceso: Apoyo  a la Operación Aduanera</v>
          </cell>
          <cell r="P137">
            <v>6149</v>
          </cell>
          <cell r="Q137">
            <v>6150</v>
          </cell>
          <cell r="R137">
            <v>6151</v>
          </cell>
          <cell r="S137">
            <v>0</v>
          </cell>
          <cell r="T137" t="str">
            <v>Ascendente</v>
          </cell>
          <cell r="U137">
            <v>2</v>
          </cell>
          <cell r="V137" t="str">
            <v>Subproceso</v>
          </cell>
          <cell r="W137">
            <v>22602</v>
          </cell>
          <cell r="X137" t="str">
            <v>Indicadores de Subproceso - Comercio Exterior</v>
          </cell>
          <cell r="Y137" t="str">
            <v>No</v>
          </cell>
        </row>
        <row r="138">
          <cell r="A138">
            <v>5097</v>
          </cell>
          <cell r="B138" t="str">
            <v>Impacto de la gestión de la DIAN en los medios de comunicación</v>
          </cell>
          <cell r="C138" t="str">
            <v>6152</v>
          </cell>
          <cell r="D138">
            <v>97110001</v>
          </cell>
          <cell r="E138" t="str">
            <v>Variable 1</v>
          </cell>
          <cell r="F138">
            <v>8000</v>
          </cell>
          <cell r="G138" t="str">
            <v>Semestre</v>
          </cell>
          <cell r="H138" t="str">
            <v>Cantidad</v>
          </cell>
          <cell r="I138">
            <v>8000</v>
          </cell>
          <cell r="J138">
            <v>9</v>
          </cell>
          <cell r="K138" t="str">
            <v>Proceso: Inteligencia Corporativa</v>
          </cell>
          <cell r="L138">
            <v>253</v>
          </cell>
          <cell r="M138" t="str">
            <v>Subproceso: Comunicaciones</v>
          </cell>
          <cell r="N138">
            <v>3004</v>
          </cell>
          <cell r="O138" t="str">
            <v>Subproceso: Comunicaciones</v>
          </cell>
          <cell r="P138">
            <v>6152</v>
          </cell>
          <cell r="Q138">
            <v>0</v>
          </cell>
          <cell r="R138">
            <v>0</v>
          </cell>
          <cell r="S138">
            <v>0</v>
          </cell>
          <cell r="T138" t="str">
            <v>Ascendente</v>
          </cell>
          <cell r="U138">
            <v>2</v>
          </cell>
          <cell r="V138" t="str">
            <v>Subproceso</v>
          </cell>
          <cell r="W138">
            <v>20502</v>
          </cell>
          <cell r="X138" t="str">
            <v>Indicadores de Subproceso - Comunicaciones</v>
          </cell>
          <cell r="Y138" t="str">
            <v>No</v>
          </cell>
        </row>
        <row r="139">
          <cell r="A139">
            <v>5098</v>
          </cell>
          <cell r="B139" t="str">
            <v xml:space="preserve">Percepción de los canales internos de comunicación </v>
          </cell>
          <cell r="C139" t="str">
            <v>6153</v>
          </cell>
          <cell r="D139">
            <v>97110001</v>
          </cell>
          <cell r="E139" t="str">
            <v>Variable 1</v>
          </cell>
          <cell r="F139">
            <v>60</v>
          </cell>
          <cell r="G139" t="str">
            <v>Año</v>
          </cell>
          <cell r="H139" t="str">
            <v>Porcentaje</v>
          </cell>
          <cell r="I139">
            <v>0</v>
          </cell>
          <cell r="J139">
            <v>9</v>
          </cell>
          <cell r="K139" t="str">
            <v>Proceso: Inteligencia Corporativa</v>
          </cell>
          <cell r="L139">
            <v>253</v>
          </cell>
          <cell r="M139" t="str">
            <v>Subproceso: Comunicaciones</v>
          </cell>
          <cell r="N139">
            <v>3004</v>
          </cell>
          <cell r="O139" t="str">
            <v>Subproceso: Comunicaciones</v>
          </cell>
          <cell r="P139">
            <v>6153</v>
          </cell>
          <cell r="Q139">
            <v>0</v>
          </cell>
          <cell r="R139">
            <v>0</v>
          </cell>
          <cell r="S139">
            <v>0</v>
          </cell>
          <cell r="T139" t="str">
            <v>Ascendente</v>
          </cell>
          <cell r="U139">
            <v>2</v>
          </cell>
          <cell r="V139" t="str">
            <v>Subproceso</v>
          </cell>
          <cell r="W139">
            <v>20502</v>
          </cell>
          <cell r="X139" t="str">
            <v>Indicadores de Subproceso - Comunicaciones</v>
          </cell>
          <cell r="Y139" t="str">
            <v>No</v>
          </cell>
        </row>
        <row r="140">
          <cell r="A140">
            <v>5099</v>
          </cell>
          <cell r="B140" t="str">
            <v>Capacitación en gestión del Riesgo del Subproceso de devoluciones y/o Compensaciones.</v>
          </cell>
          <cell r="C140" t="str">
            <v>(6154/6155)* 100</v>
          </cell>
          <cell r="D140">
            <v>97110002</v>
          </cell>
          <cell r="E140" t="str">
            <v>(Variable 1/ Variable 2)* 100</v>
          </cell>
          <cell r="F140">
            <v>100</v>
          </cell>
          <cell r="G140" t="str">
            <v>Semestre</v>
          </cell>
          <cell r="H140" t="str">
            <v>Porcentaje</v>
          </cell>
          <cell r="I140">
            <v>0</v>
          </cell>
          <cell r="J140">
            <v>12</v>
          </cell>
          <cell r="K140" t="str">
            <v>Proceso: Recaudación</v>
          </cell>
          <cell r="L140">
            <v>45</v>
          </cell>
          <cell r="M140" t="str">
            <v>Subproceso: Devolución y/o Compensación</v>
          </cell>
          <cell r="N140">
            <v>3044</v>
          </cell>
          <cell r="O140" t="str">
            <v>Subproceso: Devolución y/o compensación</v>
          </cell>
          <cell r="P140">
            <v>6154</v>
          </cell>
          <cell r="Q140">
            <v>6155</v>
          </cell>
          <cell r="R140">
            <v>0</v>
          </cell>
          <cell r="S140">
            <v>0</v>
          </cell>
          <cell r="T140" t="str">
            <v>Constante</v>
          </cell>
          <cell r="U140">
            <v>2</v>
          </cell>
          <cell r="V140" t="str">
            <v>Subproceso</v>
          </cell>
          <cell r="W140">
            <v>22403</v>
          </cell>
          <cell r="X140" t="str">
            <v>Indicadores de Subproceso - Recaudo</v>
          </cell>
          <cell r="Y140" t="str">
            <v>No</v>
          </cell>
        </row>
        <row r="141">
          <cell r="A141">
            <v>5100</v>
          </cell>
          <cell r="B141" t="str">
            <v>Gestión del SIE de Devoluciones optimizada</v>
          </cell>
          <cell r="C141" t="str">
            <v>(9488/9489)* 100</v>
          </cell>
          <cell r="D141">
            <v>97110001</v>
          </cell>
          <cell r="E141" t="str">
            <v>(Variable 1/ Variable 2)* 100</v>
          </cell>
          <cell r="F141">
            <v>85</v>
          </cell>
          <cell r="G141" t="str">
            <v>Mes</v>
          </cell>
          <cell r="H141" t="str">
            <v>Porcentaje</v>
          </cell>
          <cell r="I141">
            <v>0</v>
          </cell>
          <cell r="J141">
            <v>12</v>
          </cell>
          <cell r="K141" t="str">
            <v>Proceso: Recaudación</v>
          </cell>
          <cell r="L141">
            <v>45</v>
          </cell>
          <cell r="M141" t="str">
            <v>Subproceso: Devolución y/o Compensación</v>
          </cell>
          <cell r="N141">
            <v>3044</v>
          </cell>
          <cell r="O141" t="str">
            <v>Subproceso: Devolución y/o compensación</v>
          </cell>
          <cell r="P141">
            <v>6156</v>
          </cell>
          <cell r="Q141">
            <v>6157</v>
          </cell>
          <cell r="R141">
            <v>0</v>
          </cell>
          <cell r="S141">
            <v>0</v>
          </cell>
          <cell r="T141" t="str">
            <v>Ascendente</v>
          </cell>
          <cell r="U141">
            <v>2</v>
          </cell>
          <cell r="V141" t="str">
            <v>Subproceso</v>
          </cell>
          <cell r="W141">
            <v>22403</v>
          </cell>
          <cell r="X141" t="str">
            <v>Indicadores de Subproceso - Recaudo</v>
          </cell>
          <cell r="Y141" t="str">
            <v>No</v>
          </cell>
        </row>
        <row r="142">
          <cell r="A142">
            <v>5101</v>
          </cell>
          <cell r="B142" t="str">
            <v>Efectividad en la aprehensión de mercancías</v>
          </cell>
          <cell r="C142" t="str">
            <v>((6158+ 6159)- 6160)/6161</v>
          </cell>
          <cell r="D142">
            <v>97110001</v>
          </cell>
          <cell r="E142" t="str">
            <v>((Variable 1 + Variable 2 )- Variable 3 )/ Variable 4</v>
          </cell>
          <cell r="F142">
            <v>80</v>
          </cell>
          <cell r="G142" t="str">
            <v>Trimestre</v>
          </cell>
          <cell r="H142" t="str">
            <v>Porcentaje</v>
          </cell>
          <cell r="I142">
            <v>80</v>
          </cell>
          <cell r="J142">
            <v>5</v>
          </cell>
          <cell r="K142" t="str">
            <v>Proceso: Fiscalización y Liquidación</v>
          </cell>
          <cell r="L142">
            <v>201</v>
          </cell>
          <cell r="M142" t="str">
            <v>Subproceso: Control Aduanero</v>
          </cell>
          <cell r="N142">
            <v>3006</v>
          </cell>
          <cell r="O142" t="str">
            <v>Subproceso: Control Aduanero</v>
          </cell>
          <cell r="P142">
            <v>6158</v>
          </cell>
          <cell r="Q142">
            <v>6159</v>
          </cell>
          <cell r="R142">
            <v>6160</v>
          </cell>
          <cell r="S142">
            <v>6161</v>
          </cell>
          <cell r="T142" t="str">
            <v>Ascendente</v>
          </cell>
          <cell r="U142">
            <v>2</v>
          </cell>
          <cell r="V142" t="str">
            <v>Subproceso</v>
          </cell>
          <cell r="W142">
            <v>23104</v>
          </cell>
          <cell r="X142" t="str">
            <v>Indicadores de Subproceso - Fiscalización Aduanera</v>
          </cell>
          <cell r="Y142" t="str">
            <v>No</v>
          </cell>
        </row>
        <row r="143">
          <cell r="A143">
            <v>5102</v>
          </cell>
          <cell r="B143" t="str">
            <v>Porcentaje de devolución de mercancías aprehendidas</v>
          </cell>
          <cell r="C143" t="str">
            <v>(6162/6163)* 100</v>
          </cell>
          <cell r="D143">
            <v>97110003</v>
          </cell>
          <cell r="E143" t="str">
            <v>(Variable 1/ Variable 2)* 100</v>
          </cell>
          <cell r="F143">
            <v>2</v>
          </cell>
          <cell r="G143" t="str">
            <v>Mes</v>
          </cell>
          <cell r="H143" t="str">
            <v>Porcentaje</v>
          </cell>
          <cell r="I143">
            <v>1.91</v>
          </cell>
          <cell r="J143">
            <v>5</v>
          </cell>
          <cell r="K143" t="str">
            <v>Proceso: Fiscalización y Liquidación</v>
          </cell>
          <cell r="L143">
            <v>201</v>
          </cell>
          <cell r="M143" t="str">
            <v>Subproceso: Control Aduanero</v>
          </cell>
          <cell r="N143">
            <v>3006</v>
          </cell>
          <cell r="O143" t="str">
            <v>Subproceso: Control Aduanero</v>
          </cell>
          <cell r="P143">
            <v>6162</v>
          </cell>
          <cell r="Q143">
            <v>6163</v>
          </cell>
          <cell r="R143">
            <v>0</v>
          </cell>
          <cell r="S143">
            <v>0</v>
          </cell>
          <cell r="T143" t="str">
            <v>Descendente</v>
          </cell>
          <cell r="U143">
            <v>2</v>
          </cell>
          <cell r="V143" t="str">
            <v>Subproceso</v>
          </cell>
          <cell r="W143">
            <v>23104</v>
          </cell>
          <cell r="X143" t="str">
            <v>Indicadores de Subproceso - Fiscalización Aduanera</v>
          </cell>
          <cell r="Y143" t="str">
            <v>No</v>
          </cell>
        </row>
        <row r="144">
          <cell r="A144">
            <v>5103</v>
          </cell>
          <cell r="B144" t="str">
            <v>Porcentaje de gestión de los procedimientos sancionatorios y liquidaciones oficiales aduaneras (Corrección y Revisión).</v>
          </cell>
          <cell r="C144" t="str">
            <v>((6164 + 6165) / 6166)</v>
          </cell>
          <cell r="D144">
            <v>97110002</v>
          </cell>
          <cell r="E144" t="str">
            <v>((Variable 1 + Variable 2) / Variable 3)</v>
          </cell>
          <cell r="F144">
            <v>50</v>
          </cell>
          <cell r="G144" t="str">
            <v>Trimestre</v>
          </cell>
          <cell r="H144" t="str">
            <v>Porcentaje</v>
          </cell>
          <cell r="I144">
            <v>35</v>
          </cell>
          <cell r="J144">
            <v>5</v>
          </cell>
          <cell r="K144" t="str">
            <v>Proceso: Fiscalización y Liquidación</v>
          </cell>
          <cell r="L144">
            <v>201</v>
          </cell>
          <cell r="M144" t="str">
            <v>Subproceso: Control Aduanero</v>
          </cell>
          <cell r="N144">
            <v>3006</v>
          </cell>
          <cell r="O144" t="str">
            <v>Subproceso: Control Aduanero</v>
          </cell>
          <cell r="P144">
            <v>6164</v>
          </cell>
          <cell r="Q144">
            <v>6165</v>
          </cell>
          <cell r="R144">
            <v>6166</v>
          </cell>
          <cell r="S144">
            <v>0</v>
          </cell>
          <cell r="T144" t="str">
            <v>Constante</v>
          </cell>
          <cell r="U144">
            <v>2</v>
          </cell>
          <cell r="V144" t="str">
            <v>Subproceso</v>
          </cell>
          <cell r="W144">
            <v>23104</v>
          </cell>
          <cell r="X144" t="str">
            <v>Indicadores de Subproceso - Fiscalización Aduanera</v>
          </cell>
          <cell r="Y144" t="str">
            <v>No</v>
          </cell>
        </row>
      </sheetData>
      <sheetData sheetId="1"/>
      <sheetData sheetId="2"/>
      <sheetData sheetId="3"/>
      <sheetData sheetId="4">
        <row r="24">
          <cell r="BB24">
            <v>1</v>
          </cell>
        </row>
      </sheetData>
      <sheetData sheetId="5">
        <row r="27">
          <cell r="N27">
            <v>1</v>
          </cell>
        </row>
      </sheetData>
      <sheetData sheetId="6">
        <row r="24">
          <cell r="V24">
            <v>2.4459666666666666</v>
          </cell>
        </row>
      </sheetData>
      <sheetData sheetId="7">
        <row r="24">
          <cell r="N24">
            <v>0.390125</v>
          </cell>
        </row>
      </sheetData>
      <sheetData sheetId="8">
        <row r="24">
          <cell r="J24">
            <v>0</v>
          </cell>
        </row>
      </sheetData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ndicadores"/>
      <sheetName val="consolidado"/>
      <sheetName val="Indicadores"/>
      <sheetName val="RESUMEN"/>
      <sheetName val="79 PID"/>
      <sheetName val="5034 PID"/>
      <sheetName val="5036 PID"/>
      <sheetName val="5055 PID"/>
      <sheetName val="5056 PID"/>
      <sheetName val="Variables"/>
    </sheetNames>
    <sheetDataSet>
      <sheetData sheetId="0">
        <row r="2">
          <cell r="A2">
            <v>37</v>
          </cell>
          <cell r="B2" t="str">
            <v>Eficacia en la declaratoria de cumplimiento de las garantías específicas, operaciones específicas, amparadas con garantía global y operaciones exentas de constituir garantías</v>
          </cell>
          <cell r="C2" t="str">
            <v>(5037/(5324+5589))*100</v>
          </cell>
          <cell r="D2">
            <v>97110001</v>
          </cell>
          <cell r="E2" t="str">
            <v>(Variable 1/ (Variable 2 + Variable 3))*100</v>
          </cell>
          <cell r="F2">
            <v>80</v>
          </cell>
          <cell r="G2" t="str">
            <v>Semestre</v>
          </cell>
          <cell r="H2" t="str">
            <v>Porcentaje</v>
          </cell>
          <cell r="I2">
            <v>0</v>
          </cell>
          <cell r="J2">
            <v>11</v>
          </cell>
          <cell r="K2" t="str">
            <v>Proceso: Operación Aduanera</v>
          </cell>
          <cell r="L2">
            <v>296</v>
          </cell>
          <cell r="M2" t="str">
            <v>Subproceso: Control a Operaciones</v>
          </cell>
          <cell r="N2">
            <v>2103</v>
          </cell>
          <cell r="O2" t="str">
            <v>Procedimiento: Control y cancelación de garantías</v>
          </cell>
          <cell r="P2">
            <v>5037</v>
          </cell>
          <cell r="Q2">
            <v>5324</v>
          </cell>
          <cell r="R2">
            <v>5589</v>
          </cell>
          <cell r="S2">
            <v>0</v>
          </cell>
          <cell r="T2" t="str">
            <v>Ascendente</v>
          </cell>
          <cell r="U2">
            <v>1</v>
          </cell>
          <cell r="V2" t="str">
            <v>Procedimiento</v>
          </cell>
          <cell r="W2">
            <v>22601</v>
          </cell>
          <cell r="X2" t="str">
            <v>Comercio Exterior</v>
          </cell>
          <cell r="Y2" t="str">
            <v>No</v>
          </cell>
        </row>
        <row r="3">
          <cell r="A3">
            <v>38</v>
          </cell>
          <cell r="B3" t="str">
            <v>Eficacia en la atención de Declaraciones de importación de trámite manual</v>
          </cell>
          <cell r="C3" t="str">
            <v>(5038/(5325+5590))*100</v>
          </cell>
          <cell r="D3">
            <v>97110001</v>
          </cell>
          <cell r="E3" t="str">
            <v>(Variable 1/(Variable 2+ Variable 3))*100</v>
          </cell>
          <cell r="F3">
            <v>80</v>
          </cell>
          <cell r="G3" t="str">
            <v>Mes</v>
          </cell>
          <cell r="H3" t="str">
            <v>Porcentaje</v>
          </cell>
          <cell r="I3">
            <v>0</v>
          </cell>
          <cell r="J3">
            <v>11</v>
          </cell>
          <cell r="K3" t="str">
            <v>Proceso: Operación Aduanera</v>
          </cell>
          <cell r="L3">
            <v>294</v>
          </cell>
          <cell r="M3" t="str">
            <v>Subproceso: Ingreso de Mercancías</v>
          </cell>
          <cell r="N3">
            <v>2090</v>
          </cell>
          <cell r="O3" t="str">
            <v>Procedimiento: Autorizaciones para tramites manuales de importación</v>
          </cell>
          <cell r="P3">
            <v>5038</v>
          </cell>
          <cell r="Q3">
            <v>5325</v>
          </cell>
          <cell r="R3">
            <v>5590</v>
          </cell>
          <cell r="S3">
            <v>0</v>
          </cell>
          <cell r="T3" t="str">
            <v>Ascendente</v>
          </cell>
          <cell r="U3">
            <v>1</v>
          </cell>
          <cell r="V3" t="str">
            <v>Procedimiento</v>
          </cell>
          <cell r="W3">
            <v>22601</v>
          </cell>
          <cell r="X3" t="str">
            <v>Comercio Exterior</v>
          </cell>
          <cell r="Y3" t="str">
            <v>No</v>
          </cell>
        </row>
        <row r="4">
          <cell r="A4">
            <v>58</v>
          </cell>
          <cell r="B4" t="str">
            <v>Porcentaje de cumplimiento en la entrega de informes a entidades de control</v>
          </cell>
          <cell r="C4" t="str">
            <v>(5043/5330)*100</v>
          </cell>
          <cell r="D4">
            <v>97110002</v>
          </cell>
          <cell r="E4" t="str">
            <v>(Variable 1/ Variable 2)* 100</v>
          </cell>
          <cell r="F4">
            <v>100</v>
          </cell>
          <cell r="G4" t="str">
            <v>Trimestre</v>
          </cell>
          <cell r="H4" t="str">
            <v>Porcentaje</v>
          </cell>
          <cell r="I4">
            <v>0</v>
          </cell>
          <cell r="J4">
            <v>4</v>
          </cell>
          <cell r="K4" t="str">
            <v>Proceso: Control Interno</v>
          </cell>
          <cell r="L4">
            <v>4</v>
          </cell>
          <cell r="M4" t="str">
            <v>Proceso: Control Interno. No Aplica Subproceso.</v>
          </cell>
          <cell r="N4">
            <v>2145</v>
          </cell>
          <cell r="O4" t="str">
            <v>Procedimiento: Auditoria Interna.</v>
          </cell>
          <cell r="P4">
            <v>5043</v>
          </cell>
          <cell r="Q4">
            <v>5330</v>
          </cell>
          <cell r="R4">
            <v>0</v>
          </cell>
          <cell r="S4">
            <v>0</v>
          </cell>
          <cell r="T4" t="str">
            <v>Constante</v>
          </cell>
          <cell r="U4">
            <v>1</v>
          </cell>
          <cell r="V4" t="str">
            <v>Procedimiento</v>
          </cell>
          <cell r="W4">
            <v>20401</v>
          </cell>
          <cell r="X4" t="str">
            <v>Control Interno</v>
          </cell>
          <cell r="Y4" t="str">
            <v>No</v>
          </cell>
        </row>
        <row r="5">
          <cell r="A5">
            <v>79</v>
          </cell>
          <cell r="B5" t="str">
            <v>Oportunidad en la calificación de la actuación disciplinaria</v>
          </cell>
          <cell r="C5" t="str">
            <v>(5064/5351)*100</v>
          </cell>
          <cell r="D5">
            <v>97110001</v>
          </cell>
          <cell r="E5" t="str">
            <v>(Variable 1/ Variable 2)* 100</v>
          </cell>
          <cell r="F5">
            <v>100</v>
          </cell>
          <cell r="G5" t="str">
            <v>Mes</v>
          </cell>
          <cell r="H5" t="str">
            <v>Porcentaje</v>
          </cell>
          <cell r="I5">
            <v>0</v>
          </cell>
          <cell r="J5">
            <v>10</v>
          </cell>
          <cell r="K5" t="str">
            <v>Proceso: Investigación disciplinaria</v>
          </cell>
          <cell r="L5">
            <v>293</v>
          </cell>
          <cell r="M5" t="str">
            <v>Subproceso: Actuación disciplinaria en primera instancia</v>
          </cell>
          <cell r="N5">
            <v>2131</v>
          </cell>
          <cell r="O5" t="str">
            <v>Procedimiento: Investigación Disciplinaria</v>
          </cell>
          <cell r="P5">
            <v>5064</v>
          </cell>
          <cell r="Q5">
            <v>5351</v>
          </cell>
          <cell r="R5">
            <v>0</v>
          </cell>
          <cell r="S5">
            <v>0</v>
          </cell>
          <cell r="T5" t="str">
            <v>Ascendente</v>
          </cell>
          <cell r="U5">
            <v>1</v>
          </cell>
          <cell r="V5" t="str">
            <v>Procedimiento</v>
          </cell>
          <cell r="W5">
            <v>21301</v>
          </cell>
          <cell r="X5" t="str">
            <v>Control Disciplinario Interno</v>
          </cell>
          <cell r="Y5" t="str">
            <v>No</v>
          </cell>
        </row>
        <row r="6">
          <cell r="A6">
            <v>101</v>
          </cell>
          <cell r="B6" t="str">
            <v>Calidad en la atención y acompañamiento al cliente a través del canal telefónico</v>
          </cell>
          <cell r="C6" t="str">
            <v>((5084+5370)/5605)*100</v>
          </cell>
          <cell r="D6">
            <v>97110001</v>
          </cell>
          <cell r="E6" t="str">
            <v>((Variable 1+ Variable 2) / Variable 3)*100</v>
          </cell>
          <cell r="F6">
            <v>90</v>
          </cell>
          <cell r="G6" t="str">
            <v>Mes</v>
          </cell>
          <cell r="H6" t="str">
            <v>Porcentaje</v>
          </cell>
          <cell r="I6">
            <v>0</v>
          </cell>
          <cell r="J6">
            <v>2</v>
          </cell>
          <cell r="K6" t="str">
            <v>Proceso: Asistencia al cliente</v>
          </cell>
          <cell r="L6">
            <v>2</v>
          </cell>
          <cell r="M6" t="str">
            <v>Subproceso: Asistencia al cliente. No Aplica Subproceso.</v>
          </cell>
          <cell r="N6">
            <v>2015</v>
          </cell>
          <cell r="O6" t="str">
            <v>Procedimiento: Atención en Canales</v>
          </cell>
          <cell r="P6">
            <v>5084</v>
          </cell>
          <cell r="Q6">
            <v>5370</v>
          </cell>
          <cell r="R6">
            <v>5605</v>
          </cell>
          <cell r="S6">
            <v>0</v>
          </cell>
          <cell r="T6" t="str">
            <v>Ascendente</v>
          </cell>
          <cell r="U6">
            <v>1</v>
          </cell>
          <cell r="V6" t="str">
            <v>Procedimiento</v>
          </cell>
          <cell r="W6">
            <v>22501</v>
          </cell>
          <cell r="X6" t="str">
            <v>Asistencia al Cliente</v>
          </cell>
          <cell r="Y6" t="str">
            <v>No</v>
          </cell>
        </row>
        <row r="7">
          <cell r="A7">
            <v>102</v>
          </cell>
          <cell r="B7" t="str">
            <v>Presencia institucional DIAN</v>
          </cell>
          <cell r="C7" t="str">
            <v>(5085/5371)*100</v>
          </cell>
          <cell r="D7">
            <v>97110001</v>
          </cell>
          <cell r="E7" t="str">
            <v>(Variable 1/ Variable 2)* 100</v>
          </cell>
          <cell r="F7">
            <v>100</v>
          </cell>
          <cell r="G7" t="str">
            <v>Trimestre</v>
          </cell>
          <cell r="H7" t="str">
            <v>Porcentaje</v>
          </cell>
          <cell r="I7">
            <v>0</v>
          </cell>
          <cell r="J7">
            <v>2</v>
          </cell>
          <cell r="K7" t="str">
            <v>Proceso: Asistencia al cliente</v>
          </cell>
          <cell r="L7">
            <v>2</v>
          </cell>
          <cell r="M7" t="str">
            <v>Subproceso: Asistencia al cliente. No Aplica Subproceso.</v>
          </cell>
          <cell r="N7">
            <v>2015</v>
          </cell>
          <cell r="O7" t="str">
            <v>Procedimiento: Atención en Canales</v>
          </cell>
          <cell r="P7">
            <v>5085</v>
          </cell>
          <cell r="Q7">
            <v>5371</v>
          </cell>
          <cell r="R7">
            <v>0</v>
          </cell>
          <cell r="S7">
            <v>0</v>
          </cell>
          <cell r="T7" t="str">
            <v>Ascendente</v>
          </cell>
          <cell r="U7">
            <v>1</v>
          </cell>
          <cell r="V7" t="str">
            <v>Procedimiento</v>
          </cell>
          <cell r="W7">
            <v>22501</v>
          </cell>
          <cell r="X7" t="str">
            <v>Asistencia al Cliente</v>
          </cell>
          <cell r="Y7" t="str">
            <v>No</v>
          </cell>
        </row>
        <row r="8">
          <cell r="A8">
            <v>109</v>
          </cell>
          <cell r="B8" t="str">
            <v>Oportunidad en la Decisión a Solicitudes Actualización RUT sujetas a verificación concepto 5</v>
          </cell>
          <cell r="C8" t="str">
            <v>(5087/5373)*100</v>
          </cell>
          <cell r="D8">
            <v>97110002</v>
          </cell>
          <cell r="E8" t="str">
            <v>(Variable 1/ Variable 2)* 100</v>
          </cell>
          <cell r="F8">
            <v>100</v>
          </cell>
          <cell r="G8" t="str">
            <v>Mes</v>
          </cell>
          <cell r="H8" t="str">
            <v>Porcentaje</v>
          </cell>
          <cell r="I8">
            <v>0</v>
          </cell>
          <cell r="J8">
            <v>8</v>
          </cell>
          <cell r="K8" t="str">
            <v>Proceso: Gestión Masiva</v>
          </cell>
          <cell r="L8">
            <v>291</v>
          </cell>
          <cell r="M8" t="str">
            <v>Subproceso: Modificaciones del Registro</v>
          </cell>
          <cell r="N8">
            <v>2037</v>
          </cell>
          <cell r="O8" t="str">
            <v>Procedimiento: Actualizaciones del Rut sujetas a verificación</v>
          </cell>
          <cell r="P8">
            <v>5087</v>
          </cell>
          <cell r="Q8">
            <v>5373</v>
          </cell>
          <cell r="R8">
            <v>0</v>
          </cell>
          <cell r="S8">
            <v>0</v>
          </cell>
          <cell r="T8" t="str">
            <v>Constante</v>
          </cell>
          <cell r="U8">
            <v>1</v>
          </cell>
          <cell r="V8" t="str">
            <v>Procedimiento</v>
          </cell>
          <cell r="W8">
            <v>22501</v>
          </cell>
          <cell r="X8" t="str">
            <v>Asistencia al Cliente</v>
          </cell>
          <cell r="Y8" t="str">
            <v>No</v>
          </cell>
        </row>
        <row r="9">
          <cell r="A9">
            <v>125</v>
          </cell>
          <cell r="B9" t="str">
            <v>Eficacia en el estudio y elaboración de  proyectos de normas de convenios internacionales aduaneros</v>
          </cell>
          <cell r="C9" t="str">
            <v>(5101/5387)*100</v>
          </cell>
          <cell r="D9">
            <v>97110002</v>
          </cell>
          <cell r="E9" t="str">
            <v>(Variable 1/ Variable 2)* 100</v>
          </cell>
          <cell r="F9">
            <v>100</v>
          </cell>
          <cell r="G9" t="str">
            <v>Semestre</v>
          </cell>
          <cell r="H9" t="str">
            <v>Porcentaje</v>
          </cell>
          <cell r="I9">
            <v>0</v>
          </cell>
          <cell r="J9">
            <v>11</v>
          </cell>
          <cell r="K9" t="str">
            <v>Proceso: Operación Aduanera</v>
          </cell>
          <cell r="L9">
            <v>216</v>
          </cell>
          <cell r="M9" t="str">
            <v>Subproceso: Apoyo  a la Operación Aduanera</v>
          </cell>
          <cell r="N9">
            <v>2093</v>
          </cell>
          <cell r="O9" t="str">
            <v>Procedimiento: Expedición de Pronunciamiento Técnico</v>
          </cell>
          <cell r="P9">
            <v>5101</v>
          </cell>
          <cell r="Q9">
            <v>5387</v>
          </cell>
          <cell r="R9">
            <v>0</v>
          </cell>
          <cell r="S9">
            <v>0</v>
          </cell>
          <cell r="T9" t="str">
            <v>Constante</v>
          </cell>
          <cell r="U9">
            <v>1</v>
          </cell>
          <cell r="V9" t="str">
            <v>Procedimiento</v>
          </cell>
          <cell r="W9">
            <v>22601</v>
          </cell>
          <cell r="X9" t="str">
            <v>Comercio Exterior</v>
          </cell>
          <cell r="Y9" t="str">
            <v>No</v>
          </cell>
        </row>
        <row r="10">
          <cell r="A10">
            <v>161</v>
          </cell>
          <cell r="B10" t="str">
            <v>Cobertura en Seguridad Social integral a los servidores públicos de la entidad.</v>
          </cell>
          <cell r="C10" t="str">
            <v>(5136/5422)*100</v>
          </cell>
          <cell r="D10">
            <v>97110001</v>
          </cell>
          <cell r="E10" t="str">
            <v>(Variable 1/ Variable 2)* 100</v>
          </cell>
          <cell r="F10">
            <v>100</v>
          </cell>
          <cell r="G10" t="str">
            <v>Trimestre</v>
          </cell>
          <cell r="H10" t="str">
            <v>Porcentaje</v>
          </cell>
          <cell r="I10">
            <v>0</v>
          </cell>
          <cell r="J10">
            <v>6</v>
          </cell>
          <cell r="K10" t="str">
            <v>Proceso: Gestión Humana</v>
          </cell>
          <cell r="L10">
            <v>282</v>
          </cell>
          <cell r="M10" t="str">
            <v>Subproceso: Gestión para la provisión y/o movilidad del empleo</v>
          </cell>
          <cell r="N10">
            <v>2264</v>
          </cell>
          <cell r="O10" t="str">
            <v>Procedimiento: Afiliaciones y/o Traslados al Sistema de Seguridad Social y Cajas de Compensación</v>
          </cell>
          <cell r="P10">
            <v>5136</v>
          </cell>
          <cell r="Q10">
            <v>5422</v>
          </cell>
          <cell r="R10">
            <v>0</v>
          </cell>
          <cell r="S10">
            <v>0</v>
          </cell>
          <cell r="T10" t="str">
            <v>Ascendente</v>
          </cell>
          <cell r="U10">
            <v>1</v>
          </cell>
          <cell r="V10" t="str">
            <v>Procedimiento</v>
          </cell>
          <cell r="W10">
            <v>21401</v>
          </cell>
          <cell r="X10" t="str">
            <v>Personal</v>
          </cell>
          <cell r="Y10" t="str">
            <v>No</v>
          </cell>
        </row>
        <row r="11">
          <cell r="A11">
            <v>178</v>
          </cell>
          <cell r="B11" t="str">
            <v>Número de días de mora en el cierre contable (MUISCA)</v>
          </cell>
          <cell r="C11" t="str">
            <v>(5152-5438)</v>
          </cell>
          <cell r="D11">
            <v>97110003</v>
          </cell>
          <cell r="E11" t="str">
            <v>(Variable 1 - Variable 2 )</v>
          </cell>
          <cell r="F11">
            <v>0</v>
          </cell>
          <cell r="G11" t="str">
            <v>Mes</v>
          </cell>
          <cell r="H11" t="str">
            <v>Días</v>
          </cell>
          <cell r="I11">
            <v>0</v>
          </cell>
          <cell r="J11">
            <v>12</v>
          </cell>
          <cell r="K11" t="str">
            <v>Proceso: Recaudación</v>
          </cell>
          <cell r="L11">
            <v>259</v>
          </cell>
          <cell r="M11" t="str">
            <v xml:space="preserve">	Subproceso: Información de Recaudo</v>
          </cell>
          <cell r="N11">
            <v>2051</v>
          </cell>
          <cell r="O11" t="str">
            <v>Procedimiento: Cierre Contable</v>
          </cell>
          <cell r="P11">
            <v>5152</v>
          </cell>
          <cell r="Q11">
            <v>5438</v>
          </cell>
          <cell r="R11">
            <v>0</v>
          </cell>
          <cell r="S11">
            <v>0</v>
          </cell>
          <cell r="T11" t="str">
            <v>Descendente</v>
          </cell>
          <cell r="U11">
            <v>1</v>
          </cell>
          <cell r="V11" t="str">
            <v>Procedimiento</v>
          </cell>
          <cell r="W11">
            <v>22401</v>
          </cell>
          <cell r="X11" t="str">
            <v>Recaudo</v>
          </cell>
          <cell r="Y11" t="str">
            <v>No</v>
          </cell>
        </row>
        <row r="12">
          <cell r="A12">
            <v>183</v>
          </cell>
          <cell r="B12" t="str">
            <v>Proceso sancionatorio contra EAR</v>
          </cell>
          <cell r="C12" t="str">
            <v>(5157/5443)*100</v>
          </cell>
          <cell r="D12">
            <v>97110002</v>
          </cell>
          <cell r="E12" t="str">
            <v>(Variable 1/ Variable 2)* 100</v>
          </cell>
          <cell r="F12">
            <v>100</v>
          </cell>
          <cell r="G12" t="str">
            <v>Año</v>
          </cell>
          <cell r="H12" t="str">
            <v>Porcentaje</v>
          </cell>
          <cell r="I12">
            <v>0</v>
          </cell>
          <cell r="J12">
            <v>12</v>
          </cell>
          <cell r="K12" t="str">
            <v>Proceso: Recaudación</v>
          </cell>
          <cell r="L12">
            <v>259</v>
          </cell>
          <cell r="M12" t="str">
            <v xml:space="preserve">	Subproceso: Información de Recaudo</v>
          </cell>
          <cell r="N12">
            <v>2055</v>
          </cell>
          <cell r="O12" t="str">
            <v>Procedimiento: Sanciones a Entidades Autorizadas para Recaudar</v>
          </cell>
          <cell r="P12">
            <v>5157</v>
          </cell>
          <cell r="Q12">
            <v>5443</v>
          </cell>
          <cell r="R12">
            <v>0</v>
          </cell>
          <cell r="S12">
            <v>0</v>
          </cell>
          <cell r="T12" t="str">
            <v>Constante</v>
          </cell>
          <cell r="U12">
            <v>1</v>
          </cell>
          <cell r="V12" t="str">
            <v>Procedimiento</v>
          </cell>
          <cell r="W12">
            <v>22401</v>
          </cell>
          <cell r="X12" t="str">
            <v>Recaudo</v>
          </cell>
          <cell r="Y12" t="str">
            <v>No</v>
          </cell>
        </row>
        <row r="13">
          <cell r="A13">
            <v>186</v>
          </cell>
          <cell r="B13" t="str">
            <v>Comunicación Indice de Consignación</v>
          </cell>
          <cell r="C13" t="str">
            <v>(5160/5446)*100</v>
          </cell>
          <cell r="D13">
            <v>97110002</v>
          </cell>
          <cell r="E13" t="str">
            <v>(Variable 1/ Variable 2)* 100</v>
          </cell>
          <cell r="F13">
            <v>100</v>
          </cell>
          <cell r="G13" t="str">
            <v>Mes</v>
          </cell>
          <cell r="H13" t="str">
            <v>Porcentaje</v>
          </cell>
          <cell r="I13">
            <v>0</v>
          </cell>
          <cell r="J13">
            <v>12</v>
          </cell>
          <cell r="K13" t="str">
            <v>Proceso: Recaudación</v>
          </cell>
          <cell r="L13">
            <v>259</v>
          </cell>
          <cell r="M13" t="str">
            <v xml:space="preserve">	Subproceso: Información de Recaudo</v>
          </cell>
          <cell r="N13">
            <v>2054</v>
          </cell>
          <cell r="O13" t="str">
            <v>Procedimiento: Cálculo del Índice de consignación</v>
          </cell>
          <cell r="P13">
            <v>5160</v>
          </cell>
          <cell r="Q13">
            <v>5446</v>
          </cell>
          <cell r="R13">
            <v>0</v>
          </cell>
          <cell r="S13">
            <v>0</v>
          </cell>
          <cell r="T13" t="str">
            <v>Constante</v>
          </cell>
          <cell r="U13">
            <v>1</v>
          </cell>
          <cell r="V13" t="str">
            <v>Procedimiento</v>
          </cell>
          <cell r="W13">
            <v>22401</v>
          </cell>
          <cell r="X13" t="str">
            <v>Recaudo</v>
          </cell>
          <cell r="Y13" t="str">
            <v>No</v>
          </cell>
        </row>
        <row r="14">
          <cell r="A14">
            <v>187</v>
          </cell>
          <cell r="B14" t="str">
            <v>Conciliación del Recaudo</v>
          </cell>
          <cell r="C14" t="str">
            <v>(5161/5447)*100</v>
          </cell>
          <cell r="D14">
            <v>97110002</v>
          </cell>
          <cell r="E14" t="str">
            <v>(Variable 1/ Variable 2)* 100</v>
          </cell>
          <cell r="F14">
            <v>100</v>
          </cell>
          <cell r="G14" t="str">
            <v>Mes</v>
          </cell>
          <cell r="H14" t="str">
            <v>Porcentaje</v>
          </cell>
          <cell r="I14">
            <v>0</v>
          </cell>
          <cell r="J14">
            <v>12</v>
          </cell>
          <cell r="K14" t="str">
            <v>Proceso: Recaudación</v>
          </cell>
          <cell r="L14">
            <v>259</v>
          </cell>
          <cell r="M14" t="str">
            <v xml:space="preserve">	Subproceso: Información de Recaudo</v>
          </cell>
          <cell r="N14">
            <v>2054</v>
          </cell>
          <cell r="O14" t="str">
            <v>Procedimiento: Cálculo del Índice de consignación</v>
          </cell>
          <cell r="P14">
            <v>5161</v>
          </cell>
          <cell r="Q14">
            <v>5447</v>
          </cell>
          <cell r="R14">
            <v>0</v>
          </cell>
          <cell r="S14">
            <v>0</v>
          </cell>
          <cell r="T14" t="str">
            <v>Constante</v>
          </cell>
          <cell r="U14">
            <v>1</v>
          </cell>
          <cell r="V14" t="str">
            <v>Procedimiento</v>
          </cell>
          <cell r="W14">
            <v>22401</v>
          </cell>
          <cell r="X14" t="str">
            <v>Recaudo</v>
          </cell>
          <cell r="Y14" t="str">
            <v>No</v>
          </cell>
        </row>
        <row r="15">
          <cell r="A15">
            <v>218</v>
          </cell>
          <cell r="B15" t="str">
            <v>Concepto bienes inmuebles recibidos en dación en pago</v>
          </cell>
          <cell r="C15" t="str">
            <v>(5179/5463)*100</v>
          </cell>
          <cell r="D15">
            <v>97110002</v>
          </cell>
          <cell r="E15" t="str">
            <v>(Variable 1/ Variable 2)* 100</v>
          </cell>
          <cell r="F15">
            <v>100</v>
          </cell>
          <cell r="G15" t="str">
            <v>Trimestre</v>
          </cell>
          <cell r="H15" t="str">
            <v>Porcentaje</v>
          </cell>
          <cell r="I15">
            <v>0</v>
          </cell>
          <cell r="J15">
            <v>14</v>
          </cell>
          <cell r="K15" t="str">
            <v>Proceso: Recursos Físicos</v>
          </cell>
          <cell r="L15">
            <v>232</v>
          </cell>
          <cell r="M15" t="str">
            <v>Subproceso: Administración de Bienes</v>
          </cell>
          <cell r="N15">
            <v>2173</v>
          </cell>
          <cell r="O15" t="str">
            <v>Procedimiento: Conceptualización y Entrega de Bienes Inmuebles Recibidos en Dación en Pago</v>
          </cell>
          <cell r="P15">
            <v>5179</v>
          </cell>
          <cell r="Q15">
            <v>5463</v>
          </cell>
          <cell r="R15">
            <v>0</v>
          </cell>
          <cell r="S15">
            <v>0</v>
          </cell>
          <cell r="T15" t="str">
            <v>Constante</v>
          </cell>
          <cell r="U15">
            <v>1</v>
          </cell>
          <cell r="V15" t="str">
            <v>Procedimiento</v>
          </cell>
          <cell r="W15">
            <v>21501</v>
          </cell>
          <cell r="X15" t="str">
            <v>Recursos Físicos</v>
          </cell>
          <cell r="Y15" t="str">
            <v>No</v>
          </cell>
        </row>
        <row r="16">
          <cell r="A16">
            <v>229</v>
          </cell>
          <cell r="B16" t="str">
            <v>Control a eliminación de documentos</v>
          </cell>
          <cell r="C16" t="str">
            <v>(5180/5464)*100</v>
          </cell>
          <cell r="D16">
            <v>97110002</v>
          </cell>
          <cell r="E16" t="str">
            <v>(Variable 1/ Variable 2)* 100</v>
          </cell>
          <cell r="F16">
            <v>100</v>
          </cell>
          <cell r="G16" t="str">
            <v>Año</v>
          </cell>
          <cell r="H16" t="str">
            <v>Porcentaje</v>
          </cell>
          <cell r="I16">
            <v>0</v>
          </cell>
          <cell r="J16">
            <v>14</v>
          </cell>
          <cell r="K16" t="str">
            <v>Proceso: Recursos Físicos</v>
          </cell>
          <cell r="L16">
            <v>53</v>
          </cell>
          <cell r="M16" t="str">
            <v>Subproceso: Gestión Documental</v>
          </cell>
          <cell r="N16">
            <v>2209</v>
          </cell>
          <cell r="O16" t="str">
            <v>Procedimiento: Administración del Archivo Central</v>
          </cell>
          <cell r="P16">
            <v>5190</v>
          </cell>
          <cell r="Q16">
            <v>5474</v>
          </cell>
          <cell r="R16">
            <v>0</v>
          </cell>
          <cell r="S16">
            <v>0</v>
          </cell>
          <cell r="T16" t="str">
            <v>Constante</v>
          </cell>
          <cell r="U16">
            <v>1</v>
          </cell>
          <cell r="V16" t="str">
            <v>Procedimiento</v>
          </cell>
          <cell r="W16">
            <v>21501</v>
          </cell>
          <cell r="X16" t="str">
            <v>Recursos Físicos</v>
          </cell>
          <cell r="Y16" t="str">
            <v>No</v>
          </cell>
        </row>
        <row r="17">
          <cell r="A17">
            <v>236</v>
          </cell>
          <cell r="B17" t="str">
            <v>Mantenimiento del Parque Automotor</v>
          </cell>
          <cell r="C17" t="str">
            <v>(5195/5479)*100</v>
          </cell>
          <cell r="D17">
            <v>97110002</v>
          </cell>
          <cell r="E17" t="str">
            <v>(Variable 1/ Variable 2)* 100</v>
          </cell>
          <cell r="F17">
            <v>100</v>
          </cell>
          <cell r="G17" t="str">
            <v>Trimestre</v>
          </cell>
          <cell r="H17" t="str">
            <v>Porcentaje</v>
          </cell>
          <cell r="I17">
            <v>0</v>
          </cell>
          <cell r="J17">
            <v>14</v>
          </cell>
          <cell r="K17" t="str">
            <v>Proceso: Recursos Físicos</v>
          </cell>
          <cell r="L17">
            <v>232</v>
          </cell>
          <cell r="M17" t="str">
            <v>Subproceso: Administración de Bienes</v>
          </cell>
          <cell r="N17">
            <v>2377</v>
          </cell>
          <cell r="O17" t="str">
            <v>Procedimiento: Programa de Mantenimiento Parque Automotor</v>
          </cell>
          <cell r="P17">
            <v>5195</v>
          </cell>
          <cell r="Q17">
            <v>5479</v>
          </cell>
          <cell r="R17">
            <v>0</v>
          </cell>
          <cell r="S17">
            <v>0</v>
          </cell>
          <cell r="T17" t="str">
            <v>Constante</v>
          </cell>
          <cell r="U17">
            <v>1</v>
          </cell>
          <cell r="V17" t="str">
            <v>Procedimiento</v>
          </cell>
          <cell r="W17">
            <v>21501</v>
          </cell>
          <cell r="X17" t="str">
            <v>Recursos Físicos</v>
          </cell>
          <cell r="Y17" t="str">
            <v>No</v>
          </cell>
        </row>
        <row r="18">
          <cell r="A18">
            <v>245</v>
          </cell>
          <cell r="B18" t="str">
            <v>Oportunidad entrega cuenta mensual de Almacén e Inventarios</v>
          </cell>
          <cell r="C18" t="str">
            <v>(5204/5488)*100</v>
          </cell>
          <cell r="D18">
            <v>97110002</v>
          </cell>
          <cell r="E18" t="str">
            <v>(Variable 1/ Variable 2)* 100</v>
          </cell>
          <cell r="F18">
            <v>100</v>
          </cell>
          <cell r="G18" t="str">
            <v>Mes</v>
          </cell>
          <cell r="H18" t="str">
            <v>Porcentaje</v>
          </cell>
          <cell r="I18">
            <v>0</v>
          </cell>
          <cell r="J18">
            <v>14</v>
          </cell>
          <cell r="K18" t="str">
            <v>Proceso: Recursos Físicos</v>
          </cell>
          <cell r="L18">
            <v>232</v>
          </cell>
          <cell r="M18" t="str">
            <v>Subproceso: Administración de Bienes</v>
          </cell>
          <cell r="N18">
            <v>2349</v>
          </cell>
          <cell r="O18" t="str">
            <v>Procedimiento: Levantamiento Físico de Inventario de Bienes Muebles</v>
          </cell>
          <cell r="P18">
            <v>5204</v>
          </cell>
          <cell r="Q18">
            <v>5488</v>
          </cell>
          <cell r="R18">
            <v>0</v>
          </cell>
          <cell r="S18">
            <v>0</v>
          </cell>
          <cell r="T18" t="str">
            <v>Constante</v>
          </cell>
          <cell r="U18">
            <v>1</v>
          </cell>
          <cell r="V18" t="str">
            <v>Procedimiento</v>
          </cell>
          <cell r="W18">
            <v>21501</v>
          </cell>
          <cell r="X18" t="str">
            <v>Recursos Físicos</v>
          </cell>
          <cell r="Y18" t="str">
            <v>No</v>
          </cell>
        </row>
        <row r="19">
          <cell r="A19">
            <v>262</v>
          </cell>
          <cell r="B19" t="str">
            <v>Cumplimiento y mantenimiento de los requisitos  con los cuales se obtuvo el registro aduanero</v>
          </cell>
          <cell r="C19" t="str">
            <v>(5219/5502)*100</v>
          </cell>
          <cell r="D19">
            <v>97110002</v>
          </cell>
          <cell r="E19" t="str">
            <v>(Variable 1/ Variable 2)* 100</v>
          </cell>
          <cell r="F19">
            <v>70</v>
          </cell>
          <cell r="G19" t="str">
            <v>Trimestre</v>
          </cell>
          <cell r="H19" t="str">
            <v>Porcentaje</v>
          </cell>
          <cell r="I19">
            <v>0</v>
          </cell>
          <cell r="J19">
            <v>8</v>
          </cell>
          <cell r="K19" t="str">
            <v>Proceso: Gestión Masiva</v>
          </cell>
          <cell r="L19">
            <v>289</v>
          </cell>
          <cell r="M19" t="str">
            <v>Subproceso: Registro, Habilitación, Autorización Usuarios TAC</v>
          </cell>
          <cell r="N19">
            <v>3121</v>
          </cell>
          <cell r="O19" t="str">
            <v>Procedimiento: Control al mantenimiento de requisitos a Operadores de Comercio Exterior y Obligados Aduaneros</v>
          </cell>
          <cell r="P19">
            <v>5219</v>
          </cell>
          <cell r="Q19">
            <v>5502</v>
          </cell>
          <cell r="R19">
            <v>0</v>
          </cell>
          <cell r="S19">
            <v>0</v>
          </cell>
          <cell r="T19" t="str">
            <v>Constante</v>
          </cell>
          <cell r="U19">
            <v>1</v>
          </cell>
          <cell r="V19" t="str">
            <v>Procedimiento</v>
          </cell>
          <cell r="W19">
            <v>22801</v>
          </cell>
          <cell r="X19" t="str">
            <v xml:space="preserve">Registro Aduanero    </v>
          </cell>
          <cell r="Y19" t="str">
            <v>No</v>
          </cell>
        </row>
        <row r="20">
          <cell r="A20">
            <v>341</v>
          </cell>
          <cell r="B20" t="str">
            <v>Avaluo de Bienes Inmuebles</v>
          </cell>
          <cell r="C20" t="str">
            <v>(5678/5679)*100</v>
          </cell>
          <cell r="D20">
            <v>97110002</v>
          </cell>
          <cell r="E20" t="str">
            <v>(Variable 1/ Variable 2)* 100</v>
          </cell>
          <cell r="F20">
            <v>50</v>
          </cell>
          <cell r="G20" t="str">
            <v>Cuatrimestre</v>
          </cell>
          <cell r="H20" t="str">
            <v>Porcentaje</v>
          </cell>
          <cell r="I20">
            <v>0</v>
          </cell>
          <cell r="J20">
            <v>1</v>
          </cell>
          <cell r="K20" t="str">
            <v>Proceso: Administración de Cartera</v>
          </cell>
          <cell r="L20">
            <v>278</v>
          </cell>
          <cell r="M20" t="str">
            <v>Subproceso: Cobro en Sede Administrativa</v>
          </cell>
          <cell r="N20">
            <v>3160</v>
          </cell>
          <cell r="O20" t="str">
            <v>Procedimiento: Avalúo de Bienes</v>
          </cell>
          <cell r="P20">
            <v>5678</v>
          </cell>
          <cell r="Q20">
            <v>5679</v>
          </cell>
          <cell r="R20">
            <v>0</v>
          </cell>
          <cell r="S20">
            <v>0</v>
          </cell>
          <cell r="T20" t="str">
            <v>Constante</v>
          </cell>
          <cell r="U20">
            <v>1</v>
          </cell>
          <cell r="V20" t="str">
            <v>Procedimiento</v>
          </cell>
          <cell r="W20">
            <v>22402</v>
          </cell>
          <cell r="X20" t="str">
            <v>Cobranzas</v>
          </cell>
          <cell r="Y20" t="str">
            <v>No</v>
          </cell>
        </row>
        <row r="21">
          <cell r="A21">
            <v>342</v>
          </cell>
          <cell r="B21" t="str">
            <v>Remate de Bienes Inmuebles</v>
          </cell>
          <cell r="C21" t="str">
            <v>(5681/5680)*100</v>
          </cell>
          <cell r="D21">
            <v>97110002</v>
          </cell>
          <cell r="E21" t="str">
            <v>(Variable 1/ Variable 2)* 100</v>
          </cell>
          <cell r="F21">
            <v>50</v>
          </cell>
          <cell r="G21" t="str">
            <v>Cuatrimestre</v>
          </cell>
          <cell r="H21" t="str">
            <v>Porcentaje</v>
          </cell>
          <cell r="I21">
            <v>0</v>
          </cell>
          <cell r="J21">
            <v>1</v>
          </cell>
          <cell r="K21" t="str">
            <v>Proceso: Administración de Cartera</v>
          </cell>
          <cell r="L21">
            <v>278</v>
          </cell>
          <cell r="M21" t="str">
            <v>Subproceso: Cobro en Sede Administrativa</v>
          </cell>
          <cell r="N21">
            <v>3162</v>
          </cell>
          <cell r="O21" t="str">
            <v>Procedimiento: Liquidación del Crédito y las Costas</v>
          </cell>
          <cell r="P21">
            <v>5681</v>
          </cell>
          <cell r="Q21">
            <v>5680</v>
          </cell>
          <cell r="R21">
            <v>0</v>
          </cell>
          <cell r="S21">
            <v>0</v>
          </cell>
          <cell r="T21" t="str">
            <v>Constante</v>
          </cell>
          <cell r="U21">
            <v>1</v>
          </cell>
          <cell r="V21" t="str">
            <v>Procedimiento</v>
          </cell>
          <cell r="W21">
            <v>22402</v>
          </cell>
          <cell r="X21" t="str">
            <v>Cobranzas</v>
          </cell>
          <cell r="Y21" t="str">
            <v>No</v>
          </cell>
        </row>
        <row r="22">
          <cell r="A22">
            <v>363</v>
          </cell>
          <cell r="B22" t="str">
            <v>Reconocimiento de las operaciones contables</v>
          </cell>
          <cell r="C22" t="str">
            <v>(5745/5760)* 100</v>
          </cell>
          <cell r="D22">
            <v>97110001</v>
          </cell>
          <cell r="E22" t="str">
            <v>(Variable 1/ Variable 2)* 100</v>
          </cell>
          <cell r="F22">
            <v>100</v>
          </cell>
          <cell r="G22" t="str">
            <v>Mes</v>
          </cell>
          <cell r="H22" t="str">
            <v>Porcentaje</v>
          </cell>
          <cell r="I22">
            <v>0</v>
          </cell>
          <cell r="J22">
            <v>13</v>
          </cell>
          <cell r="K22" t="str">
            <v>Proceso: Recursos Financieros</v>
          </cell>
          <cell r="L22">
            <v>226</v>
          </cell>
          <cell r="M22" t="str">
            <v>Subproceso: Reconocimiento</v>
          </cell>
          <cell r="N22">
            <v>2156</v>
          </cell>
          <cell r="O22" t="str">
            <v>Procedimiento: Reconocimiento de Hechos Económicos que No Generan Pago</v>
          </cell>
          <cell r="P22">
            <v>5745</v>
          </cell>
          <cell r="Q22">
            <v>5760</v>
          </cell>
          <cell r="R22">
            <v>0</v>
          </cell>
          <cell r="S22">
            <v>0</v>
          </cell>
          <cell r="T22" t="str">
            <v>Ascendente</v>
          </cell>
          <cell r="U22">
            <v>1</v>
          </cell>
          <cell r="V22" t="str">
            <v>Procedimiento</v>
          </cell>
          <cell r="W22">
            <v>21601</v>
          </cell>
          <cell r="X22" t="str">
            <v>Recursos Financieros</v>
          </cell>
          <cell r="Y22" t="str">
            <v>No</v>
          </cell>
        </row>
        <row r="23">
          <cell r="A23">
            <v>368</v>
          </cell>
          <cell r="B23" t="str">
            <v>Conciliaciones Contables</v>
          </cell>
          <cell r="C23" t="str">
            <v>5750</v>
          </cell>
          <cell r="D23">
            <v>97110001</v>
          </cell>
          <cell r="E23" t="str">
            <v>Variable 1</v>
          </cell>
          <cell r="F23">
            <v>4</v>
          </cell>
          <cell r="G23" t="str">
            <v>Mes</v>
          </cell>
          <cell r="H23" t="str">
            <v>Cantidad</v>
          </cell>
          <cell r="I23">
            <v>0</v>
          </cell>
          <cell r="J23">
            <v>13</v>
          </cell>
          <cell r="K23" t="str">
            <v>Proceso: Recursos Financieros</v>
          </cell>
          <cell r="L23">
            <v>281</v>
          </cell>
          <cell r="M23" t="str">
            <v>Subproceso: Gestión Contable</v>
          </cell>
          <cell r="N23">
            <v>2157</v>
          </cell>
          <cell r="O23" t="str">
            <v>Procedimiento: Generación de Conciliaciones Bancarias y Cruces de Información</v>
          </cell>
          <cell r="P23">
            <v>5750</v>
          </cell>
          <cell r="Q23">
            <v>0</v>
          </cell>
          <cell r="R23">
            <v>0</v>
          </cell>
          <cell r="S23">
            <v>0</v>
          </cell>
          <cell r="T23" t="str">
            <v>Ascendente</v>
          </cell>
          <cell r="U23">
            <v>1</v>
          </cell>
          <cell r="V23" t="str">
            <v>Procedimiento</v>
          </cell>
          <cell r="W23">
            <v>21601</v>
          </cell>
          <cell r="X23" t="str">
            <v>Recursos Financieros</v>
          </cell>
          <cell r="Y23" t="str">
            <v>No</v>
          </cell>
        </row>
        <row r="24">
          <cell r="A24">
            <v>371</v>
          </cell>
          <cell r="B24" t="str">
            <v>Secuestro de Bienes  Inmuebles</v>
          </cell>
          <cell r="C24" t="str">
            <v>(5753/5765)*100</v>
          </cell>
          <cell r="D24">
            <v>97110002</v>
          </cell>
          <cell r="E24" t="str">
            <v>(Variable 1/ Variable 2)* 100</v>
          </cell>
          <cell r="F24">
            <v>50</v>
          </cell>
          <cell r="G24" t="str">
            <v>Cuatrimestre</v>
          </cell>
          <cell r="H24" t="str">
            <v>Porcentaje</v>
          </cell>
          <cell r="I24">
            <v>0</v>
          </cell>
          <cell r="J24">
            <v>1</v>
          </cell>
          <cell r="K24" t="str">
            <v>Proceso: Administración de Cartera</v>
          </cell>
          <cell r="L24">
            <v>278</v>
          </cell>
          <cell r="M24" t="str">
            <v>Subproceso: Cobro en Sede Administrativa</v>
          </cell>
          <cell r="N24">
            <v>3158</v>
          </cell>
          <cell r="O24" t="str">
            <v>Procedimiento: Entrega de bienes secuestrados</v>
          </cell>
          <cell r="P24">
            <v>5753</v>
          </cell>
          <cell r="Q24">
            <v>5765</v>
          </cell>
          <cell r="R24">
            <v>0</v>
          </cell>
          <cell r="S24">
            <v>0</v>
          </cell>
          <cell r="T24" t="str">
            <v>Constante</v>
          </cell>
          <cell r="U24">
            <v>1</v>
          </cell>
          <cell r="V24" t="str">
            <v>Procedimiento</v>
          </cell>
          <cell r="W24">
            <v>22402</v>
          </cell>
          <cell r="X24" t="str">
            <v>Cobranzas</v>
          </cell>
          <cell r="Y24" t="str">
            <v>No</v>
          </cell>
        </row>
        <row r="25">
          <cell r="A25">
            <v>374</v>
          </cell>
          <cell r="B25" t="str">
            <v>Porcentaje de Terceros Conciliados</v>
          </cell>
          <cell r="C25" t="str">
            <v>(5756/5768)*100</v>
          </cell>
          <cell r="D25">
            <v>97110002</v>
          </cell>
          <cell r="E25" t="str">
            <v>(Variable 1/ Variable 2)* 100</v>
          </cell>
          <cell r="F25">
            <v>100</v>
          </cell>
          <cell r="G25" t="str">
            <v>Mes</v>
          </cell>
          <cell r="H25" t="str">
            <v>Porcentaje</v>
          </cell>
          <cell r="I25">
            <v>0</v>
          </cell>
          <cell r="J25">
            <v>12</v>
          </cell>
          <cell r="K25" t="str">
            <v>Proceso: Recaudación</v>
          </cell>
          <cell r="L25">
            <v>259</v>
          </cell>
          <cell r="M25" t="str">
            <v xml:space="preserve">	Subproceso: Información de Recaudo</v>
          </cell>
          <cell r="N25">
            <v>2052</v>
          </cell>
          <cell r="O25" t="str">
            <v>Procedimiento: Informe contable que deben rendir las direcciones seccionales</v>
          </cell>
          <cell r="P25">
            <v>5756</v>
          </cell>
          <cell r="Q25">
            <v>5768</v>
          </cell>
          <cell r="R25">
            <v>0</v>
          </cell>
          <cell r="S25">
            <v>0</v>
          </cell>
          <cell r="T25" t="str">
            <v>Constante</v>
          </cell>
          <cell r="U25">
            <v>1</v>
          </cell>
          <cell r="V25" t="str">
            <v>Procedimiento</v>
          </cell>
          <cell r="W25">
            <v>22401</v>
          </cell>
          <cell r="X25" t="str">
            <v>Recaudo</v>
          </cell>
          <cell r="Y25" t="str">
            <v>Si</v>
          </cell>
        </row>
        <row r="26">
          <cell r="A26">
            <v>375</v>
          </cell>
          <cell r="B26" t="str">
            <v>Gestión Saldos con errores de Procesamiento mediante el uso del Rol de Reprocesos del SIE de Obligación Financiera</v>
          </cell>
          <cell r="C26" t="str">
            <v>((5774+5778)/(5780+5782))*100</v>
          </cell>
          <cell r="D26">
            <v>97110002</v>
          </cell>
          <cell r="E26" t="str">
            <v>((Variable 1+ Variable 2) / (Variable 3 + Variable 4))*100</v>
          </cell>
          <cell r="F26">
            <v>100</v>
          </cell>
          <cell r="G26" t="str">
            <v>Mes</v>
          </cell>
          <cell r="H26" t="str">
            <v>Porcentaje</v>
          </cell>
          <cell r="I26">
            <v>0</v>
          </cell>
          <cell r="J26">
            <v>12</v>
          </cell>
          <cell r="K26" t="str">
            <v>Proceso: Recaudación</v>
          </cell>
          <cell r="L26">
            <v>259</v>
          </cell>
          <cell r="M26" t="str">
            <v xml:space="preserve">	Subproceso: Información de Recaudo</v>
          </cell>
          <cell r="N26">
            <v>2042</v>
          </cell>
          <cell r="O26" t="str">
            <v>Procedimiento: Corrección de inconsistencias  de Declaraciones y-o Recibos de Pago</v>
          </cell>
          <cell r="P26">
            <v>5774</v>
          </cell>
          <cell r="Q26">
            <v>5778</v>
          </cell>
          <cell r="R26">
            <v>5780</v>
          </cell>
          <cell r="S26">
            <v>5782</v>
          </cell>
          <cell r="T26" t="str">
            <v>Constante</v>
          </cell>
          <cell r="U26">
            <v>1</v>
          </cell>
          <cell r="V26" t="str">
            <v>Procedimiento</v>
          </cell>
          <cell r="W26">
            <v>22401</v>
          </cell>
          <cell r="X26" t="str">
            <v>Recaudo</v>
          </cell>
          <cell r="Y26" t="str">
            <v>No</v>
          </cell>
        </row>
        <row r="27">
          <cell r="A27">
            <v>386</v>
          </cell>
          <cell r="B27" t="str">
            <v>Eficacia en la ejecución del Procedimiento de Administración de la Actividad de Auditoría Interna</v>
          </cell>
          <cell r="C27" t="str">
            <v>(5894/5910)*100</v>
          </cell>
          <cell r="D27">
            <v>97110002</v>
          </cell>
          <cell r="E27" t="str">
            <v>(Variable 1/ Variable 2)* 100</v>
          </cell>
          <cell r="F27">
            <v>100</v>
          </cell>
          <cell r="G27" t="str">
            <v>Trimestre</v>
          </cell>
          <cell r="H27" t="str">
            <v>Porcentaje</v>
          </cell>
          <cell r="I27">
            <v>0</v>
          </cell>
          <cell r="J27">
            <v>4</v>
          </cell>
          <cell r="K27" t="str">
            <v>Proceso: Control Interno</v>
          </cell>
          <cell r="L27">
            <v>4</v>
          </cell>
          <cell r="M27" t="str">
            <v>Proceso: Control Interno. No Aplica Subproceso.</v>
          </cell>
          <cell r="N27">
            <v>2319</v>
          </cell>
          <cell r="O27" t="str">
            <v>Procedimiento: Administración de la actividad de Auditoria Interna</v>
          </cell>
          <cell r="P27">
            <v>5894</v>
          </cell>
          <cell r="Q27">
            <v>5910</v>
          </cell>
          <cell r="R27">
            <v>0</v>
          </cell>
          <cell r="S27">
            <v>0</v>
          </cell>
          <cell r="T27" t="str">
            <v>Constante</v>
          </cell>
          <cell r="U27">
            <v>1</v>
          </cell>
          <cell r="V27" t="str">
            <v>Procedimiento</v>
          </cell>
          <cell r="W27">
            <v>20401</v>
          </cell>
          <cell r="X27" t="str">
            <v>Control Interno</v>
          </cell>
          <cell r="Y27" t="str">
            <v>No</v>
          </cell>
        </row>
        <row r="28">
          <cell r="A28">
            <v>387</v>
          </cell>
          <cell r="B28" t="str">
            <v>Efectividad en el reconocimiento de carga de tráfico postal y envios urgentes.</v>
          </cell>
          <cell r="C28" t="str">
            <v>((5895+5911)/5920)*100</v>
          </cell>
          <cell r="D28">
            <v>97110001</v>
          </cell>
          <cell r="E28" t="str">
            <v>((Variable 1+ Variable 2) / Variable 3)*100</v>
          </cell>
          <cell r="F28">
            <v>60</v>
          </cell>
          <cell r="G28" t="str">
            <v>Mes</v>
          </cell>
          <cell r="H28" t="str">
            <v>Porcentaje</v>
          </cell>
          <cell r="I28">
            <v>0</v>
          </cell>
          <cell r="J28">
            <v>11</v>
          </cell>
          <cell r="K28" t="str">
            <v>Proceso: Operación Aduanera</v>
          </cell>
          <cell r="L28">
            <v>294</v>
          </cell>
          <cell r="M28" t="str">
            <v>Subproceso: Ingreso de Mercancías</v>
          </cell>
          <cell r="N28">
            <v>2080</v>
          </cell>
          <cell r="O28" t="str">
            <v>Procedimiento: Verificación de Tráfico Postal y Envios Urgentes</v>
          </cell>
          <cell r="P28">
            <v>5895</v>
          </cell>
          <cell r="Q28">
            <v>5911</v>
          </cell>
          <cell r="R28">
            <v>5920</v>
          </cell>
          <cell r="S28">
            <v>0</v>
          </cell>
          <cell r="T28" t="str">
            <v>Ascendente</v>
          </cell>
          <cell r="U28">
            <v>1</v>
          </cell>
          <cell r="V28" t="str">
            <v>Procedimiento</v>
          </cell>
          <cell r="W28">
            <v>22601</v>
          </cell>
          <cell r="X28" t="str">
            <v>Comercio Exterior</v>
          </cell>
          <cell r="Y28" t="str">
            <v>No</v>
          </cell>
        </row>
        <row r="29">
          <cell r="A29">
            <v>388</v>
          </cell>
          <cell r="B29" t="str">
            <v>Eficacia en la finalización de los tránsitos aduaneros autorizados</v>
          </cell>
          <cell r="C29" t="str">
            <v>(5896/(5912+5921))*100</v>
          </cell>
          <cell r="D29">
            <v>97110001</v>
          </cell>
          <cell r="E29" t="str">
            <v>(Variable 1/ (Variable 2 + Variable 3))*100</v>
          </cell>
          <cell r="F29">
            <v>80</v>
          </cell>
          <cell r="G29" t="str">
            <v>Mes</v>
          </cell>
          <cell r="H29" t="str">
            <v>Porcentaje</v>
          </cell>
          <cell r="I29">
            <v>0</v>
          </cell>
          <cell r="J29">
            <v>11</v>
          </cell>
          <cell r="K29" t="str">
            <v>Proceso: Operación Aduanera</v>
          </cell>
          <cell r="L29">
            <v>295</v>
          </cell>
          <cell r="M29" t="str">
            <v>Subproceso: Tránsitos aduaneros</v>
          </cell>
          <cell r="N29">
            <v>2083</v>
          </cell>
          <cell r="O29" t="str">
            <v>Procedimiento: Finalización de Tránsito Aduanero Nacional</v>
          </cell>
          <cell r="P29">
            <v>5896</v>
          </cell>
          <cell r="Q29">
            <v>5912</v>
          </cell>
          <cell r="R29">
            <v>5921</v>
          </cell>
          <cell r="S29">
            <v>0</v>
          </cell>
          <cell r="T29" t="str">
            <v>Ascendente</v>
          </cell>
          <cell r="U29">
            <v>1</v>
          </cell>
          <cell r="V29" t="str">
            <v>Procedimiento</v>
          </cell>
          <cell r="W29">
            <v>22601</v>
          </cell>
          <cell r="X29" t="str">
            <v>Comercio Exterior</v>
          </cell>
          <cell r="Y29" t="str">
            <v>No</v>
          </cell>
        </row>
        <row r="30">
          <cell r="A30">
            <v>390</v>
          </cell>
          <cell r="B30" t="str">
            <v>Efectividad en las inmovilizaciones efectuadas en carga.</v>
          </cell>
          <cell r="C30" t="str">
            <v>(5898/5914)*100</v>
          </cell>
          <cell r="D30">
            <v>97110001</v>
          </cell>
          <cell r="E30" t="str">
            <v>(Variable 1/ Variable 2)* 100</v>
          </cell>
          <cell r="F30">
            <v>10</v>
          </cell>
          <cell r="G30" t="str">
            <v>Mes</v>
          </cell>
          <cell r="H30" t="str">
            <v>Porcentaje</v>
          </cell>
          <cell r="I30">
            <v>0</v>
          </cell>
          <cell r="J30">
            <v>11</v>
          </cell>
          <cell r="K30" t="str">
            <v>Proceso: Operación Aduanera</v>
          </cell>
          <cell r="L30">
            <v>294</v>
          </cell>
          <cell r="M30" t="str">
            <v>Subproceso: Ingreso de Mercancías</v>
          </cell>
          <cell r="N30">
            <v>2081</v>
          </cell>
          <cell r="O30" t="str">
            <v>Procedimiento: Reconocimiento de Carga</v>
          </cell>
          <cell r="P30">
            <v>5898</v>
          </cell>
          <cell r="Q30">
            <v>5914</v>
          </cell>
          <cell r="R30">
            <v>0</v>
          </cell>
          <cell r="S30">
            <v>0</v>
          </cell>
          <cell r="T30" t="str">
            <v>Ascendente</v>
          </cell>
          <cell r="U30">
            <v>1</v>
          </cell>
          <cell r="V30" t="str">
            <v>Procedimiento</v>
          </cell>
          <cell r="W30">
            <v>22601</v>
          </cell>
          <cell r="X30" t="str">
            <v>Comercio Exterior</v>
          </cell>
          <cell r="Y30" t="str">
            <v>No</v>
          </cell>
        </row>
        <row r="31">
          <cell r="A31">
            <v>391</v>
          </cell>
          <cell r="B31" t="str">
            <v>Eficacia en la  expedición de las Resoluciones de clasificación arancelaria.</v>
          </cell>
          <cell r="C31" t="str">
            <v>(5899/5915)*100</v>
          </cell>
          <cell r="D31">
            <v>97110002</v>
          </cell>
          <cell r="E31" t="str">
            <v>(Variable 1/ Variable 2)* 100</v>
          </cell>
          <cell r="F31">
            <v>100</v>
          </cell>
          <cell r="G31" t="str">
            <v>Mes</v>
          </cell>
          <cell r="H31" t="str">
            <v>Porcentaje</v>
          </cell>
          <cell r="I31">
            <v>0</v>
          </cell>
          <cell r="J31">
            <v>11</v>
          </cell>
          <cell r="K31" t="str">
            <v>Proceso: Operación Aduanera</v>
          </cell>
          <cell r="L31">
            <v>216</v>
          </cell>
          <cell r="M31" t="str">
            <v>Subproceso: Apoyo  a la Operación Aduanera</v>
          </cell>
          <cell r="N31">
            <v>2327</v>
          </cell>
          <cell r="O31" t="str">
            <v>Procedimiento: Actualización Arancel</v>
          </cell>
          <cell r="P31">
            <v>5899</v>
          </cell>
          <cell r="Q31">
            <v>5915</v>
          </cell>
          <cell r="R31">
            <v>0</v>
          </cell>
          <cell r="S31">
            <v>0</v>
          </cell>
          <cell r="T31" t="str">
            <v>Constante</v>
          </cell>
          <cell r="U31">
            <v>1</v>
          </cell>
          <cell r="V31" t="str">
            <v>Procedimiento</v>
          </cell>
          <cell r="W31">
            <v>22701</v>
          </cell>
          <cell r="X31" t="str">
            <v xml:space="preserve">Técnica Aduanera    </v>
          </cell>
          <cell r="Y31" t="str">
            <v>No</v>
          </cell>
        </row>
        <row r="32">
          <cell r="A32">
            <v>394</v>
          </cell>
          <cell r="B32" t="str">
            <v>Eficacia en la atención de solicitudes de análisis merceológicos de mercancía.</v>
          </cell>
          <cell r="C32" t="str">
            <v>(5902/5918)*100</v>
          </cell>
          <cell r="D32">
            <v>97110002</v>
          </cell>
          <cell r="E32" t="str">
            <v>(Variable 1/ Variable 2)* 100</v>
          </cell>
          <cell r="F32">
            <v>100</v>
          </cell>
          <cell r="G32" t="str">
            <v>Mes</v>
          </cell>
          <cell r="H32" t="str">
            <v>Porcentaje</v>
          </cell>
          <cell r="I32">
            <v>0</v>
          </cell>
          <cell r="J32">
            <v>11</v>
          </cell>
          <cell r="K32" t="str">
            <v>Proceso: Operación Aduanera</v>
          </cell>
          <cell r="L32">
            <v>216</v>
          </cell>
          <cell r="M32" t="str">
            <v>Subproceso: Apoyo  a la Operación Aduanera</v>
          </cell>
          <cell r="N32">
            <v>2105</v>
          </cell>
          <cell r="O32" t="str">
            <v>Procedimiento: Análisis Físico Químico de Muestras</v>
          </cell>
          <cell r="P32">
            <v>5902</v>
          </cell>
          <cell r="Q32">
            <v>5918</v>
          </cell>
          <cell r="R32">
            <v>0</v>
          </cell>
          <cell r="S32">
            <v>0</v>
          </cell>
          <cell r="T32" t="str">
            <v>Constante</v>
          </cell>
          <cell r="U32">
            <v>1</v>
          </cell>
          <cell r="V32" t="str">
            <v>Procedimiento</v>
          </cell>
          <cell r="W32">
            <v>22701</v>
          </cell>
          <cell r="X32" t="str">
            <v xml:space="preserve">Técnica Aduanera    </v>
          </cell>
          <cell r="Y32" t="str">
            <v>No</v>
          </cell>
        </row>
        <row r="33">
          <cell r="A33">
            <v>397</v>
          </cell>
          <cell r="B33" t="str">
            <v>Eficiencia en la elaboración de  documentos en la etapa precontractual</v>
          </cell>
          <cell r="C33" t="str">
            <v>(5941/5942)*100</v>
          </cell>
          <cell r="D33">
            <v>97110002</v>
          </cell>
          <cell r="E33" t="str">
            <v>(Variable 1/ Variable 2)* 100</v>
          </cell>
          <cell r="F33">
            <v>100</v>
          </cell>
          <cell r="G33" t="str">
            <v>Trimestre</v>
          </cell>
          <cell r="H33" t="str">
            <v>Porcentaje</v>
          </cell>
          <cell r="I33">
            <v>0</v>
          </cell>
          <cell r="J33">
            <v>14</v>
          </cell>
          <cell r="K33" t="str">
            <v>Proceso: Recursos Físicos</v>
          </cell>
          <cell r="L33">
            <v>52</v>
          </cell>
          <cell r="M33" t="str">
            <v>Subproceso: Adquisición de Bienes y Servicios</v>
          </cell>
          <cell r="N33">
            <v>2186</v>
          </cell>
          <cell r="O33" t="str">
            <v>Procedimiento: Contratación Directa</v>
          </cell>
          <cell r="P33">
            <v>5941</v>
          </cell>
          <cell r="Q33">
            <v>5942</v>
          </cell>
          <cell r="R33">
            <v>0</v>
          </cell>
          <cell r="S33">
            <v>0</v>
          </cell>
          <cell r="T33" t="str">
            <v>Constante</v>
          </cell>
          <cell r="U33">
            <v>1</v>
          </cell>
          <cell r="V33" t="str">
            <v>Procedimiento</v>
          </cell>
          <cell r="W33">
            <v>21501</v>
          </cell>
          <cell r="X33" t="str">
            <v>Recursos Físicos</v>
          </cell>
          <cell r="Y33" t="str">
            <v>No</v>
          </cell>
        </row>
        <row r="34">
          <cell r="A34">
            <v>398</v>
          </cell>
          <cell r="B34" t="str">
            <v>Inventario anual actualizado</v>
          </cell>
          <cell r="C34" t="str">
            <v>5943</v>
          </cell>
          <cell r="D34">
            <v>97110002</v>
          </cell>
          <cell r="E34" t="str">
            <v>Variable 1</v>
          </cell>
          <cell r="F34">
            <v>1</v>
          </cell>
          <cell r="G34" t="str">
            <v>Año</v>
          </cell>
          <cell r="H34" t="str">
            <v>Cantidad</v>
          </cell>
          <cell r="I34">
            <v>0</v>
          </cell>
          <cell r="J34">
            <v>14</v>
          </cell>
          <cell r="K34" t="str">
            <v>Proceso: Recursos Físicos</v>
          </cell>
          <cell r="L34">
            <v>232</v>
          </cell>
          <cell r="M34" t="str">
            <v>Subproceso: Administración de Bienes</v>
          </cell>
          <cell r="N34">
            <v>2349</v>
          </cell>
          <cell r="O34" t="str">
            <v>Procedimiento: Levantamiento Físico de Inventario de Bienes Muebles</v>
          </cell>
          <cell r="P34">
            <v>5943</v>
          </cell>
          <cell r="Q34">
            <v>0</v>
          </cell>
          <cell r="R34">
            <v>0</v>
          </cell>
          <cell r="S34">
            <v>0</v>
          </cell>
          <cell r="T34" t="str">
            <v>Constante</v>
          </cell>
          <cell r="U34">
            <v>1</v>
          </cell>
          <cell r="V34" t="str">
            <v>Procedimiento</v>
          </cell>
          <cell r="W34">
            <v>21501</v>
          </cell>
          <cell r="X34" t="str">
            <v>Recursos Físicos</v>
          </cell>
          <cell r="Y34" t="str">
            <v>No</v>
          </cell>
        </row>
        <row r="35">
          <cell r="A35">
            <v>400</v>
          </cell>
          <cell r="B35" t="str">
            <v>Oportunidad en el trámite de Notificación, comunicación y/o publicación</v>
          </cell>
          <cell r="C35" t="str">
            <v>5946/5947)*100</v>
          </cell>
          <cell r="D35">
            <v>97110002</v>
          </cell>
          <cell r="E35" t="str">
            <v>(Variable 1/ Variable 2)* 100</v>
          </cell>
          <cell r="F35">
            <v>100</v>
          </cell>
          <cell r="G35" t="str">
            <v>Trimestre</v>
          </cell>
          <cell r="H35" t="str">
            <v>Porcentaje</v>
          </cell>
          <cell r="I35">
            <v>0</v>
          </cell>
          <cell r="J35">
            <v>14</v>
          </cell>
          <cell r="K35" t="str">
            <v>Proceso: Recursos Físicos</v>
          </cell>
          <cell r="L35">
            <v>53</v>
          </cell>
          <cell r="M35" t="str">
            <v>Subproceso: Gestión Documental</v>
          </cell>
          <cell r="N35">
            <v>2200</v>
          </cell>
          <cell r="O35" t="str">
            <v>Procedimiento: Notificación, Comunicación y/o Publicación</v>
          </cell>
          <cell r="P35">
            <v>5946</v>
          </cell>
          <cell r="Q35">
            <v>5947</v>
          </cell>
          <cell r="R35">
            <v>0</v>
          </cell>
          <cell r="S35">
            <v>0</v>
          </cell>
          <cell r="T35" t="str">
            <v>Constante</v>
          </cell>
          <cell r="U35">
            <v>1</v>
          </cell>
          <cell r="V35" t="str">
            <v>Procedimiento</v>
          </cell>
          <cell r="W35">
            <v>21501</v>
          </cell>
          <cell r="X35" t="str">
            <v>Recursos Físicos</v>
          </cell>
          <cell r="Y35" t="str">
            <v>No</v>
          </cell>
        </row>
        <row r="36">
          <cell r="A36">
            <v>401</v>
          </cell>
          <cell r="B36" t="str">
            <v>Eficacia en la gestión de las comunicaciones oficiales de entrada</v>
          </cell>
          <cell r="C36" t="str">
            <v>(5948/5949)*100</v>
          </cell>
          <cell r="D36">
            <v>97110002</v>
          </cell>
          <cell r="E36" t="str">
            <v>(Variable 1/ Variable 2)* 100</v>
          </cell>
          <cell r="F36">
            <v>100</v>
          </cell>
          <cell r="G36" t="str">
            <v>Mes</v>
          </cell>
          <cell r="H36" t="str">
            <v>Porcentaje</v>
          </cell>
          <cell r="I36">
            <v>0</v>
          </cell>
          <cell r="J36">
            <v>14</v>
          </cell>
          <cell r="K36" t="str">
            <v>Proceso: Recursos Físicos</v>
          </cell>
          <cell r="L36">
            <v>53</v>
          </cell>
          <cell r="M36" t="str">
            <v>Subproceso: Gestión Documental</v>
          </cell>
          <cell r="N36">
            <v>2197</v>
          </cell>
          <cell r="O36" t="str">
            <v>Procedimiento: Comunicaciones Oficiales de Entrada</v>
          </cell>
          <cell r="P36">
            <v>5948</v>
          </cell>
          <cell r="Q36">
            <v>5949</v>
          </cell>
          <cell r="R36">
            <v>0</v>
          </cell>
          <cell r="S36">
            <v>0</v>
          </cell>
          <cell r="T36" t="str">
            <v>Constante</v>
          </cell>
          <cell r="U36">
            <v>1</v>
          </cell>
          <cell r="V36" t="str">
            <v>Procedimiento</v>
          </cell>
          <cell r="W36">
            <v>21501</v>
          </cell>
          <cell r="X36" t="str">
            <v>Recursos Físicos</v>
          </cell>
          <cell r="Y36" t="str">
            <v>No</v>
          </cell>
        </row>
        <row r="37">
          <cell r="A37">
            <v>402</v>
          </cell>
          <cell r="B37" t="str">
            <v>Trámite oportuno de las comunicaciones oficiales de salida</v>
          </cell>
          <cell r="C37" t="str">
            <v>(5950/5951)*100</v>
          </cell>
          <cell r="D37">
            <v>97110002</v>
          </cell>
          <cell r="E37" t="str">
            <v>(Variable 1/ Variable 2)* 100</v>
          </cell>
          <cell r="F37">
            <v>100</v>
          </cell>
          <cell r="G37" t="str">
            <v>Mes</v>
          </cell>
          <cell r="H37" t="str">
            <v>Porcentaje</v>
          </cell>
          <cell r="I37">
            <v>0</v>
          </cell>
          <cell r="J37">
            <v>14</v>
          </cell>
          <cell r="K37" t="str">
            <v>Proceso: Recursos Físicos</v>
          </cell>
          <cell r="L37">
            <v>53</v>
          </cell>
          <cell r="M37" t="str">
            <v>Subproceso: Gestión Documental</v>
          </cell>
          <cell r="N37">
            <v>2198</v>
          </cell>
          <cell r="O37" t="str">
            <v>Procedimiento: Comunicaciones Oficiales de Salida</v>
          </cell>
          <cell r="P37">
            <v>5950</v>
          </cell>
          <cell r="Q37">
            <v>5951</v>
          </cell>
          <cell r="R37">
            <v>0</v>
          </cell>
          <cell r="S37">
            <v>0</v>
          </cell>
          <cell r="T37" t="str">
            <v>Constante</v>
          </cell>
          <cell r="U37">
            <v>1</v>
          </cell>
          <cell r="V37" t="str">
            <v>Procedimiento</v>
          </cell>
          <cell r="W37">
            <v>21501</v>
          </cell>
          <cell r="X37" t="str">
            <v>Recursos Físicos</v>
          </cell>
          <cell r="Y37" t="str">
            <v>No</v>
          </cell>
        </row>
        <row r="38">
          <cell r="A38">
            <v>403</v>
          </cell>
          <cell r="B38" t="str">
            <v>Servicios de Transporte</v>
          </cell>
          <cell r="C38" t="str">
            <v>((5952+5953)/5954)*100</v>
          </cell>
          <cell r="D38">
            <v>97110002</v>
          </cell>
          <cell r="E38" t="str">
            <v>((Variable 1+ Variable 2) / Variable 3)*100</v>
          </cell>
          <cell r="F38">
            <v>100</v>
          </cell>
          <cell r="G38" t="str">
            <v>Mes</v>
          </cell>
          <cell r="H38" t="str">
            <v>Porcentaje</v>
          </cell>
          <cell r="I38">
            <v>0</v>
          </cell>
          <cell r="J38">
            <v>14</v>
          </cell>
          <cell r="K38" t="str">
            <v>Proceso: Recursos Físicos</v>
          </cell>
          <cell r="L38">
            <v>232</v>
          </cell>
          <cell r="M38" t="str">
            <v>Subproceso: Administración de Bienes</v>
          </cell>
          <cell r="N38">
            <v>2170</v>
          </cell>
          <cell r="O38" t="str">
            <v>Procedimiento: Administración y prestación del Servicios de Transporte</v>
          </cell>
          <cell r="P38">
            <v>5952</v>
          </cell>
          <cell r="Q38">
            <v>5953</v>
          </cell>
          <cell r="R38">
            <v>5954</v>
          </cell>
          <cell r="S38">
            <v>0</v>
          </cell>
          <cell r="T38" t="str">
            <v>Constante</v>
          </cell>
          <cell r="U38">
            <v>1</v>
          </cell>
          <cell r="V38" t="str">
            <v>Procedimiento</v>
          </cell>
          <cell r="W38">
            <v>21501</v>
          </cell>
          <cell r="X38" t="str">
            <v>Recursos Físicos</v>
          </cell>
          <cell r="Y38" t="str">
            <v>No</v>
          </cell>
        </row>
        <row r="39">
          <cell r="A39">
            <v>404</v>
          </cell>
          <cell r="B39" t="str">
            <v>Afectación de pólizas</v>
          </cell>
          <cell r="C39" t="str">
            <v>(5959/5960)*100</v>
          </cell>
          <cell r="D39">
            <v>97110002</v>
          </cell>
          <cell r="E39" t="str">
            <v>(Variable 1/ Variable 2)* 100</v>
          </cell>
          <cell r="F39">
            <v>100</v>
          </cell>
          <cell r="G39" t="str">
            <v>Trimestre</v>
          </cell>
          <cell r="H39" t="str">
            <v>Porcentaje</v>
          </cell>
          <cell r="I39">
            <v>0</v>
          </cell>
          <cell r="J39">
            <v>14</v>
          </cell>
          <cell r="K39" t="str">
            <v>Proceso: Recursos Físicos</v>
          </cell>
          <cell r="L39">
            <v>232</v>
          </cell>
          <cell r="M39" t="str">
            <v>Subproceso: Administración de Bienes</v>
          </cell>
          <cell r="N39">
            <v>169</v>
          </cell>
          <cell r="O39" t="str">
            <v>Procedimiento: Reclamación ante un siniestro</v>
          </cell>
          <cell r="P39">
            <v>5959</v>
          </cell>
          <cell r="Q39">
            <v>5960</v>
          </cell>
          <cell r="R39">
            <v>0</v>
          </cell>
          <cell r="S39">
            <v>0</v>
          </cell>
          <cell r="T39" t="str">
            <v>Constante</v>
          </cell>
          <cell r="U39">
            <v>1</v>
          </cell>
          <cell r="V39" t="str">
            <v>Procedimiento</v>
          </cell>
          <cell r="W39">
            <v>21501</v>
          </cell>
          <cell r="X39" t="str">
            <v>Recursos Físicos</v>
          </cell>
          <cell r="Y39" t="str">
            <v>No</v>
          </cell>
        </row>
        <row r="40">
          <cell r="A40">
            <v>406</v>
          </cell>
          <cell r="B40" t="str">
            <v>Consistencia en la información del RUT de inscritos y actualizados para Persona Jurídica.</v>
          </cell>
          <cell r="C40" t="str">
            <v>(5963/5964)*100</v>
          </cell>
          <cell r="D40">
            <v>97110002</v>
          </cell>
          <cell r="E40" t="str">
            <v>(Variable 1/ Variable 2)* 100</v>
          </cell>
          <cell r="F40">
            <v>100</v>
          </cell>
          <cell r="G40" t="str">
            <v>Mes</v>
          </cell>
          <cell r="H40" t="str">
            <v>Porcentaje</v>
          </cell>
          <cell r="I40">
            <v>0</v>
          </cell>
          <cell r="J40">
            <v>8</v>
          </cell>
          <cell r="K40" t="str">
            <v>Proceso: Gestión Masiva</v>
          </cell>
          <cell r="L40">
            <v>291</v>
          </cell>
          <cell r="M40" t="str">
            <v>Subproceso: Modificaciones del Registro</v>
          </cell>
          <cell r="N40">
            <v>2036</v>
          </cell>
          <cell r="O40" t="str">
            <v>Procedimiento: Actualización RUT</v>
          </cell>
          <cell r="P40">
            <v>5963</v>
          </cell>
          <cell r="Q40">
            <v>5964</v>
          </cell>
          <cell r="R40">
            <v>0</v>
          </cell>
          <cell r="S40">
            <v>0</v>
          </cell>
          <cell r="T40" t="str">
            <v>Constante</v>
          </cell>
          <cell r="U40">
            <v>1</v>
          </cell>
          <cell r="V40" t="str">
            <v>Procedimiento</v>
          </cell>
          <cell r="W40">
            <v>22501</v>
          </cell>
          <cell r="X40" t="str">
            <v>Asistencia al Cliente</v>
          </cell>
          <cell r="Y40" t="str">
            <v>No</v>
          </cell>
        </row>
        <row r="41">
          <cell r="A41">
            <v>407</v>
          </cell>
          <cell r="B41" t="str">
            <v>Consistencia de la información del RUT de inscritos y actualizados Persona Natural.</v>
          </cell>
          <cell r="C41" t="str">
            <v>(5965/5966)*100</v>
          </cell>
          <cell r="D41">
            <v>97110002</v>
          </cell>
          <cell r="E41" t="str">
            <v>(Variable 1/ Variable 2)* 100</v>
          </cell>
          <cell r="F41">
            <v>100</v>
          </cell>
          <cell r="G41" t="str">
            <v>Mes</v>
          </cell>
          <cell r="H41" t="str">
            <v>Porcentaje</v>
          </cell>
          <cell r="I41">
            <v>0</v>
          </cell>
          <cell r="J41">
            <v>8</v>
          </cell>
          <cell r="K41" t="str">
            <v>Proceso: Gestión Masiva</v>
          </cell>
          <cell r="L41">
            <v>291</v>
          </cell>
          <cell r="M41" t="str">
            <v>Subproceso: Modificaciones del Registro</v>
          </cell>
          <cell r="N41">
            <v>2036</v>
          </cell>
          <cell r="O41" t="str">
            <v>Procedimiento: Actualización RUT</v>
          </cell>
          <cell r="P41">
            <v>5965</v>
          </cell>
          <cell r="Q41">
            <v>5966</v>
          </cell>
          <cell r="R41">
            <v>0</v>
          </cell>
          <cell r="S41">
            <v>0</v>
          </cell>
          <cell r="T41" t="str">
            <v>Constante</v>
          </cell>
          <cell r="U41">
            <v>1</v>
          </cell>
          <cell r="V41" t="str">
            <v>Procedimiento</v>
          </cell>
          <cell r="W41">
            <v>22501</v>
          </cell>
          <cell r="X41" t="str">
            <v>Asistencia al Cliente</v>
          </cell>
          <cell r="Y41" t="str">
            <v>No</v>
          </cell>
        </row>
        <row r="42">
          <cell r="A42">
            <v>410</v>
          </cell>
          <cell r="B42" t="str">
            <v>Atención de solicitudes de las áreas de la entidad que generen productos y/o acciones de comunicación</v>
          </cell>
          <cell r="C42" t="str">
            <v>(5995/5996)*100</v>
          </cell>
          <cell r="D42">
            <v>97110002</v>
          </cell>
          <cell r="E42" t="str">
            <v>(Variable 1/ Variable 2)* 100</v>
          </cell>
          <cell r="F42">
            <v>100</v>
          </cell>
          <cell r="G42" t="str">
            <v>Mes</v>
          </cell>
          <cell r="H42" t="str">
            <v>Porcentaje</v>
          </cell>
          <cell r="I42">
            <v>0</v>
          </cell>
          <cell r="J42">
            <v>9</v>
          </cell>
          <cell r="K42" t="str">
            <v>Proceso: Inteligencia Corporativa</v>
          </cell>
          <cell r="L42">
            <v>253</v>
          </cell>
          <cell r="M42" t="str">
            <v>Subproceso: Comunicaciones</v>
          </cell>
          <cell r="N42">
            <v>2291</v>
          </cell>
          <cell r="O42" t="str">
            <v>Procedimiento: Comunicación Interna</v>
          </cell>
          <cell r="P42">
            <v>5995</v>
          </cell>
          <cell r="Q42">
            <v>5996</v>
          </cell>
          <cell r="R42">
            <v>0</v>
          </cell>
          <cell r="S42">
            <v>0</v>
          </cell>
          <cell r="T42" t="str">
            <v>Constante</v>
          </cell>
          <cell r="U42">
            <v>1</v>
          </cell>
          <cell r="V42" t="str">
            <v>Procedimiento</v>
          </cell>
          <cell r="W42">
            <v>20501</v>
          </cell>
          <cell r="X42" t="str">
            <v>Comunicaciones</v>
          </cell>
          <cell r="Y42" t="str">
            <v>No</v>
          </cell>
        </row>
        <row r="43">
          <cell r="A43">
            <v>414</v>
          </cell>
          <cell r="B43" t="str">
            <v>Oportunidad en la respuesta de las peticiones, quejas, sugerencias, reclamos, felicitaciones y denuncias, tramitadas por el SIE de QRS.</v>
          </cell>
          <cell r="C43" t="str">
            <v>(6046/ 6047)* 100</v>
          </cell>
          <cell r="D43">
            <v>97110002</v>
          </cell>
          <cell r="E43" t="str">
            <v>(Variable 1/ Variable 2)* 100</v>
          </cell>
          <cell r="F43">
            <v>100</v>
          </cell>
          <cell r="G43" t="str">
            <v>Mes</v>
          </cell>
          <cell r="H43" t="str">
            <v>Porcentaje</v>
          </cell>
          <cell r="I43">
            <v>0</v>
          </cell>
          <cell r="J43">
            <v>2</v>
          </cell>
          <cell r="K43" t="str">
            <v>Proceso: Asistencia al cliente</v>
          </cell>
          <cell r="L43">
            <v>2</v>
          </cell>
          <cell r="M43" t="str">
            <v>Subproceso: Asistencia al cliente. No Aplica Subproceso.</v>
          </cell>
          <cell r="N43">
            <v>544</v>
          </cell>
          <cell r="O43" t="str">
            <v>Procedimiento: Peticiones, quejas, sugerencias, reclamos, felicitaciones y denuncias</v>
          </cell>
          <cell r="P43">
            <v>6046</v>
          </cell>
          <cell r="Q43">
            <v>6047</v>
          </cell>
          <cell r="R43">
            <v>0</v>
          </cell>
          <cell r="S43">
            <v>0</v>
          </cell>
          <cell r="T43" t="str">
            <v>Constante</v>
          </cell>
          <cell r="U43">
            <v>1</v>
          </cell>
          <cell r="V43" t="str">
            <v>Procedimiento</v>
          </cell>
          <cell r="W43">
            <v>22501</v>
          </cell>
          <cell r="X43" t="str">
            <v>Asistencia al Cliente</v>
          </cell>
          <cell r="Y43" t="str">
            <v>Si</v>
          </cell>
        </row>
        <row r="44">
          <cell r="A44">
            <v>416</v>
          </cell>
          <cell r="B44" t="str">
            <v>Seguimiento a  las peticiones, quejas, sugerencias, reclamos, felicitaciones y denuncias vencidas; interpuestas por el SIE de PQSR y Denuncias.</v>
          </cell>
          <cell r="C44" t="str">
            <v>(1-(6050/6051))*100</v>
          </cell>
          <cell r="D44">
            <v>97110002</v>
          </cell>
          <cell r="E44" t="str">
            <v>(1-(Variable 1 / Variable 2))*100</v>
          </cell>
          <cell r="F44">
            <v>100</v>
          </cell>
          <cell r="G44" t="str">
            <v>Mes</v>
          </cell>
          <cell r="H44" t="str">
            <v>Porcentaje</v>
          </cell>
          <cell r="I44">
            <v>0</v>
          </cell>
          <cell r="J44">
            <v>2</v>
          </cell>
          <cell r="K44" t="str">
            <v>Proceso: Asistencia al cliente</v>
          </cell>
          <cell r="L44">
            <v>2</v>
          </cell>
          <cell r="M44" t="str">
            <v>Subproceso: Asistencia al cliente. No Aplica Subproceso.</v>
          </cell>
          <cell r="N44">
            <v>544</v>
          </cell>
          <cell r="O44" t="str">
            <v>Procedimiento: Peticiones, quejas, sugerencias, reclamos, felicitaciones y denuncias</v>
          </cell>
          <cell r="P44">
            <v>6050</v>
          </cell>
          <cell r="Q44">
            <v>6051</v>
          </cell>
          <cell r="R44">
            <v>0</v>
          </cell>
          <cell r="S44">
            <v>0</v>
          </cell>
          <cell r="T44" t="str">
            <v>Constante</v>
          </cell>
          <cell r="U44">
            <v>1</v>
          </cell>
          <cell r="V44" t="str">
            <v>Procedimiento</v>
          </cell>
          <cell r="W44">
            <v>22501</v>
          </cell>
          <cell r="X44" t="str">
            <v>Asistencia al Cliente</v>
          </cell>
          <cell r="Y44" t="str">
            <v>No</v>
          </cell>
        </row>
        <row r="45">
          <cell r="A45">
            <v>417</v>
          </cell>
          <cell r="B45" t="str">
            <v>Evaluar la calidad de la Respuesta emitida a las peticiones, quejas, sugerencias, reclamos, felicitaciones y denuncias por el SIE de PQSR y Denuncias.</v>
          </cell>
          <cell r="C45" t="str">
            <v>(6054/6055)*100</v>
          </cell>
          <cell r="D45">
            <v>97110002</v>
          </cell>
          <cell r="E45" t="str">
            <v>(Variable 1/ Variable 2)* 100</v>
          </cell>
          <cell r="F45">
            <v>96</v>
          </cell>
          <cell r="G45" t="str">
            <v>Mes</v>
          </cell>
          <cell r="H45" t="str">
            <v>Porcentaje</v>
          </cell>
          <cell r="I45">
            <v>0</v>
          </cell>
          <cell r="J45">
            <v>2</v>
          </cell>
          <cell r="K45" t="str">
            <v>Proceso: Asistencia al cliente</v>
          </cell>
          <cell r="L45">
            <v>2</v>
          </cell>
          <cell r="M45" t="str">
            <v>Subproceso: Asistencia al cliente. No Aplica Subproceso.</v>
          </cell>
          <cell r="N45">
            <v>544</v>
          </cell>
          <cell r="O45" t="str">
            <v>Procedimiento: Peticiones, quejas, sugerencias, reclamos, felicitaciones y denuncias</v>
          </cell>
          <cell r="P45">
            <v>6054</v>
          </cell>
          <cell r="Q45">
            <v>6055</v>
          </cell>
          <cell r="R45">
            <v>0</v>
          </cell>
          <cell r="S45">
            <v>0</v>
          </cell>
          <cell r="T45" t="str">
            <v>Constante</v>
          </cell>
          <cell r="U45">
            <v>1</v>
          </cell>
          <cell r="V45" t="str">
            <v>Procedimiento</v>
          </cell>
          <cell r="W45">
            <v>22501</v>
          </cell>
          <cell r="X45" t="str">
            <v>Asistencia al Cliente</v>
          </cell>
          <cell r="Y45" t="str">
            <v>No</v>
          </cell>
        </row>
        <row r="46">
          <cell r="A46">
            <v>420</v>
          </cell>
          <cell r="B46" t="str">
            <v>EjecuciÓn PAC gastos de personal</v>
          </cell>
          <cell r="C46" t="str">
            <v>([6069] / ([6070] +[6071] -[6072]))* 100</v>
          </cell>
          <cell r="D46">
            <v>97110001</v>
          </cell>
          <cell r="E46" t="str">
            <v>(Variable 1 / (Variable 2 + Variable 3 - Variable 4))* 100</v>
          </cell>
          <cell r="F46">
            <v>95</v>
          </cell>
          <cell r="G46" t="str">
            <v>Mes</v>
          </cell>
          <cell r="H46" t="str">
            <v>Porcentaje</v>
          </cell>
          <cell r="I46">
            <v>0</v>
          </cell>
          <cell r="J46">
            <v>13</v>
          </cell>
          <cell r="K46" t="str">
            <v>Proceso: Recursos Financieros</v>
          </cell>
          <cell r="L46">
            <v>228</v>
          </cell>
          <cell r="M46" t="str">
            <v>Subproceso: Gestión de Tesorería</v>
          </cell>
          <cell r="N46">
            <v>2166</v>
          </cell>
          <cell r="O46" t="str">
            <v>Procedimiento: Administración Programa Anual Mensualizado de Caja PAC</v>
          </cell>
          <cell r="P46">
            <v>6069</v>
          </cell>
          <cell r="Q46">
            <v>6070</v>
          </cell>
          <cell r="R46">
            <v>6071</v>
          </cell>
          <cell r="S46">
            <v>6072</v>
          </cell>
          <cell r="T46" t="str">
            <v>Ascendente</v>
          </cell>
          <cell r="U46">
            <v>1</v>
          </cell>
          <cell r="V46" t="str">
            <v>Procedimiento</v>
          </cell>
          <cell r="W46">
            <v>21601</v>
          </cell>
          <cell r="X46" t="str">
            <v>Recursos Financieros</v>
          </cell>
          <cell r="Y46" t="str">
            <v>No</v>
          </cell>
        </row>
        <row r="47">
          <cell r="A47">
            <v>421</v>
          </cell>
          <cell r="B47" t="str">
            <v>Ejecución PAC gastos generales</v>
          </cell>
          <cell r="C47" t="str">
            <v>([6073]/[6074]+[6075]-[6076]))* 100</v>
          </cell>
          <cell r="D47">
            <v>97110001</v>
          </cell>
          <cell r="E47" t="str">
            <v>(Variable 1 / (Variable 2 + Variable 3 - Variable 4))* 100</v>
          </cell>
          <cell r="F47">
            <v>95</v>
          </cell>
          <cell r="G47" t="str">
            <v>Mes</v>
          </cell>
          <cell r="H47" t="str">
            <v>Porcentaje</v>
          </cell>
          <cell r="I47">
            <v>0</v>
          </cell>
          <cell r="J47">
            <v>13</v>
          </cell>
          <cell r="K47" t="str">
            <v>Proceso: Recursos Financieros</v>
          </cell>
          <cell r="L47">
            <v>228</v>
          </cell>
          <cell r="M47" t="str">
            <v>Subproceso: Gestión de Tesorería</v>
          </cell>
          <cell r="N47">
            <v>2166</v>
          </cell>
          <cell r="O47" t="str">
            <v>Procedimiento: Administración Programa Anual Mensualizado de Caja PAC</v>
          </cell>
          <cell r="P47">
            <v>6073</v>
          </cell>
          <cell r="Q47">
            <v>6074</v>
          </cell>
          <cell r="R47">
            <v>6075</v>
          </cell>
          <cell r="S47">
            <v>6076</v>
          </cell>
          <cell r="T47" t="str">
            <v>Ascendente</v>
          </cell>
          <cell r="U47">
            <v>1</v>
          </cell>
          <cell r="V47" t="str">
            <v>Procedimiento</v>
          </cell>
          <cell r="W47">
            <v>21601</v>
          </cell>
          <cell r="X47" t="str">
            <v>Recursos Financieros</v>
          </cell>
          <cell r="Y47" t="str">
            <v>No</v>
          </cell>
        </row>
        <row r="48">
          <cell r="A48">
            <v>422</v>
          </cell>
          <cell r="B48" t="str">
            <v>Efectividad en las suspensiones efectuadas por el aforador por erronea liquidación de los Derechos e Impuestos a la Importación</v>
          </cell>
          <cell r="C48" t="str">
            <v>([6060]/[6061])* 100</v>
          </cell>
          <cell r="D48">
            <v>97110001</v>
          </cell>
          <cell r="E48" t="str">
            <v>(Variable 1/ Variable 2)* 100</v>
          </cell>
          <cell r="F48">
            <v>50</v>
          </cell>
          <cell r="G48" t="str">
            <v>Mes</v>
          </cell>
          <cell r="H48" t="str">
            <v>Porcentaje</v>
          </cell>
          <cell r="I48">
            <v>0</v>
          </cell>
          <cell r="J48">
            <v>11</v>
          </cell>
          <cell r="K48" t="str">
            <v>Proceso: Operación Aduanera</v>
          </cell>
          <cell r="L48">
            <v>294</v>
          </cell>
          <cell r="M48" t="str">
            <v>Subproceso: Ingreso de Mercancías</v>
          </cell>
          <cell r="N48">
            <v>2092</v>
          </cell>
          <cell r="O48" t="str">
            <v>Procedimiento: Nacionalización  de Mercancías</v>
          </cell>
          <cell r="P48">
            <v>6060</v>
          </cell>
          <cell r="Q48">
            <v>6061</v>
          </cell>
          <cell r="R48">
            <v>0</v>
          </cell>
          <cell r="S48">
            <v>0</v>
          </cell>
          <cell r="T48" t="str">
            <v>Ascendente</v>
          </cell>
          <cell r="U48">
            <v>1</v>
          </cell>
          <cell r="V48" t="str">
            <v>Procedimiento</v>
          </cell>
          <cell r="W48">
            <v>22601</v>
          </cell>
          <cell r="X48" t="str">
            <v>Comercio Exterior</v>
          </cell>
          <cell r="Y48" t="str">
            <v>No</v>
          </cell>
        </row>
        <row r="49">
          <cell r="A49">
            <v>423</v>
          </cell>
          <cell r="B49" t="str">
            <v>Efectividad en las verificaciones de joyas, oro, esmeraldas y demas piedras preciosas preciosos en exportación.</v>
          </cell>
          <cell r="C49" t="str">
            <v>([6062]/[6063])* 100</v>
          </cell>
          <cell r="D49">
            <v>97110001</v>
          </cell>
          <cell r="E49" t="str">
            <v>(Variable 1/ Variable 2)* 100</v>
          </cell>
          <cell r="F49">
            <v>5</v>
          </cell>
          <cell r="G49" t="str">
            <v>Mes</v>
          </cell>
          <cell r="H49" t="str">
            <v>Porcentaje</v>
          </cell>
          <cell r="I49">
            <v>0</v>
          </cell>
          <cell r="J49">
            <v>11</v>
          </cell>
          <cell r="K49" t="str">
            <v>Proceso: Operación Aduanera</v>
          </cell>
          <cell r="L49">
            <v>218</v>
          </cell>
          <cell r="M49" t="str">
            <v>Subproceso: Salida de mercancías</v>
          </cell>
          <cell r="N49">
            <v>2120</v>
          </cell>
          <cell r="O49" t="str">
            <v>Procedimiento: Exportaciones</v>
          </cell>
          <cell r="P49">
            <v>6062</v>
          </cell>
          <cell r="Q49">
            <v>6063</v>
          </cell>
          <cell r="R49">
            <v>0</v>
          </cell>
          <cell r="S49">
            <v>0</v>
          </cell>
          <cell r="T49" t="str">
            <v>Ascendente</v>
          </cell>
          <cell r="U49">
            <v>1</v>
          </cell>
          <cell r="V49" t="str">
            <v>Procedimiento</v>
          </cell>
          <cell r="W49">
            <v>22601</v>
          </cell>
          <cell r="X49" t="str">
            <v>Comercio Exterior</v>
          </cell>
          <cell r="Y49" t="str">
            <v>No</v>
          </cell>
        </row>
        <row r="50">
          <cell r="A50">
            <v>424</v>
          </cell>
          <cell r="B50" t="str">
            <v>Efectividad en los controles ejercidos cuando existe Formulario de Movimiento de Mercancías de Salida Autorizado por el Usuario Operador con destino al TAN</v>
          </cell>
          <cell r="C50" t="str">
            <v>([6064]/[6065])* 100</v>
          </cell>
          <cell r="D50">
            <v>97110001</v>
          </cell>
          <cell r="E50" t="str">
            <v>(Variable 1/ Variable 2)* 100</v>
          </cell>
          <cell r="F50">
            <v>5</v>
          </cell>
          <cell r="G50" t="str">
            <v>Mes</v>
          </cell>
          <cell r="H50" t="str">
            <v>Porcentaje</v>
          </cell>
          <cell r="I50">
            <v>0</v>
          </cell>
          <cell r="J50">
            <v>11</v>
          </cell>
          <cell r="K50" t="str">
            <v>Proceso: Operación Aduanera</v>
          </cell>
          <cell r="L50">
            <v>297</v>
          </cell>
          <cell r="M50" t="str">
            <v>Subproceso: Zona Franca</v>
          </cell>
          <cell r="N50">
            <v>2111</v>
          </cell>
          <cell r="O50" t="str">
            <v>Procedimiento: Control aleatorio de  ingresos y salidas  de Zona Franca</v>
          </cell>
          <cell r="P50">
            <v>6064</v>
          </cell>
          <cell r="Q50">
            <v>6065</v>
          </cell>
          <cell r="R50">
            <v>0</v>
          </cell>
          <cell r="S50">
            <v>0</v>
          </cell>
          <cell r="T50" t="str">
            <v>Ascendente</v>
          </cell>
          <cell r="U50">
            <v>1</v>
          </cell>
          <cell r="V50" t="str">
            <v>Procedimiento</v>
          </cell>
          <cell r="W50">
            <v>22601</v>
          </cell>
          <cell r="X50" t="str">
            <v>Comercio Exterior</v>
          </cell>
          <cell r="Y50" t="str">
            <v>No</v>
          </cell>
        </row>
        <row r="51">
          <cell r="A51">
            <v>425</v>
          </cell>
          <cell r="B51" t="str">
            <v>Ejecución PAC inversión</v>
          </cell>
          <cell r="C51" t="str">
            <v>([6077]/ ([6078]+ [6079]-[6080]))* 100</v>
          </cell>
          <cell r="D51">
            <v>97110001</v>
          </cell>
          <cell r="E51" t="str">
            <v>(Variable 1 / (Variable 2 + Variable 3 - Variable 4))* 100</v>
          </cell>
          <cell r="F51">
            <v>90</v>
          </cell>
          <cell r="G51" t="str">
            <v>Mes</v>
          </cell>
          <cell r="H51" t="str">
            <v>Porcentaje</v>
          </cell>
          <cell r="I51">
            <v>0</v>
          </cell>
          <cell r="J51">
            <v>13</v>
          </cell>
          <cell r="K51" t="str">
            <v>Proceso: Recursos Financieros</v>
          </cell>
          <cell r="L51">
            <v>228</v>
          </cell>
          <cell r="M51" t="str">
            <v>Subproceso: Gestión de Tesorería</v>
          </cell>
          <cell r="N51">
            <v>2166</v>
          </cell>
          <cell r="O51" t="str">
            <v>Procedimiento: Administración Programa Anual Mensualizado de Caja PAC</v>
          </cell>
          <cell r="P51">
            <v>6077</v>
          </cell>
          <cell r="Q51">
            <v>6078</v>
          </cell>
          <cell r="R51">
            <v>6079</v>
          </cell>
          <cell r="S51">
            <v>6080</v>
          </cell>
          <cell r="T51" t="str">
            <v>Ascendente</v>
          </cell>
          <cell r="U51">
            <v>1</v>
          </cell>
          <cell r="V51" t="str">
            <v>Procedimiento</v>
          </cell>
          <cell r="W51">
            <v>21601</v>
          </cell>
          <cell r="X51" t="str">
            <v>Recursos Financieros</v>
          </cell>
          <cell r="Y51" t="str">
            <v>No</v>
          </cell>
        </row>
        <row r="52">
          <cell r="A52">
            <v>426</v>
          </cell>
          <cell r="B52" t="str">
            <v>Ejecución PAC transferencias</v>
          </cell>
          <cell r="C52" t="str">
            <v>([6081]/ ([6082]+[6083]- [6084]))* 100</v>
          </cell>
          <cell r="D52">
            <v>97110001</v>
          </cell>
          <cell r="E52" t="str">
            <v>(Variable 1 / (Variable 2 + Variable 3 - Variable 4))* 100</v>
          </cell>
          <cell r="F52">
            <v>95</v>
          </cell>
          <cell r="G52" t="str">
            <v>Mes</v>
          </cell>
          <cell r="H52" t="str">
            <v>Porcentaje</v>
          </cell>
          <cell r="I52">
            <v>0</v>
          </cell>
          <cell r="J52">
            <v>13</v>
          </cell>
          <cell r="K52" t="str">
            <v>Proceso: Recursos Financieros</v>
          </cell>
          <cell r="L52">
            <v>228</v>
          </cell>
          <cell r="M52" t="str">
            <v>Subproceso: Gestión de Tesorería</v>
          </cell>
          <cell r="N52">
            <v>2166</v>
          </cell>
          <cell r="O52" t="str">
            <v>Procedimiento: Administración Programa Anual Mensualizado de Caja PAC</v>
          </cell>
          <cell r="P52">
            <v>6081</v>
          </cell>
          <cell r="Q52">
            <v>6082</v>
          </cell>
          <cell r="R52">
            <v>6083</v>
          </cell>
          <cell r="S52">
            <v>6084</v>
          </cell>
          <cell r="T52" t="str">
            <v>Ascendente</v>
          </cell>
          <cell r="U52">
            <v>1</v>
          </cell>
          <cell r="V52" t="str">
            <v>Procedimiento</v>
          </cell>
          <cell r="W52">
            <v>21601</v>
          </cell>
          <cell r="X52" t="str">
            <v>Recursos Financieros</v>
          </cell>
          <cell r="Y52" t="str">
            <v>No</v>
          </cell>
        </row>
        <row r="53">
          <cell r="A53">
            <v>427</v>
          </cell>
          <cell r="B53" t="str">
            <v>Administración y control  del inventario  de bienes inmuebles propios de la Entidad.</v>
          </cell>
          <cell r="C53" t="str">
            <v>[6085]</v>
          </cell>
          <cell r="D53">
            <v>97110002</v>
          </cell>
          <cell r="E53" t="str">
            <v>Variable 1</v>
          </cell>
          <cell r="F53">
            <v>1</v>
          </cell>
          <cell r="G53" t="str">
            <v>Año</v>
          </cell>
          <cell r="H53" t="str">
            <v>Cantidad</v>
          </cell>
          <cell r="I53">
            <v>0</v>
          </cell>
          <cell r="J53">
            <v>14</v>
          </cell>
          <cell r="K53" t="str">
            <v>Proceso: Recursos Físicos</v>
          </cell>
          <cell r="L53">
            <v>232</v>
          </cell>
          <cell r="M53" t="str">
            <v>Subproceso: Administración de Bienes</v>
          </cell>
          <cell r="N53">
            <v>2348</v>
          </cell>
          <cell r="O53" t="str">
            <v>Procedimiento: Intervención y Mantenimiento de Bienes Inmuebles</v>
          </cell>
          <cell r="P53">
            <v>6085</v>
          </cell>
          <cell r="Q53">
            <v>0</v>
          </cell>
          <cell r="R53">
            <v>0</v>
          </cell>
          <cell r="S53">
            <v>0</v>
          </cell>
          <cell r="T53" t="str">
            <v>Constante</v>
          </cell>
          <cell r="U53">
            <v>1</v>
          </cell>
          <cell r="V53" t="str">
            <v>Procedimiento</v>
          </cell>
          <cell r="W53">
            <v>21501</v>
          </cell>
          <cell r="X53" t="str">
            <v>Recursos Físicos</v>
          </cell>
          <cell r="Y53" t="str">
            <v>No</v>
          </cell>
        </row>
        <row r="54">
          <cell r="A54">
            <v>428</v>
          </cell>
          <cell r="B54" t="str">
            <v>Cumplimiento del Programa Anual de Auditorías a las Entidades Autorizadas para Recaudar</v>
          </cell>
          <cell r="C54" t="str">
            <v>([6086]/[6087])* 100</v>
          </cell>
          <cell r="D54">
            <v>97110002</v>
          </cell>
          <cell r="E54" t="str">
            <v>(Variable 1/ Variable 2)* 100</v>
          </cell>
          <cell r="F54">
            <v>100</v>
          </cell>
          <cell r="G54" t="str">
            <v>Semestre</v>
          </cell>
          <cell r="H54" t="str">
            <v>Porcentaje</v>
          </cell>
          <cell r="I54">
            <v>100</v>
          </cell>
          <cell r="J54">
            <v>12</v>
          </cell>
          <cell r="K54" t="str">
            <v>Proceso: Recaudación</v>
          </cell>
          <cell r="L54">
            <v>259</v>
          </cell>
          <cell r="M54" t="str">
            <v xml:space="preserve">	Subproceso: Información de Recaudo</v>
          </cell>
          <cell r="N54">
            <v>2056</v>
          </cell>
          <cell r="O54" t="str">
            <v>Procedimiento: Auditoría a Entidades Autorizadas para Recaudar</v>
          </cell>
          <cell r="P54">
            <v>6086</v>
          </cell>
          <cell r="Q54">
            <v>6087</v>
          </cell>
          <cell r="R54">
            <v>0</v>
          </cell>
          <cell r="S54">
            <v>0</v>
          </cell>
          <cell r="T54" t="str">
            <v>Constante</v>
          </cell>
          <cell r="U54">
            <v>1</v>
          </cell>
          <cell r="V54" t="str">
            <v>Procedimiento</v>
          </cell>
          <cell r="W54">
            <v>22401</v>
          </cell>
          <cell r="X54" t="str">
            <v>Recaudo</v>
          </cell>
          <cell r="Y54" t="str">
            <v>No</v>
          </cell>
        </row>
        <row r="55">
          <cell r="A55">
            <v>429</v>
          </cell>
          <cell r="B55" t="str">
            <v>Capacitaciones sobre el proceso de recaudo a las Entidades Autorizadas para Recaudar</v>
          </cell>
          <cell r="C55" t="str">
            <v>([6088]/[6089])* 100</v>
          </cell>
          <cell r="D55">
            <v>97110002</v>
          </cell>
          <cell r="E55" t="str">
            <v>(Variable 1/ Variable 2)* 100</v>
          </cell>
          <cell r="F55">
            <v>100</v>
          </cell>
          <cell r="G55" t="str">
            <v>Semestre</v>
          </cell>
          <cell r="H55" t="str">
            <v>Porcentaje</v>
          </cell>
          <cell r="I55">
            <v>100</v>
          </cell>
          <cell r="J55">
            <v>12</v>
          </cell>
          <cell r="K55" t="str">
            <v>Proceso: Recaudación</v>
          </cell>
          <cell r="L55">
            <v>259</v>
          </cell>
          <cell r="M55" t="str">
            <v xml:space="preserve">	Subproceso: Información de Recaudo</v>
          </cell>
          <cell r="N55">
            <v>2056</v>
          </cell>
          <cell r="O55" t="str">
            <v>Procedimiento: Auditoría a Entidades Autorizadas para Recaudar</v>
          </cell>
          <cell r="P55">
            <v>6088</v>
          </cell>
          <cell r="Q55">
            <v>6089</v>
          </cell>
          <cell r="R55">
            <v>0</v>
          </cell>
          <cell r="S55">
            <v>0</v>
          </cell>
          <cell r="T55" t="str">
            <v>Constante</v>
          </cell>
          <cell r="U55">
            <v>1</v>
          </cell>
          <cell r="V55" t="str">
            <v>Procedimiento</v>
          </cell>
          <cell r="W55">
            <v>22401</v>
          </cell>
          <cell r="X55" t="str">
            <v>Recaudo</v>
          </cell>
          <cell r="Y55" t="str">
            <v>No</v>
          </cell>
        </row>
        <row r="56">
          <cell r="A56">
            <v>430</v>
          </cell>
          <cell r="B56" t="str">
            <v>Oportunidad en la Decisión a Solicitudes Actualización RUT sujetas a verificación concepto 21 y 22</v>
          </cell>
          <cell r="C56" t="str">
            <v>(6090/6091)*100</v>
          </cell>
          <cell r="D56">
            <v>97110002</v>
          </cell>
          <cell r="E56" t="str">
            <v>(Variable1/Variable2)*100</v>
          </cell>
          <cell r="F56">
            <v>100</v>
          </cell>
          <cell r="G56" t="str">
            <v>Mes</v>
          </cell>
          <cell r="H56" t="str">
            <v>Porcentaje</v>
          </cell>
          <cell r="I56">
            <v>99.5</v>
          </cell>
          <cell r="J56">
            <v>8</v>
          </cell>
          <cell r="K56" t="str">
            <v>Proceso: Gestión Masiva</v>
          </cell>
          <cell r="L56">
            <v>291</v>
          </cell>
          <cell r="M56" t="str">
            <v>Subproceso: Modificaciones del Registro</v>
          </cell>
          <cell r="N56">
            <v>2037</v>
          </cell>
          <cell r="O56" t="str">
            <v>Procedimiento: Actualizaciones del Rut sujetas a verificación</v>
          </cell>
          <cell r="P56">
            <v>6090</v>
          </cell>
          <cell r="Q56">
            <v>6091</v>
          </cell>
          <cell r="R56">
            <v>0</v>
          </cell>
          <cell r="S56">
            <v>0</v>
          </cell>
          <cell r="T56" t="str">
            <v>Constante</v>
          </cell>
          <cell r="U56">
            <v>1</v>
          </cell>
          <cell r="V56" t="str">
            <v>Procedimiento</v>
          </cell>
          <cell r="W56">
            <v>22501</v>
          </cell>
          <cell r="X56" t="str">
            <v>Asistencia al Cliente</v>
          </cell>
          <cell r="Y56" t="str">
            <v>No</v>
          </cell>
        </row>
        <row r="57">
          <cell r="A57">
            <v>431</v>
          </cell>
          <cell r="B57" t="str">
            <v>Calidad de las Solicitudes de Actualización del RUT sujetas a verificación concepto 21, 22 y 5</v>
          </cell>
          <cell r="C57" t="str">
            <v>((6092/6093)*90+(6094/6095)*10)</v>
          </cell>
          <cell r="D57">
            <v>97110002</v>
          </cell>
          <cell r="E57" t="str">
            <v>((Variable1/Variable2)*90+(Variable3/Variable4)*10)</v>
          </cell>
          <cell r="F57">
            <v>100</v>
          </cell>
          <cell r="G57" t="str">
            <v>Mes</v>
          </cell>
          <cell r="H57" t="str">
            <v>Porcentaje</v>
          </cell>
          <cell r="I57">
            <v>0.95</v>
          </cell>
          <cell r="J57">
            <v>8</v>
          </cell>
          <cell r="K57" t="str">
            <v>Proceso: Gestión Masiva</v>
          </cell>
          <cell r="L57">
            <v>291</v>
          </cell>
          <cell r="M57" t="str">
            <v>Subproceso: Modificaciones del Registro</v>
          </cell>
          <cell r="N57">
            <v>2037</v>
          </cell>
          <cell r="O57" t="str">
            <v>Procedimiento: Actualizaciones del Rut sujetas a verificación</v>
          </cell>
          <cell r="P57">
            <v>6092</v>
          </cell>
          <cell r="Q57">
            <v>6093</v>
          </cell>
          <cell r="R57">
            <v>6094</v>
          </cell>
          <cell r="S57">
            <v>6095</v>
          </cell>
          <cell r="T57" t="str">
            <v>Constante</v>
          </cell>
          <cell r="U57">
            <v>1</v>
          </cell>
          <cell r="V57" t="str">
            <v>Procedimiento</v>
          </cell>
          <cell r="W57">
            <v>22501</v>
          </cell>
          <cell r="X57" t="str">
            <v>Asistencia al Cliente</v>
          </cell>
          <cell r="Y57" t="str">
            <v>No</v>
          </cell>
        </row>
        <row r="58">
          <cell r="A58">
            <v>434</v>
          </cell>
          <cell r="B58" t="str">
            <v>Porcentaje de cumplimiento de las auditorías internas</v>
          </cell>
          <cell r="C58" t="str">
            <v>(6100/6101)*100</v>
          </cell>
          <cell r="D58">
            <v>97110002</v>
          </cell>
          <cell r="E58" t="str">
            <v>(Variable1/Variable2)*100</v>
          </cell>
          <cell r="F58">
            <v>100</v>
          </cell>
          <cell r="G58" t="str">
            <v>Semestre</v>
          </cell>
          <cell r="H58" t="str">
            <v>Porcentaje</v>
          </cell>
          <cell r="I58">
            <v>0</v>
          </cell>
          <cell r="J58">
            <v>4</v>
          </cell>
          <cell r="K58" t="str">
            <v>Proceso: Control Interno</v>
          </cell>
          <cell r="L58">
            <v>4</v>
          </cell>
          <cell r="M58" t="str">
            <v>Proceso: Control Interno. No Aplica Subproceso.</v>
          </cell>
          <cell r="N58">
            <v>2145</v>
          </cell>
          <cell r="O58" t="str">
            <v>Procedimiento: Auditoria Interna.</v>
          </cell>
          <cell r="P58">
            <v>6100</v>
          </cell>
          <cell r="Q58">
            <v>6101</v>
          </cell>
          <cell r="R58">
            <v>0</v>
          </cell>
          <cell r="S58">
            <v>0</v>
          </cell>
          <cell r="T58" t="str">
            <v>Constante</v>
          </cell>
          <cell r="U58">
            <v>1</v>
          </cell>
          <cell r="V58" t="str">
            <v>Procedimiento</v>
          </cell>
          <cell r="W58">
            <v>20401</v>
          </cell>
          <cell r="X58" t="str">
            <v>Control Interno</v>
          </cell>
          <cell r="Y58" t="str">
            <v>No</v>
          </cell>
        </row>
        <row r="59">
          <cell r="A59">
            <v>435</v>
          </cell>
          <cell r="B59" t="str">
            <v>Ejecutar campañas de divulgación en los medios de comunicación externos.</v>
          </cell>
          <cell r="C59" t="str">
            <v>(6102/6103)*100</v>
          </cell>
          <cell r="D59">
            <v>97110002</v>
          </cell>
          <cell r="E59" t="str">
            <v>(Variable1/Variable2)*100</v>
          </cell>
          <cell r="F59">
            <v>100</v>
          </cell>
          <cell r="G59" t="str">
            <v>Semestre</v>
          </cell>
          <cell r="H59" t="str">
            <v>Porcentaje</v>
          </cell>
          <cell r="I59">
            <v>100</v>
          </cell>
          <cell r="J59">
            <v>9</v>
          </cell>
          <cell r="K59" t="str">
            <v>Proceso: Inteligencia Corporativa</v>
          </cell>
          <cell r="L59">
            <v>253</v>
          </cell>
          <cell r="M59" t="str">
            <v>Subproceso: Comunicaciones</v>
          </cell>
          <cell r="N59">
            <v>2290</v>
          </cell>
          <cell r="O59" t="str">
            <v>Procedimiento: Comunicación  Externa</v>
          </cell>
          <cell r="P59">
            <v>6102</v>
          </cell>
          <cell r="Q59">
            <v>6103</v>
          </cell>
          <cell r="R59">
            <v>0</v>
          </cell>
          <cell r="S59">
            <v>0</v>
          </cell>
          <cell r="T59" t="str">
            <v>Constante</v>
          </cell>
          <cell r="U59">
            <v>1</v>
          </cell>
          <cell r="V59" t="str">
            <v>Procedimiento</v>
          </cell>
          <cell r="W59">
            <v>20501</v>
          </cell>
          <cell r="X59" t="str">
            <v>Comunicaciones</v>
          </cell>
          <cell r="Y59" t="str">
            <v>No</v>
          </cell>
        </row>
        <row r="60">
          <cell r="A60">
            <v>436</v>
          </cell>
          <cell r="B60" t="str">
            <v xml:space="preserve">Actualización de precios de referencia para productos importados. </v>
          </cell>
          <cell r="C60" t="str">
            <v>(6104/6105)*100</v>
          </cell>
          <cell r="D60">
            <v>97110002</v>
          </cell>
          <cell r="E60" t="str">
            <v>(Variable1/Variable2)*100</v>
          </cell>
          <cell r="F60">
            <v>100</v>
          </cell>
          <cell r="G60" t="str">
            <v>Trimestre</v>
          </cell>
          <cell r="H60" t="str">
            <v>Porcentaje</v>
          </cell>
          <cell r="I60">
            <v>100</v>
          </cell>
          <cell r="J60">
            <v>11</v>
          </cell>
          <cell r="K60" t="str">
            <v>Proceso: Operación Aduanera</v>
          </cell>
          <cell r="L60">
            <v>216</v>
          </cell>
          <cell r="M60" t="str">
            <v>Subproceso: Apoyo  a la Operación Aduanera</v>
          </cell>
          <cell r="N60">
            <v>2100</v>
          </cell>
          <cell r="O60" t="str">
            <v>Procedimiento: Estudio de Precios de Referencia</v>
          </cell>
          <cell r="P60">
            <v>6104</v>
          </cell>
          <cell r="Q60">
            <v>6105</v>
          </cell>
          <cell r="R60">
            <v>0</v>
          </cell>
          <cell r="S60">
            <v>0</v>
          </cell>
          <cell r="T60" t="str">
            <v>Constante</v>
          </cell>
          <cell r="U60">
            <v>1</v>
          </cell>
          <cell r="V60" t="str">
            <v>Procedimiento</v>
          </cell>
          <cell r="W60">
            <v>22701</v>
          </cell>
          <cell r="X60" t="str">
            <v xml:space="preserve">Técnica Aduanera    </v>
          </cell>
          <cell r="Y60" t="str">
            <v>No</v>
          </cell>
        </row>
        <row r="61">
          <cell r="A61">
            <v>437</v>
          </cell>
          <cell r="B61" t="str">
            <v>Acciones de mejora propuestas por las áreas con base en los temas más frecuentes detectados a  través del SIE de PQSR y denuncias de la DIAN</v>
          </cell>
          <cell r="C61" t="str">
            <v>(6106/6107)*100</v>
          </cell>
          <cell r="D61">
            <v>97110002</v>
          </cell>
          <cell r="E61" t="str">
            <v>(Variable1/Variable2)*100</v>
          </cell>
          <cell r="F61">
            <v>100</v>
          </cell>
          <cell r="G61" t="str">
            <v>Semestre</v>
          </cell>
          <cell r="H61" t="str">
            <v>Porcentaje</v>
          </cell>
          <cell r="I61">
            <v>99</v>
          </cell>
          <cell r="J61">
            <v>2</v>
          </cell>
          <cell r="K61" t="str">
            <v>Proceso: Asistencia al cliente</v>
          </cell>
          <cell r="L61">
            <v>2</v>
          </cell>
          <cell r="M61" t="str">
            <v>Subproceso: Asistencia al cliente. No Aplica Subproceso.</v>
          </cell>
          <cell r="N61">
            <v>544</v>
          </cell>
          <cell r="O61" t="str">
            <v>Procedimiento: Peticiones, quejas, sugerencias, reclamos, felicitaciones y denuncias</v>
          </cell>
          <cell r="P61">
            <v>6106</v>
          </cell>
          <cell r="Q61">
            <v>6107</v>
          </cell>
          <cell r="R61">
            <v>0</v>
          </cell>
          <cell r="S61">
            <v>0</v>
          </cell>
          <cell r="T61" t="str">
            <v>Constante</v>
          </cell>
          <cell r="U61">
            <v>1</v>
          </cell>
          <cell r="V61" t="str">
            <v>Procedimiento</v>
          </cell>
          <cell r="W61">
            <v>22501</v>
          </cell>
          <cell r="X61" t="str">
            <v>Asistencia al Cliente</v>
          </cell>
          <cell r="Y61" t="str">
            <v>Si</v>
          </cell>
        </row>
        <row r="62">
          <cell r="A62">
            <v>438</v>
          </cell>
          <cell r="B62" t="str">
            <v xml:space="preserve">Cumplimiento ANS Canal Presencial </v>
          </cell>
          <cell r="C62" t="str">
            <v>(6108/6109)*100</v>
          </cell>
          <cell r="D62">
            <v>97110002</v>
          </cell>
          <cell r="E62" t="str">
            <v>(Variable1/Variable2)*100</v>
          </cell>
          <cell r="F62">
            <v>80</v>
          </cell>
          <cell r="G62" t="str">
            <v>Trimestre</v>
          </cell>
          <cell r="H62" t="str">
            <v>Porcentaje</v>
          </cell>
          <cell r="I62">
            <v>80</v>
          </cell>
          <cell r="J62">
            <v>2</v>
          </cell>
          <cell r="K62" t="str">
            <v>Proceso: Asistencia al cliente</v>
          </cell>
          <cell r="L62">
            <v>2</v>
          </cell>
          <cell r="M62" t="str">
            <v>Subproceso: Asistencia al cliente. No Aplica Subproceso.</v>
          </cell>
          <cell r="N62">
            <v>2015</v>
          </cell>
          <cell r="O62" t="str">
            <v>Procedimiento: Atención en Canales</v>
          </cell>
          <cell r="P62">
            <v>6108</v>
          </cell>
          <cell r="Q62">
            <v>6109</v>
          </cell>
          <cell r="R62">
            <v>0</v>
          </cell>
          <cell r="S62">
            <v>0</v>
          </cell>
          <cell r="T62" t="str">
            <v>Constante</v>
          </cell>
          <cell r="U62">
            <v>1</v>
          </cell>
          <cell r="V62" t="str">
            <v>Procedimiento</v>
          </cell>
          <cell r="W62">
            <v>22501</v>
          </cell>
          <cell r="X62" t="str">
            <v>Asistencia al Cliente</v>
          </cell>
          <cell r="Y62" t="str">
            <v>Si</v>
          </cell>
        </row>
        <row r="63">
          <cell r="A63">
            <v>439</v>
          </cell>
          <cell r="B63" t="str">
            <v xml:space="preserve">Cumplimiento ANS Canal Telefónico </v>
          </cell>
          <cell r="C63" t="str">
            <v>(6110/6111)*100</v>
          </cell>
          <cell r="D63">
            <v>97110002</v>
          </cell>
          <cell r="E63" t="str">
            <v>(Variable1/Variable2)*100</v>
          </cell>
          <cell r="F63">
            <v>90</v>
          </cell>
          <cell r="G63" t="str">
            <v>Mes</v>
          </cell>
          <cell r="H63" t="str">
            <v>Porcentaje</v>
          </cell>
          <cell r="I63">
            <v>80</v>
          </cell>
          <cell r="J63">
            <v>2</v>
          </cell>
          <cell r="K63" t="str">
            <v>Proceso: Asistencia al cliente</v>
          </cell>
          <cell r="L63">
            <v>2</v>
          </cell>
          <cell r="M63" t="str">
            <v>Subproceso: Asistencia al cliente. No Aplica Subproceso.</v>
          </cell>
          <cell r="N63">
            <v>2015</v>
          </cell>
          <cell r="O63" t="str">
            <v>Procedimiento: Atención en Canales</v>
          </cell>
          <cell r="P63">
            <v>6110</v>
          </cell>
          <cell r="Q63">
            <v>6111</v>
          </cell>
          <cell r="R63">
            <v>0</v>
          </cell>
          <cell r="S63">
            <v>0</v>
          </cell>
          <cell r="T63" t="str">
            <v>Constante</v>
          </cell>
          <cell r="U63">
            <v>1</v>
          </cell>
          <cell r="V63" t="str">
            <v>Procedimiento</v>
          </cell>
          <cell r="W63">
            <v>22501</v>
          </cell>
          <cell r="X63" t="str">
            <v>Asistencia al Cliente</v>
          </cell>
          <cell r="Y63" t="str">
            <v>No</v>
          </cell>
        </row>
        <row r="64">
          <cell r="A64">
            <v>440</v>
          </cell>
          <cell r="B64" t="str">
            <v>Número de ciudadanos impactados con las estrategias de cultura de la contribución</v>
          </cell>
          <cell r="C64" t="str">
            <v>(6112/6113)*100</v>
          </cell>
          <cell r="D64">
            <v>97110002</v>
          </cell>
          <cell r="E64" t="str">
            <v>(Variable1/Variable2)*100</v>
          </cell>
          <cell r="F64">
            <v>100</v>
          </cell>
          <cell r="G64" t="str">
            <v>Cuatrimestre</v>
          </cell>
          <cell r="H64" t="str">
            <v>Porcentaje</v>
          </cell>
          <cell r="I64">
            <v>100</v>
          </cell>
          <cell r="J64">
            <v>2</v>
          </cell>
          <cell r="K64" t="str">
            <v>Proceso: Asistencia al cliente</v>
          </cell>
          <cell r="L64">
            <v>2</v>
          </cell>
          <cell r="M64" t="str">
            <v>Subproceso: Asistencia al cliente. No Aplica Subproceso.</v>
          </cell>
          <cell r="N64">
            <v>3167</v>
          </cell>
          <cell r="O64" t="str">
            <v>Procedimiento: Planeación y seguimiento del modelo de cultura de la contribución</v>
          </cell>
          <cell r="P64">
            <v>6112</v>
          </cell>
          <cell r="Q64">
            <v>6113</v>
          </cell>
          <cell r="R64">
            <v>0</v>
          </cell>
          <cell r="S64">
            <v>0</v>
          </cell>
          <cell r="T64" t="str">
            <v>Constante</v>
          </cell>
          <cell r="U64">
            <v>1</v>
          </cell>
          <cell r="V64" t="str">
            <v>Procedimiento</v>
          </cell>
          <cell r="W64">
            <v>22501</v>
          </cell>
          <cell r="X64" t="str">
            <v>Asistencia al Cliente</v>
          </cell>
          <cell r="Y64" t="str">
            <v>No</v>
          </cell>
        </row>
        <row r="65">
          <cell r="A65">
            <v>441</v>
          </cell>
          <cell r="B65" t="str">
            <v>Gestión de títulos de depósito judicial</v>
          </cell>
          <cell r="C65" t="str">
            <v>(6114/6115)*100</v>
          </cell>
          <cell r="D65">
            <v>97110002</v>
          </cell>
          <cell r="E65" t="str">
            <v>(Variable1/Variable2)*100</v>
          </cell>
          <cell r="F65">
            <v>100</v>
          </cell>
          <cell r="G65" t="str">
            <v>Mes</v>
          </cell>
          <cell r="H65" t="str">
            <v>Porcentaje</v>
          </cell>
          <cell r="I65">
            <v>0</v>
          </cell>
          <cell r="J65">
            <v>1</v>
          </cell>
          <cell r="K65" t="str">
            <v>Proceso: Administración de Cartera</v>
          </cell>
          <cell r="L65">
            <v>278</v>
          </cell>
          <cell r="M65" t="str">
            <v>Subproceso: Cobro en Sede Administrativa</v>
          </cell>
          <cell r="N65">
            <v>3089</v>
          </cell>
          <cell r="O65" t="str">
            <v>Procedimiento: Gestión y  Administración de Depósitos Judiciales</v>
          </cell>
          <cell r="P65">
            <v>6114</v>
          </cell>
          <cell r="Q65">
            <v>6115</v>
          </cell>
          <cell r="R65">
            <v>0</v>
          </cell>
          <cell r="S65">
            <v>0</v>
          </cell>
          <cell r="T65" t="str">
            <v>Constante</v>
          </cell>
          <cell r="U65">
            <v>1</v>
          </cell>
          <cell r="V65" t="str">
            <v>Procedimiento</v>
          </cell>
          <cell r="W65">
            <v>22402</v>
          </cell>
          <cell r="X65" t="str">
            <v>Cobranzas</v>
          </cell>
          <cell r="Y65" t="str">
            <v>Si</v>
          </cell>
        </row>
        <row r="66">
          <cell r="A66">
            <v>442</v>
          </cell>
          <cell r="B66" t="str">
            <v>Documentos corregidos</v>
          </cell>
          <cell r="C66" t="str">
            <v>(6116/6117)*100</v>
          </cell>
          <cell r="D66">
            <v>97110002</v>
          </cell>
          <cell r="E66" t="str">
            <v>(Variable1/Variable2)*100</v>
          </cell>
          <cell r="F66">
            <v>100</v>
          </cell>
          <cell r="G66" t="str">
            <v>Mes</v>
          </cell>
          <cell r="H66" t="str">
            <v>Porcentaje</v>
          </cell>
          <cell r="I66">
            <v>0</v>
          </cell>
          <cell r="J66">
            <v>12</v>
          </cell>
          <cell r="K66" t="str">
            <v>Proceso: Recaudación</v>
          </cell>
          <cell r="L66">
            <v>259</v>
          </cell>
          <cell r="M66" t="str">
            <v xml:space="preserve">	Subproceso: Información de Recaudo</v>
          </cell>
          <cell r="N66">
            <v>2042</v>
          </cell>
          <cell r="O66" t="str">
            <v>Procedimiento: Corrección de inconsistencias  de Declaraciones y-o Recibos de Pago</v>
          </cell>
          <cell r="P66">
            <v>6116</v>
          </cell>
          <cell r="Q66">
            <v>6117</v>
          </cell>
          <cell r="R66">
            <v>0</v>
          </cell>
          <cell r="S66">
            <v>0</v>
          </cell>
          <cell r="T66" t="str">
            <v>Constante</v>
          </cell>
          <cell r="U66">
            <v>1</v>
          </cell>
          <cell r="V66" t="str">
            <v>Procedimiento</v>
          </cell>
          <cell r="W66">
            <v>22401</v>
          </cell>
          <cell r="X66" t="str">
            <v>Recaudo</v>
          </cell>
          <cell r="Y66" t="str">
            <v>No</v>
          </cell>
        </row>
        <row r="67">
          <cell r="A67">
            <v>443</v>
          </cell>
          <cell r="B67" t="str">
            <v>Gestión de bienes Inmuebles Embargados</v>
          </cell>
          <cell r="C67" t="str">
            <v>(6118/6119)*100</v>
          </cell>
          <cell r="D67">
            <v>97110002</v>
          </cell>
          <cell r="E67" t="str">
            <v>(Variable1/Variable2)*100</v>
          </cell>
          <cell r="F67">
            <v>100</v>
          </cell>
          <cell r="G67" t="str">
            <v>Bimestre</v>
          </cell>
          <cell r="H67" t="str">
            <v>Porcentaje</v>
          </cell>
          <cell r="I67">
            <v>0</v>
          </cell>
          <cell r="J67">
            <v>1</v>
          </cell>
          <cell r="K67" t="str">
            <v>Proceso: Administración de Cartera</v>
          </cell>
          <cell r="L67">
            <v>278</v>
          </cell>
          <cell r="M67" t="str">
            <v>Subproceso: Cobro en Sede Administrativa</v>
          </cell>
          <cell r="N67">
            <v>2001</v>
          </cell>
          <cell r="O67" t="str">
            <v>Procedimiento: Cobro Coactivo -  Ejecución de Bienes del deudor</v>
          </cell>
          <cell r="P67">
            <v>6118</v>
          </cell>
          <cell r="Q67">
            <v>6119</v>
          </cell>
          <cell r="R67">
            <v>0</v>
          </cell>
          <cell r="S67">
            <v>0</v>
          </cell>
          <cell r="T67" t="str">
            <v>Constante</v>
          </cell>
          <cell r="U67">
            <v>1</v>
          </cell>
          <cell r="V67" t="str">
            <v>Procedimiento</v>
          </cell>
          <cell r="W67">
            <v>22402</v>
          </cell>
          <cell r="X67" t="str">
            <v>Cobranzas</v>
          </cell>
          <cell r="Y67" t="str">
            <v>No</v>
          </cell>
        </row>
        <row r="68">
          <cell r="A68">
            <v>444</v>
          </cell>
          <cell r="B68" t="str">
            <v>Informe contable mensual remitido con calidad</v>
          </cell>
          <cell r="C68" t="str">
            <v>((6120+6121+6122)/6123)*100</v>
          </cell>
          <cell r="D68">
            <v>97110002</v>
          </cell>
          <cell r="E68" t="str">
            <v>((Variable1+Variable2+Variable3)/Variable4)</v>
          </cell>
          <cell r="F68">
            <v>100</v>
          </cell>
          <cell r="G68" t="str">
            <v>Mes</v>
          </cell>
          <cell r="H68" t="str">
            <v>Porcentaje</v>
          </cell>
          <cell r="I68">
            <v>85</v>
          </cell>
          <cell r="J68">
            <v>12</v>
          </cell>
          <cell r="K68" t="str">
            <v>Proceso: Recaudación</v>
          </cell>
          <cell r="L68">
            <v>259</v>
          </cell>
          <cell r="M68" t="str">
            <v xml:space="preserve">	Subproceso: Información de Recaudo</v>
          </cell>
          <cell r="N68">
            <v>2052</v>
          </cell>
          <cell r="O68" t="str">
            <v>Procedimiento: Informe contable que deben rendir las direcciones seccionales</v>
          </cell>
          <cell r="P68">
            <v>6120</v>
          </cell>
          <cell r="Q68">
            <v>6121</v>
          </cell>
          <cell r="R68">
            <v>6122</v>
          </cell>
          <cell r="S68">
            <v>6123</v>
          </cell>
          <cell r="T68" t="str">
            <v>Constante</v>
          </cell>
          <cell r="U68">
            <v>1</v>
          </cell>
          <cell r="V68" t="str">
            <v>Procedimiento</v>
          </cell>
          <cell r="W68">
            <v>22401</v>
          </cell>
          <cell r="X68" t="str">
            <v>Recaudo</v>
          </cell>
          <cell r="Y68" t="str">
            <v>Si</v>
          </cell>
        </row>
        <row r="69">
          <cell r="A69">
            <v>445</v>
          </cell>
          <cell r="B69" t="str">
            <v>Obligaciones Normalizadas</v>
          </cell>
          <cell r="C69" t="str">
            <v>((6124+6125)/6126)*100</v>
          </cell>
          <cell r="D69">
            <v>97110002</v>
          </cell>
          <cell r="E69" t="str">
            <v>((Variable1+Variable2)/Variable3)*100</v>
          </cell>
          <cell r="F69">
            <v>100</v>
          </cell>
          <cell r="G69" t="str">
            <v>Mes</v>
          </cell>
          <cell r="H69" t="str">
            <v>Porcentaje</v>
          </cell>
          <cell r="I69">
            <v>0</v>
          </cell>
          <cell r="J69">
            <v>1</v>
          </cell>
          <cell r="K69" t="str">
            <v>Proceso: Administración de Cartera</v>
          </cell>
          <cell r="L69">
            <v>278</v>
          </cell>
          <cell r="M69" t="str">
            <v>Subproceso: Cobro en Sede Administrativa</v>
          </cell>
          <cell r="N69">
            <v>2347</v>
          </cell>
          <cell r="O69" t="str">
            <v>Procedimiento: Normalización de Saldos para la Obligación Financiera</v>
          </cell>
          <cell r="P69">
            <v>6124</v>
          </cell>
          <cell r="Q69">
            <v>6125</v>
          </cell>
          <cell r="R69">
            <v>6126</v>
          </cell>
          <cell r="S69">
            <v>0</v>
          </cell>
          <cell r="T69" t="str">
            <v>Constante</v>
          </cell>
          <cell r="U69">
            <v>1</v>
          </cell>
          <cell r="V69" t="str">
            <v>Procedimiento</v>
          </cell>
          <cell r="W69">
            <v>22402</v>
          </cell>
          <cell r="X69" t="str">
            <v>Cobranzas</v>
          </cell>
          <cell r="Y69" t="str">
            <v>No</v>
          </cell>
        </row>
        <row r="70">
          <cell r="A70">
            <v>446</v>
          </cell>
          <cell r="B70" t="str">
            <v xml:space="preserve">Oportunidad en el trámite de solicitudes de autoretenedores </v>
          </cell>
          <cell r="C70" t="str">
            <v>6127/6128</v>
          </cell>
          <cell r="D70">
            <v>97110003</v>
          </cell>
          <cell r="E70" t="str">
            <v>Variable1/Variable2</v>
          </cell>
          <cell r="F70">
            <v>50</v>
          </cell>
          <cell r="G70" t="str">
            <v>Mes</v>
          </cell>
          <cell r="H70" t="str">
            <v>Días</v>
          </cell>
          <cell r="I70">
            <v>46</v>
          </cell>
          <cell r="J70">
            <v>8</v>
          </cell>
          <cell r="K70" t="str">
            <v>Proceso: Gestión Masiva</v>
          </cell>
          <cell r="L70">
            <v>289</v>
          </cell>
          <cell r="M70" t="str">
            <v>Subproceso: Registro, Habilitación, Autorización Usuarios TAC</v>
          </cell>
          <cell r="N70">
            <v>2033</v>
          </cell>
          <cell r="O70" t="str">
            <v>Procedimiento: Autorización de la Calidad de autorretenedores y/o Agentes de Retención del IVA</v>
          </cell>
          <cell r="P70">
            <v>6127</v>
          </cell>
          <cell r="Q70">
            <v>6128</v>
          </cell>
          <cell r="R70">
            <v>0</v>
          </cell>
          <cell r="S70">
            <v>0</v>
          </cell>
          <cell r="T70" t="str">
            <v>Descendente</v>
          </cell>
          <cell r="U70">
            <v>1</v>
          </cell>
          <cell r="V70" t="str">
            <v>Procedimiento</v>
          </cell>
          <cell r="W70">
            <v>22401</v>
          </cell>
          <cell r="X70" t="str">
            <v>Recaudo</v>
          </cell>
          <cell r="Y70" t="str">
            <v>Si</v>
          </cell>
        </row>
        <row r="71">
          <cell r="A71">
            <v>447</v>
          </cell>
          <cell r="B71" t="str">
            <v>Porcentaje de saldos contables depurados</v>
          </cell>
          <cell r="C71" t="str">
            <v>((6129+6130)/6131)*100</v>
          </cell>
          <cell r="D71">
            <v>97110002</v>
          </cell>
          <cell r="E71" t="str">
            <v>((Variable1+Variable2)/Variable3)*100</v>
          </cell>
          <cell r="F71">
            <v>90</v>
          </cell>
          <cell r="G71" t="str">
            <v>Mes</v>
          </cell>
          <cell r="H71" t="str">
            <v>Porcentaje</v>
          </cell>
          <cell r="I71">
            <v>80</v>
          </cell>
          <cell r="J71">
            <v>12</v>
          </cell>
          <cell r="K71" t="str">
            <v>Proceso: Recaudación</v>
          </cell>
          <cell r="L71">
            <v>259</v>
          </cell>
          <cell r="M71" t="str">
            <v xml:space="preserve">	Subproceso: Información de Recaudo</v>
          </cell>
          <cell r="N71">
            <v>2046</v>
          </cell>
          <cell r="O71" t="str">
            <v>Procedimiento: Registro contable de Rentas por Cobrar, Acreedores, Anticipos y Deudores.</v>
          </cell>
          <cell r="P71">
            <v>6129</v>
          </cell>
          <cell r="Q71">
            <v>6130</v>
          </cell>
          <cell r="R71">
            <v>6131</v>
          </cell>
          <cell r="S71">
            <v>0</v>
          </cell>
          <cell r="T71" t="str">
            <v>Constante</v>
          </cell>
          <cell r="U71">
            <v>1</v>
          </cell>
          <cell r="V71" t="str">
            <v>Procedimiento</v>
          </cell>
          <cell r="W71">
            <v>22401</v>
          </cell>
          <cell r="X71" t="str">
            <v>Recaudo</v>
          </cell>
          <cell r="Y71" t="str">
            <v>No</v>
          </cell>
        </row>
        <row r="72">
          <cell r="A72">
            <v>448</v>
          </cell>
          <cell r="B72" t="str">
            <v>Porcentaje del número de registros contables de operaciones manuales y de actos administrativos tributarios en firme proferidos por el área de Liquidación contabilizados</v>
          </cell>
          <cell r="C72" t="str">
            <v>(6132/(6133+6134))*100</v>
          </cell>
          <cell r="D72">
            <v>97110002</v>
          </cell>
          <cell r="E72" t="str">
            <v>(Variable1/(Variable2+Variable3))*100</v>
          </cell>
          <cell r="F72">
            <v>100</v>
          </cell>
          <cell r="G72" t="str">
            <v>Mes</v>
          </cell>
          <cell r="H72" t="str">
            <v>Porcentaje</v>
          </cell>
          <cell r="I72">
            <v>85</v>
          </cell>
          <cell r="J72">
            <v>12</v>
          </cell>
          <cell r="K72" t="str">
            <v>Proceso: Recaudación</v>
          </cell>
          <cell r="L72">
            <v>259</v>
          </cell>
          <cell r="M72" t="str">
            <v xml:space="preserve">	Subproceso: Información de Recaudo</v>
          </cell>
          <cell r="N72">
            <v>2052</v>
          </cell>
          <cell r="O72" t="str">
            <v>Procedimiento: Informe contable que deben rendir las direcciones seccionales</v>
          </cell>
          <cell r="P72">
            <v>6132</v>
          </cell>
          <cell r="Q72">
            <v>6133</v>
          </cell>
          <cell r="R72">
            <v>6134</v>
          </cell>
          <cell r="S72">
            <v>0</v>
          </cell>
          <cell r="T72" t="str">
            <v>Constante</v>
          </cell>
          <cell r="U72">
            <v>1</v>
          </cell>
          <cell r="V72" t="str">
            <v>Procedimiento</v>
          </cell>
          <cell r="W72">
            <v>22401</v>
          </cell>
          <cell r="X72" t="str">
            <v>Recaudo</v>
          </cell>
          <cell r="Y72" t="str">
            <v>Si</v>
          </cell>
        </row>
        <row r="73">
          <cell r="A73">
            <v>449</v>
          </cell>
          <cell r="B73" t="str">
            <v>Cantidad de consultas y respuestas a los requerimientos de comunicaciones oficiales de entidades externas y dependencias de la Entidad.</v>
          </cell>
          <cell r="C73" t="str">
            <v>(6135/6136)*100</v>
          </cell>
          <cell r="D73">
            <v>97110002</v>
          </cell>
          <cell r="E73" t="str">
            <v>(Variable1/Variable2)*100</v>
          </cell>
          <cell r="F73">
            <v>100</v>
          </cell>
          <cell r="G73" t="str">
            <v>Trimestre</v>
          </cell>
          <cell r="H73" t="str">
            <v>Porcentaje</v>
          </cell>
          <cell r="I73">
            <v>0</v>
          </cell>
          <cell r="J73">
            <v>14</v>
          </cell>
          <cell r="K73" t="str">
            <v>Proceso: Recursos Físicos</v>
          </cell>
          <cell r="L73">
            <v>53</v>
          </cell>
          <cell r="M73" t="str">
            <v>Subproceso: Gestión Documental</v>
          </cell>
          <cell r="N73">
            <v>2209</v>
          </cell>
          <cell r="O73" t="str">
            <v>Procedimiento: Administración del Archivo Central</v>
          </cell>
          <cell r="P73">
            <v>6135</v>
          </cell>
          <cell r="Q73">
            <v>6136</v>
          </cell>
          <cell r="R73">
            <v>0</v>
          </cell>
          <cell r="S73">
            <v>0</v>
          </cell>
          <cell r="T73" t="str">
            <v>Constante</v>
          </cell>
          <cell r="U73">
            <v>1</v>
          </cell>
          <cell r="V73" t="str">
            <v>Procedimiento</v>
          </cell>
          <cell r="W73">
            <v>21501</v>
          </cell>
          <cell r="X73" t="str">
            <v>Recursos Físicos</v>
          </cell>
          <cell r="Y73" t="str">
            <v>No</v>
          </cell>
        </row>
        <row r="74">
          <cell r="A74">
            <v>451</v>
          </cell>
          <cell r="B74" t="str">
            <v>Oportunidad en la entrega de las comunicaciones oficiales de salida</v>
          </cell>
          <cell r="C74" t="str">
            <v>(6139/6140)*100</v>
          </cell>
          <cell r="D74">
            <v>97110001</v>
          </cell>
          <cell r="E74" t="str">
            <v>(Variable1/Variable2)*100</v>
          </cell>
          <cell r="F74">
            <v>100</v>
          </cell>
          <cell r="G74" t="str">
            <v>Trimestre</v>
          </cell>
          <cell r="H74" t="str">
            <v>Porcentaje</v>
          </cell>
          <cell r="I74">
            <v>0</v>
          </cell>
          <cell r="J74">
            <v>14</v>
          </cell>
          <cell r="K74" t="str">
            <v>Proceso: Recursos Físicos</v>
          </cell>
          <cell r="L74">
            <v>53</v>
          </cell>
          <cell r="M74" t="str">
            <v>Subproceso: Gestión Documental</v>
          </cell>
          <cell r="N74">
            <v>2198</v>
          </cell>
          <cell r="O74" t="str">
            <v>Procedimiento: Comunicaciones Oficiales de Salida</v>
          </cell>
          <cell r="P74">
            <v>6139</v>
          </cell>
          <cell r="Q74">
            <v>6140</v>
          </cell>
          <cell r="R74">
            <v>0</v>
          </cell>
          <cell r="S74">
            <v>0</v>
          </cell>
          <cell r="T74" t="str">
            <v>Ascendente</v>
          </cell>
          <cell r="U74">
            <v>1</v>
          </cell>
          <cell r="V74" t="str">
            <v>Procedimiento</v>
          </cell>
          <cell r="W74">
            <v>21501</v>
          </cell>
          <cell r="X74" t="str">
            <v>Recursos Físicos</v>
          </cell>
          <cell r="Y74" t="str">
            <v>No</v>
          </cell>
        </row>
        <row r="75">
          <cell r="A75">
            <v>452</v>
          </cell>
          <cell r="B75" t="str">
            <v>Transferencias Documentales de archivos de Gestión al Archivo Central que cumplen con los procedimiento, instructivo y formatos establecidos.</v>
          </cell>
          <cell r="C75" t="str">
            <v>(6141/6142)*100</v>
          </cell>
          <cell r="D75">
            <v>97110002</v>
          </cell>
          <cell r="E75" t="str">
            <v>(Variable1/Variable2)*100</v>
          </cell>
          <cell r="F75">
            <v>100</v>
          </cell>
          <cell r="G75" t="str">
            <v>Trimestre</v>
          </cell>
          <cell r="H75" t="str">
            <v>Cantidad</v>
          </cell>
          <cell r="I75">
            <v>0</v>
          </cell>
          <cell r="J75">
            <v>14</v>
          </cell>
          <cell r="K75" t="str">
            <v>Proceso: Recursos Físicos</v>
          </cell>
          <cell r="L75">
            <v>53</v>
          </cell>
          <cell r="M75" t="str">
            <v>Subproceso: Gestión Documental</v>
          </cell>
          <cell r="N75">
            <v>2209</v>
          </cell>
          <cell r="O75" t="str">
            <v>Procedimiento: Administración del Archivo Central</v>
          </cell>
          <cell r="P75">
            <v>6141</v>
          </cell>
          <cell r="Q75">
            <v>6142</v>
          </cell>
          <cell r="R75">
            <v>0</v>
          </cell>
          <cell r="S75">
            <v>0</v>
          </cell>
          <cell r="T75" t="str">
            <v>Constante</v>
          </cell>
          <cell r="U75">
            <v>1</v>
          </cell>
          <cell r="V75" t="str">
            <v>Procedimiento</v>
          </cell>
          <cell r="W75">
            <v>21501</v>
          </cell>
          <cell r="X75" t="str">
            <v>Recursos Físicos</v>
          </cell>
          <cell r="Y75" t="str">
            <v>No</v>
          </cell>
        </row>
        <row r="76">
          <cell r="A76">
            <v>5001</v>
          </cell>
          <cell r="B76" t="str">
            <v>Resultado de las Investigaciones en Fiscalización Tributaria e Internacional</v>
          </cell>
          <cell r="C76" t="str">
            <v>(5785/5832)* 100</v>
          </cell>
          <cell r="D76">
            <v>97110002</v>
          </cell>
          <cell r="E76" t="str">
            <v>(Variable 1/ Variable 2)* 100</v>
          </cell>
          <cell r="F76">
            <v>60</v>
          </cell>
          <cell r="G76" t="str">
            <v>Trimestre</v>
          </cell>
          <cell r="H76" t="str">
            <v>Porcentaje</v>
          </cell>
          <cell r="I76">
            <v>0</v>
          </cell>
          <cell r="J76">
            <v>5</v>
          </cell>
          <cell r="K76" t="str">
            <v>Proceso: Fiscalización y Liquidación</v>
          </cell>
          <cell r="L76">
            <v>200</v>
          </cell>
          <cell r="M76" t="str">
            <v>Subproceso: Control Tributario</v>
          </cell>
          <cell r="N76">
            <v>3007</v>
          </cell>
          <cell r="O76" t="str">
            <v>Subproceso: Control Tributario</v>
          </cell>
          <cell r="P76">
            <v>5785</v>
          </cell>
          <cell r="Q76">
            <v>5832</v>
          </cell>
          <cell r="R76">
            <v>0</v>
          </cell>
          <cell r="S76">
            <v>0</v>
          </cell>
          <cell r="T76" t="str">
            <v>Constante</v>
          </cell>
          <cell r="U76">
            <v>3</v>
          </cell>
          <cell r="V76" t="str">
            <v>Proceso</v>
          </cell>
          <cell r="W76">
            <v>22904</v>
          </cell>
          <cell r="X76" t="str">
            <v>Indicadores de Subproceso - Fiscalización Tributaria</v>
          </cell>
          <cell r="Y76" t="str">
            <v>No</v>
          </cell>
        </row>
        <row r="77">
          <cell r="A77">
            <v>5002</v>
          </cell>
          <cell r="B77" t="str">
            <v>Resultado de las Investigaciones en Liquidación Tributaria e Internacional</v>
          </cell>
          <cell r="C77" t="str">
            <v>(5786/5833)* 100</v>
          </cell>
          <cell r="D77">
            <v>97110002</v>
          </cell>
          <cell r="E77" t="str">
            <v>(Variable 1/ Variable 2)* 100</v>
          </cell>
          <cell r="F77">
            <v>80</v>
          </cell>
          <cell r="G77" t="str">
            <v>Trimestre</v>
          </cell>
          <cell r="H77" t="str">
            <v>Porcentaje</v>
          </cell>
          <cell r="I77">
            <v>0</v>
          </cell>
          <cell r="J77">
            <v>5</v>
          </cell>
          <cell r="K77" t="str">
            <v>Proceso: Fiscalización y Liquidación</v>
          </cell>
          <cell r="L77">
            <v>200</v>
          </cell>
          <cell r="M77" t="str">
            <v>Subproceso: Control Tributario</v>
          </cell>
          <cell r="N77">
            <v>3007</v>
          </cell>
          <cell r="O77" t="str">
            <v>Subproceso: Control Tributario</v>
          </cell>
          <cell r="P77">
            <v>5786</v>
          </cell>
          <cell r="Q77">
            <v>5833</v>
          </cell>
          <cell r="R77">
            <v>0</v>
          </cell>
          <cell r="S77">
            <v>0</v>
          </cell>
          <cell r="T77" t="str">
            <v>Constante</v>
          </cell>
          <cell r="U77">
            <v>3</v>
          </cell>
          <cell r="V77" t="str">
            <v>Proceso</v>
          </cell>
          <cell r="W77">
            <v>22905</v>
          </cell>
          <cell r="X77" t="str">
            <v>Indicadores de Subproceso - Liquidación Tributaria</v>
          </cell>
          <cell r="Y77" t="str">
            <v>No</v>
          </cell>
        </row>
        <row r="78">
          <cell r="A78">
            <v>5003</v>
          </cell>
          <cell r="B78" t="str">
            <v>Gestión de las investigaciones en Fiscalización Tributaria e Internacional</v>
          </cell>
          <cell r="C78" t="str">
            <v>(5787/(5834+5875))*100</v>
          </cell>
          <cell r="D78">
            <v>97110002</v>
          </cell>
          <cell r="E78" t="str">
            <v>(Variable 1/ (Variable 2 + Variable 3))*100</v>
          </cell>
          <cell r="F78">
            <v>40</v>
          </cell>
          <cell r="G78" t="str">
            <v>Trimestre</v>
          </cell>
          <cell r="H78" t="str">
            <v>Porcentaje</v>
          </cell>
          <cell r="I78">
            <v>0</v>
          </cell>
          <cell r="J78">
            <v>5</v>
          </cell>
          <cell r="K78" t="str">
            <v>Proceso: Fiscalización y Liquidación</v>
          </cell>
          <cell r="L78">
            <v>200</v>
          </cell>
          <cell r="M78" t="str">
            <v>Subproceso: Control Tributario</v>
          </cell>
          <cell r="N78">
            <v>3007</v>
          </cell>
          <cell r="O78" t="str">
            <v>Subproceso: Control Tributario</v>
          </cell>
          <cell r="P78">
            <v>5787</v>
          </cell>
          <cell r="Q78">
            <v>5834</v>
          </cell>
          <cell r="R78">
            <v>5875</v>
          </cell>
          <cell r="S78">
            <v>0</v>
          </cell>
          <cell r="T78" t="str">
            <v>Constante</v>
          </cell>
          <cell r="U78">
            <v>3</v>
          </cell>
          <cell r="V78" t="str">
            <v>Proceso</v>
          </cell>
          <cell r="W78">
            <v>22904</v>
          </cell>
          <cell r="X78" t="str">
            <v>Indicadores de Subproceso - Fiscalización Tributaria</v>
          </cell>
          <cell r="Y78" t="str">
            <v>No</v>
          </cell>
        </row>
        <row r="79">
          <cell r="A79">
            <v>5004</v>
          </cell>
          <cell r="B79" t="str">
            <v>Gestión de las investigaciones en Liquidación Tributaria e Internacional</v>
          </cell>
          <cell r="C79" t="str">
            <v>(5788/(5835+5876))*100</v>
          </cell>
          <cell r="D79">
            <v>97110002</v>
          </cell>
          <cell r="E79" t="str">
            <v>(Variable 1/ (Variable 2 + Variable 3))*100</v>
          </cell>
          <cell r="F79">
            <v>45</v>
          </cell>
          <cell r="G79" t="str">
            <v>Trimestre</v>
          </cell>
          <cell r="H79" t="str">
            <v>Porcentaje</v>
          </cell>
          <cell r="I79">
            <v>0</v>
          </cell>
          <cell r="J79">
            <v>5</v>
          </cell>
          <cell r="K79" t="str">
            <v>Proceso: Fiscalización y Liquidación</v>
          </cell>
          <cell r="L79">
            <v>200</v>
          </cell>
          <cell r="M79" t="str">
            <v>Subproceso: Control Tributario</v>
          </cell>
          <cell r="N79">
            <v>3007</v>
          </cell>
          <cell r="O79" t="str">
            <v>Subproceso: Control Tributario</v>
          </cell>
          <cell r="P79">
            <v>5788</v>
          </cell>
          <cell r="Q79">
            <v>5835</v>
          </cell>
          <cell r="R79">
            <v>5876</v>
          </cell>
          <cell r="S79">
            <v>0</v>
          </cell>
          <cell r="T79" t="str">
            <v>Constante</v>
          </cell>
          <cell r="U79">
            <v>3</v>
          </cell>
          <cell r="V79" t="str">
            <v>Proceso</v>
          </cell>
          <cell r="W79">
            <v>22905</v>
          </cell>
          <cell r="X79" t="str">
            <v>Indicadores de Subproceso - Liquidación Tributaria</v>
          </cell>
          <cell r="Y79" t="str">
            <v>No</v>
          </cell>
        </row>
        <row r="80">
          <cell r="A80">
            <v>5005</v>
          </cell>
          <cell r="B80" t="str">
            <v>Resultado de las Investigaciones en Fiscalización Cambiaria</v>
          </cell>
          <cell r="C80" t="str">
            <v>(5789/5836)*100</v>
          </cell>
          <cell r="D80">
            <v>97110001</v>
          </cell>
          <cell r="E80" t="str">
            <v>(Variable 1/ Variable 2)* 100</v>
          </cell>
          <cell r="F80">
            <v>80</v>
          </cell>
          <cell r="G80" t="str">
            <v>Trimestre</v>
          </cell>
          <cell r="H80" t="str">
            <v>Porcentaje</v>
          </cell>
          <cell r="I80">
            <v>0</v>
          </cell>
          <cell r="J80">
            <v>5</v>
          </cell>
          <cell r="K80" t="str">
            <v>Proceso: Fiscalización y Liquidación</v>
          </cell>
          <cell r="L80">
            <v>202</v>
          </cell>
          <cell r="M80" t="str">
            <v>Subproceso: Control Cambiario</v>
          </cell>
          <cell r="N80">
            <v>3005</v>
          </cell>
          <cell r="O80" t="str">
            <v>Subproceso: Control Cambiario</v>
          </cell>
          <cell r="P80">
            <v>5789</v>
          </cell>
          <cell r="Q80">
            <v>5836</v>
          </cell>
          <cell r="R80">
            <v>0</v>
          </cell>
          <cell r="S80">
            <v>0</v>
          </cell>
          <cell r="T80" t="str">
            <v>Ascendente</v>
          </cell>
          <cell r="U80">
            <v>3</v>
          </cell>
          <cell r="V80" t="str">
            <v>Proceso</v>
          </cell>
          <cell r="W80">
            <v>23204</v>
          </cell>
          <cell r="X80" t="str">
            <v>Indicadores de Subproceso - Fiscalización Cambiaria</v>
          </cell>
          <cell r="Y80" t="str">
            <v>No</v>
          </cell>
        </row>
        <row r="81">
          <cell r="A81">
            <v>5006</v>
          </cell>
          <cell r="B81" t="str">
            <v>Resultado de las investigaciones en Liquidación Cambiaria.</v>
          </cell>
          <cell r="C81" t="str">
            <v>(5790/5837)*100</v>
          </cell>
          <cell r="D81">
            <v>97110001</v>
          </cell>
          <cell r="E81" t="str">
            <v>(Variable 1/ Variable 2)* 100</v>
          </cell>
          <cell r="F81">
            <v>100</v>
          </cell>
          <cell r="G81" t="str">
            <v>Trimestre</v>
          </cell>
          <cell r="H81" t="str">
            <v>Porcentaje</v>
          </cell>
          <cell r="I81">
            <v>0</v>
          </cell>
          <cell r="J81">
            <v>5</v>
          </cell>
          <cell r="K81" t="str">
            <v>Proceso: Fiscalización y Liquidación</v>
          </cell>
          <cell r="L81">
            <v>202</v>
          </cell>
          <cell r="M81" t="str">
            <v>Subproceso: Control Cambiario</v>
          </cell>
          <cell r="N81">
            <v>3005</v>
          </cell>
          <cell r="O81" t="str">
            <v>Subproceso: Control Cambiario</v>
          </cell>
          <cell r="P81">
            <v>5790</v>
          </cell>
          <cell r="Q81">
            <v>5837</v>
          </cell>
          <cell r="R81">
            <v>0</v>
          </cell>
          <cell r="S81">
            <v>0</v>
          </cell>
          <cell r="T81" t="str">
            <v>Ascendente</v>
          </cell>
          <cell r="U81">
            <v>3</v>
          </cell>
          <cell r="V81" t="str">
            <v>Proceso</v>
          </cell>
          <cell r="W81">
            <v>23205</v>
          </cell>
          <cell r="X81" t="str">
            <v>Indicadores de Subproceso - Liquidación Cambiaria</v>
          </cell>
          <cell r="Y81" t="str">
            <v>No</v>
          </cell>
        </row>
        <row r="82">
          <cell r="A82">
            <v>5007</v>
          </cell>
          <cell r="B82" t="str">
            <v>Gestión de las investigaciones en Fiscalización Cambiaria</v>
          </cell>
          <cell r="C82" t="str">
            <v>(5791/(5838+5877))*100</v>
          </cell>
          <cell r="D82">
            <v>97110001</v>
          </cell>
          <cell r="E82" t="str">
            <v>(Variable 1/ (Variable 2 + Variable 3))*100</v>
          </cell>
          <cell r="F82">
            <v>70</v>
          </cell>
          <cell r="G82" t="str">
            <v>Trimestre</v>
          </cell>
          <cell r="H82" t="str">
            <v>Porcentaje</v>
          </cell>
          <cell r="I82">
            <v>0</v>
          </cell>
          <cell r="J82">
            <v>5</v>
          </cell>
          <cell r="K82" t="str">
            <v>Proceso: Fiscalización y Liquidación</v>
          </cell>
          <cell r="L82">
            <v>202</v>
          </cell>
          <cell r="M82" t="str">
            <v>Subproceso: Control Cambiario</v>
          </cell>
          <cell r="N82">
            <v>3005</v>
          </cell>
          <cell r="O82" t="str">
            <v>Subproceso: Control Cambiario</v>
          </cell>
          <cell r="P82">
            <v>5791</v>
          </cell>
          <cell r="Q82">
            <v>5838</v>
          </cell>
          <cell r="R82">
            <v>5877</v>
          </cell>
          <cell r="S82">
            <v>0</v>
          </cell>
          <cell r="T82" t="str">
            <v>Ascendente</v>
          </cell>
          <cell r="U82">
            <v>3</v>
          </cell>
          <cell r="V82" t="str">
            <v>Proceso</v>
          </cell>
          <cell r="W82">
            <v>23204</v>
          </cell>
          <cell r="X82" t="str">
            <v>Indicadores de Subproceso - Fiscalización Cambiaria</v>
          </cell>
          <cell r="Y82" t="str">
            <v>No</v>
          </cell>
        </row>
        <row r="83">
          <cell r="A83">
            <v>5008</v>
          </cell>
          <cell r="B83" t="str">
            <v>Gestión de las investigaciones en Liquidación Cambiaria</v>
          </cell>
          <cell r="C83" t="str">
            <v>(5792/(5839+5878))*100</v>
          </cell>
          <cell r="D83">
            <v>97110001</v>
          </cell>
          <cell r="E83" t="str">
            <v>(Variable 1/ (Variable 2 + Variable 3))*100</v>
          </cell>
          <cell r="F83">
            <v>70</v>
          </cell>
          <cell r="G83" t="str">
            <v>Trimestre</v>
          </cell>
          <cell r="H83" t="str">
            <v>Porcentaje</v>
          </cell>
          <cell r="I83">
            <v>0</v>
          </cell>
          <cell r="J83">
            <v>5</v>
          </cell>
          <cell r="K83" t="str">
            <v>Proceso: Fiscalización y Liquidación</v>
          </cell>
          <cell r="L83">
            <v>202</v>
          </cell>
          <cell r="M83" t="str">
            <v>Subproceso: Control Cambiario</v>
          </cell>
          <cell r="N83">
            <v>3005</v>
          </cell>
          <cell r="O83" t="str">
            <v>Subproceso: Control Cambiario</v>
          </cell>
          <cell r="P83">
            <v>5792</v>
          </cell>
          <cell r="Q83">
            <v>5839</v>
          </cell>
          <cell r="R83">
            <v>5878</v>
          </cell>
          <cell r="S83">
            <v>0</v>
          </cell>
          <cell r="T83" t="str">
            <v>Ascendente</v>
          </cell>
          <cell r="U83">
            <v>3</v>
          </cell>
          <cell r="V83" t="str">
            <v>Proceso</v>
          </cell>
          <cell r="W83">
            <v>23205</v>
          </cell>
          <cell r="X83" t="str">
            <v>Indicadores de Subproceso - Liquidación Cambiaria</v>
          </cell>
          <cell r="Y83" t="str">
            <v>No</v>
          </cell>
        </row>
        <row r="84">
          <cell r="A84">
            <v>5019</v>
          </cell>
          <cell r="B84" t="str">
            <v>Gestión de los reportes en control y prevención de lavado de activos</v>
          </cell>
          <cell r="C84" t="str">
            <v>(5803/(5850+5887))*100</v>
          </cell>
          <cell r="D84">
            <v>97110001</v>
          </cell>
          <cell r="E84" t="str">
            <v>(Variable 1/ (Variable 2 + Variable 3))*100</v>
          </cell>
          <cell r="F84">
            <v>35</v>
          </cell>
          <cell r="G84" t="str">
            <v>Trimestre</v>
          </cell>
          <cell r="H84" t="str">
            <v>Porcentaje</v>
          </cell>
          <cell r="I84">
            <v>0</v>
          </cell>
          <cell r="J84">
            <v>5</v>
          </cell>
          <cell r="K84" t="str">
            <v>Proceso: Fiscalización y Liquidación</v>
          </cell>
          <cell r="L84">
            <v>273</v>
          </cell>
          <cell r="M84" t="str">
            <v>Proceso: Fiscalización y Liquidación No Aplica Subproceso.</v>
          </cell>
          <cell r="N84">
            <v>3023</v>
          </cell>
          <cell r="O84" t="str">
            <v>Proceso: Fiscalización y Liquidación</v>
          </cell>
          <cell r="P84">
            <v>5803</v>
          </cell>
          <cell r="Q84">
            <v>5850</v>
          </cell>
          <cell r="R84">
            <v>5887</v>
          </cell>
          <cell r="S84">
            <v>0</v>
          </cell>
          <cell r="T84" t="str">
            <v>Ascendente</v>
          </cell>
          <cell r="U84">
            <v>3</v>
          </cell>
          <cell r="V84" t="str">
            <v>Proceso</v>
          </cell>
          <cell r="W84">
            <v>21103</v>
          </cell>
          <cell r="X84" t="str">
            <v>Indicadores de Proceso - Gestión de Fiscalización</v>
          </cell>
          <cell r="Y84" t="str">
            <v>No</v>
          </cell>
        </row>
        <row r="85">
          <cell r="A85">
            <v>5021</v>
          </cell>
          <cell r="B85" t="str">
            <v>Oportunidad en los actos administrativos proferidos en Sede Administrativa en materia Tributaria.</v>
          </cell>
          <cell r="C85" t="str">
            <v>(5805/5852)*100</v>
          </cell>
          <cell r="D85">
            <v>97110002</v>
          </cell>
          <cell r="E85" t="str">
            <v>(Variable 1/ Variable 2)* 100</v>
          </cell>
          <cell r="F85">
            <v>100</v>
          </cell>
          <cell r="G85" t="str">
            <v>Mes</v>
          </cell>
          <cell r="H85" t="str">
            <v>Porcentaje</v>
          </cell>
          <cell r="I85">
            <v>99.11</v>
          </cell>
          <cell r="J85">
            <v>7</v>
          </cell>
          <cell r="K85" t="str">
            <v>Proceso: Gestión Jurídica</v>
          </cell>
          <cell r="L85">
            <v>7</v>
          </cell>
          <cell r="M85" t="str">
            <v>Proceso: Gestión Jurídica No Aplica</v>
          </cell>
          <cell r="N85">
            <v>3003</v>
          </cell>
          <cell r="O85" t="str">
            <v>Proceso: Gestión Jurídica No Aplica</v>
          </cell>
          <cell r="P85">
            <v>5805</v>
          </cell>
          <cell r="Q85">
            <v>5852</v>
          </cell>
          <cell r="R85">
            <v>0</v>
          </cell>
          <cell r="S85">
            <v>0</v>
          </cell>
          <cell r="T85" t="str">
            <v>Constante</v>
          </cell>
          <cell r="U85">
            <v>3</v>
          </cell>
          <cell r="V85" t="str">
            <v>Proceso</v>
          </cell>
          <cell r="W85">
            <v>20803</v>
          </cell>
          <cell r="X85" t="str">
            <v>Indicadores de Proceso - Gestión Jurídica</v>
          </cell>
          <cell r="Y85" t="str">
            <v>No</v>
          </cell>
        </row>
        <row r="86">
          <cell r="A86">
            <v>5024</v>
          </cell>
          <cell r="B86" t="str">
            <v>Atención de Alegatos de Conclusión</v>
          </cell>
          <cell r="C86" t="str">
            <v>(5808/5854)* 100</v>
          </cell>
          <cell r="D86">
            <v>97110002</v>
          </cell>
          <cell r="E86" t="str">
            <v>(Variable 1/ Variable 2)* 100</v>
          </cell>
          <cell r="F86">
            <v>100</v>
          </cell>
          <cell r="G86" t="str">
            <v>Mes</v>
          </cell>
          <cell r="H86" t="str">
            <v>Porcentaje</v>
          </cell>
          <cell r="I86">
            <v>0</v>
          </cell>
          <cell r="J86">
            <v>7</v>
          </cell>
          <cell r="K86" t="str">
            <v>Proceso: Gestión Jurídica</v>
          </cell>
          <cell r="L86">
            <v>7</v>
          </cell>
          <cell r="M86" t="str">
            <v>Proceso: Gestión Jurídica No Aplica</v>
          </cell>
          <cell r="N86">
            <v>3003</v>
          </cell>
          <cell r="O86" t="str">
            <v>Proceso: Gestión Jurídica No Aplica</v>
          </cell>
          <cell r="P86">
            <v>5808</v>
          </cell>
          <cell r="Q86">
            <v>5854</v>
          </cell>
          <cell r="R86">
            <v>0</v>
          </cell>
          <cell r="S86">
            <v>0</v>
          </cell>
          <cell r="T86" t="str">
            <v>Constante</v>
          </cell>
          <cell r="U86">
            <v>3</v>
          </cell>
          <cell r="V86" t="str">
            <v>Proceso</v>
          </cell>
          <cell r="W86">
            <v>20803</v>
          </cell>
          <cell r="X86" t="str">
            <v>Indicadores de Proceso - Gestión Jurídica</v>
          </cell>
          <cell r="Y86" t="str">
            <v>No</v>
          </cell>
        </row>
        <row r="87">
          <cell r="A87">
            <v>5025</v>
          </cell>
          <cell r="B87" t="str">
            <v>Atención de recursos de apelación contra sentencias de primera instancia desfavorables a la DIAN</v>
          </cell>
          <cell r="C87" t="str">
            <v>(5809/5855)* 100</v>
          </cell>
          <cell r="D87">
            <v>97110002</v>
          </cell>
          <cell r="E87" t="str">
            <v>(Variable 1/ Variable 2)* 100</v>
          </cell>
          <cell r="F87">
            <v>100</v>
          </cell>
          <cell r="G87" t="str">
            <v>Mes</v>
          </cell>
          <cell r="H87" t="str">
            <v>Porcentaje</v>
          </cell>
          <cell r="I87">
            <v>0</v>
          </cell>
          <cell r="J87">
            <v>7</v>
          </cell>
          <cell r="K87" t="str">
            <v>Proceso: Gestión Jurídica</v>
          </cell>
          <cell r="L87">
            <v>7</v>
          </cell>
          <cell r="M87" t="str">
            <v>Proceso: Gestión Jurídica No Aplica</v>
          </cell>
          <cell r="N87">
            <v>3003</v>
          </cell>
          <cell r="O87" t="str">
            <v>Proceso: Gestión Jurídica No Aplica</v>
          </cell>
          <cell r="P87">
            <v>5809</v>
          </cell>
          <cell r="Q87">
            <v>5855</v>
          </cell>
          <cell r="R87">
            <v>0</v>
          </cell>
          <cell r="S87">
            <v>0</v>
          </cell>
          <cell r="T87" t="str">
            <v>Constante</v>
          </cell>
          <cell r="U87">
            <v>3</v>
          </cell>
          <cell r="V87" t="str">
            <v>Proceso</v>
          </cell>
          <cell r="W87">
            <v>20803</v>
          </cell>
          <cell r="X87" t="str">
            <v>Indicadores de Proceso - Gestión Jurídica</v>
          </cell>
          <cell r="Y87" t="str">
            <v>No</v>
          </cell>
        </row>
        <row r="88">
          <cell r="A88">
            <v>5028</v>
          </cell>
          <cell r="B88" t="str">
            <v>Decisiones del Comité de Conciliación y Defensa Judicial relacionadas con los estudios de acciones de repetición.</v>
          </cell>
          <cell r="C88" t="str">
            <v>(5812/5858)* 100</v>
          </cell>
          <cell r="D88">
            <v>97110002</v>
          </cell>
          <cell r="E88" t="str">
            <v>(Variable 1/ Variable 2)* 100</v>
          </cell>
          <cell r="F88">
            <v>100</v>
          </cell>
          <cell r="G88" t="str">
            <v>Mes</v>
          </cell>
          <cell r="H88" t="str">
            <v>Porcentaje</v>
          </cell>
          <cell r="I88">
            <v>0</v>
          </cell>
          <cell r="J88">
            <v>7</v>
          </cell>
          <cell r="K88" t="str">
            <v>Proceso: Gestión Jurídica</v>
          </cell>
          <cell r="L88">
            <v>7</v>
          </cell>
          <cell r="M88" t="str">
            <v>Proceso: Gestión Jurídica No Aplica</v>
          </cell>
          <cell r="N88">
            <v>3003</v>
          </cell>
          <cell r="O88" t="str">
            <v>Proceso: Gestión Jurídica No Aplica</v>
          </cell>
          <cell r="P88">
            <v>5812</v>
          </cell>
          <cell r="Q88">
            <v>5858</v>
          </cell>
          <cell r="R88">
            <v>0</v>
          </cell>
          <cell r="S88">
            <v>0</v>
          </cell>
          <cell r="T88" t="str">
            <v>Constante</v>
          </cell>
          <cell r="U88">
            <v>3</v>
          </cell>
          <cell r="V88" t="str">
            <v>Proceso</v>
          </cell>
          <cell r="W88">
            <v>20803</v>
          </cell>
          <cell r="X88" t="str">
            <v>Indicadores de Proceso - Gestión Jurídica</v>
          </cell>
          <cell r="Y88" t="str">
            <v>No</v>
          </cell>
        </row>
        <row r="89">
          <cell r="A89">
            <v>5029</v>
          </cell>
          <cell r="B89" t="str">
            <v>Atención de Tutelas</v>
          </cell>
          <cell r="C89" t="str">
            <v>(5813/5859)* 100</v>
          </cell>
          <cell r="D89">
            <v>97110002</v>
          </cell>
          <cell r="E89" t="str">
            <v>(Variable 1/ Variable 2)* 100</v>
          </cell>
          <cell r="F89">
            <v>100</v>
          </cell>
          <cell r="G89" t="str">
            <v>Mes</v>
          </cell>
          <cell r="H89" t="str">
            <v>Porcentaje</v>
          </cell>
          <cell r="I89">
            <v>0</v>
          </cell>
          <cell r="J89">
            <v>7</v>
          </cell>
          <cell r="K89" t="str">
            <v>Proceso: Gestión Jurídica</v>
          </cell>
          <cell r="L89">
            <v>7</v>
          </cell>
          <cell r="M89" t="str">
            <v>Proceso: Gestión Jurídica No Aplica</v>
          </cell>
          <cell r="N89">
            <v>3003</v>
          </cell>
          <cell r="O89" t="str">
            <v>Proceso: Gestión Jurídica No Aplica</v>
          </cell>
          <cell r="P89">
            <v>5813</v>
          </cell>
          <cell r="Q89">
            <v>5859</v>
          </cell>
          <cell r="R89">
            <v>0</v>
          </cell>
          <cell r="S89">
            <v>0</v>
          </cell>
          <cell r="T89" t="str">
            <v>Constante</v>
          </cell>
          <cell r="U89">
            <v>3</v>
          </cell>
          <cell r="V89" t="str">
            <v>Proceso</v>
          </cell>
          <cell r="W89">
            <v>20803</v>
          </cell>
          <cell r="X89" t="str">
            <v>Indicadores de Proceso - Gestión Jurídica</v>
          </cell>
          <cell r="Y89" t="str">
            <v>No</v>
          </cell>
        </row>
        <row r="90">
          <cell r="A90">
            <v>5030</v>
          </cell>
          <cell r="B90" t="str">
            <v>Fallos de tutela a favor de la DIAN</v>
          </cell>
          <cell r="C90" t="str">
            <v>(5814/5860)* 100</v>
          </cell>
          <cell r="D90">
            <v>97110002</v>
          </cell>
          <cell r="E90" t="str">
            <v>(Variable 1/ Variable 2)* 100</v>
          </cell>
          <cell r="F90">
            <v>90</v>
          </cell>
          <cell r="G90" t="str">
            <v>Trimestre</v>
          </cell>
          <cell r="H90" t="str">
            <v>Porcentaje</v>
          </cell>
          <cell r="I90">
            <v>0</v>
          </cell>
          <cell r="J90">
            <v>7</v>
          </cell>
          <cell r="K90" t="str">
            <v>Proceso: Gestión Jurídica</v>
          </cell>
          <cell r="L90">
            <v>7</v>
          </cell>
          <cell r="M90" t="str">
            <v>Proceso: Gestión Jurídica No Aplica</v>
          </cell>
          <cell r="N90">
            <v>3003</v>
          </cell>
          <cell r="O90" t="str">
            <v>Proceso: Gestión Jurídica No Aplica</v>
          </cell>
          <cell r="P90">
            <v>5814</v>
          </cell>
          <cell r="Q90">
            <v>5860</v>
          </cell>
          <cell r="R90">
            <v>0</v>
          </cell>
          <cell r="S90">
            <v>0</v>
          </cell>
          <cell r="T90" t="str">
            <v>Constante</v>
          </cell>
          <cell r="U90">
            <v>3</v>
          </cell>
          <cell r="V90" t="str">
            <v>Proceso</v>
          </cell>
          <cell r="W90">
            <v>20803</v>
          </cell>
          <cell r="X90" t="str">
            <v>Indicadores de Proceso - Gestión Jurídica</v>
          </cell>
          <cell r="Y90" t="str">
            <v>No</v>
          </cell>
        </row>
        <row r="91">
          <cell r="A91">
            <v>5032</v>
          </cell>
          <cell r="B91" t="str">
            <v>Conceptos efectivamente reconsiderados por la Dian.</v>
          </cell>
          <cell r="C91" t="str">
            <v>1-(5816/5862)*100</v>
          </cell>
          <cell r="D91">
            <v>97110002</v>
          </cell>
          <cell r="E91" t="str">
            <v>(1-(Variable 1 / Variable 2))*100</v>
          </cell>
          <cell r="F91">
            <v>100</v>
          </cell>
          <cell r="G91" t="str">
            <v>Trimestre</v>
          </cell>
          <cell r="H91" t="str">
            <v>Porcentaje</v>
          </cell>
          <cell r="I91">
            <v>0</v>
          </cell>
          <cell r="J91">
            <v>7</v>
          </cell>
          <cell r="K91" t="str">
            <v>Proceso: Gestión Jurídica</v>
          </cell>
          <cell r="L91">
            <v>7</v>
          </cell>
          <cell r="M91" t="str">
            <v>Proceso: Gestión Jurídica No Aplica</v>
          </cell>
          <cell r="N91">
            <v>3003</v>
          </cell>
          <cell r="O91" t="str">
            <v>Proceso: Gestión Jurídica No Aplica</v>
          </cell>
          <cell r="P91">
            <v>5816</v>
          </cell>
          <cell r="Q91">
            <v>5862</v>
          </cell>
          <cell r="R91">
            <v>0</v>
          </cell>
          <cell r="S91">
            <v>0</v>
          </cell>
          <cell r="T91" t="str">
            <v>Constante</v>
          </cell>
          <cell r="U91">
            <v>3</v>
          </cell>
          <cell r="V91" t="str">
            <v>Proceso</v>
          </cell>
          <cell r="W91">
            <v>20803</v>
          </cell>
          <cell r="X91" t="str">
            <v>Indicadores de Proceso - Gestión Jurídica</v>
          </cell>
          <cell r="Y91" t="str">
            <v>No</v>
          </cell>
        </row>
        <row r="92">
          <cell r="A92">
            <v>5033</v>
          </cell>
          <cell r="B92" t="str">
            <v>Oportunidad en la respuesta de los Conceptos</v>
          </cell>
          <cell r="C92" t="str">
            <v>5817/5863)* 100</v>
          </cell>
          <cell r="D92">
            <v>97110001</v>
          </cell>
          <cell r="E92" t="str">
            <v>(Variable 1/ Variable 2)* 100</v>
          </cell>
          <cell r="F92">
            <v>100</v>
          </cell>
          <cell r="G92" t="str">
            <v>Mes</v>
          </cell>
          <cell r="H92" t="str">
            <v>Porcentaje</v>
          </cell>
          <cell r="I92">
            <v>0</v>
          </cell>
          <cell r="J92">
            <v>7</v>
          </cell>
          <cell r="K92" t="str">
            <v>Proceso: Gestión Jurídica</v>
          </cell>
          <cell r="L92">
            <v>7</v>
          </cell>
          <cell r="M92" t="str">
            <v>Proceso: Gestión Jurídica No Aplica</v>
          </cell>
          <cell r="N92">
            <v>3003</v>
          </cell>
          <cell r="O92" t="str">
            <v>Proceso: Gestión Jurídica No Aplica</v>
          </cell>
          <cell r="P92">
            <v>5817</v>
          </cell>
          <cell r="Q92">
            <v>5863</v>
          </cell>
          <cell r="R92">
            <v>0</v>
          </cell>
          <cell r="S92">
            <v>0</v>
          </cell>
          <cell r="T92" t="str">
            <v>Ascendente</v>
          </cell>
          <cell r="U92">
            <v>3</v>
          </cell>
          <cell r="V92" t="str">
            <v>Proceso</v>
          </cell>
          <cell r="W92">
            <v>20803</v>
          </cell>
          <cell r="X92" t="str">
            <v>Indicadores de Proceso - Gestión Jurídica</v>
          </cell>
          <cell r="Y92" t="str">
            <v>No</v>
          </cell>
        </row>
        <row r="93">
          <cell r="A93">
            <v>5034</v>
          </cell>
          <cell r="B93" t="str">
            <v>Eficiencia en la expedición de providencias</v>
          </cell>
          <cell r="C93" t="str">
            <v>.992155525238744884038199181446111869031</v>
          </cell>
          <cell r="D93">
            <v>97110002</v>
          </cell>
          <cell r="E93" t="str">
            <v>Variable 1/ Variable 2</v>
          </cell>
          <cell r="F93">
            <v>1</v>
          </cell>
          <cell r="G93" t="str">
            <v>Trimestre</v>
          </cell>
          <cell r="H93" t="str">
            <v>Días</v>
          </cell>
          <cell r="I93">
            <v>0</v>
          </cell>
          <cell r="J93">
            <v>10</v>
          </cell>
          <cell r="K93" t="str">
            <v>Proceso: Investigación disciplinaria</v>
          </cell>
          <cell r="L93">
            <v>268</v>
          </cell>
          <cell r="M93" t="str">
            <v>Proceso: Investigación disciplinaria</v>
          </cell>
          <cell r="N93">
            <v>3000</v>
          </cell>
          <cell r="O93" t="str">
            <v>Proceso: Investigación Disciplinaria</v>
          </cell>
          <cell r="P93">
            <v>5818</v>
          </cell>
          <cell r="Q93">
            <v>5864</v>
          </cell>
          <cell r="R93">
            <v>0</v>
          </cell>
          <cell r="S93">
            <v>0</v>
          </cell>
          <cell r="T93" t="str">
            <v>Constante</v>
          </cell>
          <cell r="U93">
            <v>3</v>
          </cell>
          <cell r="V93" t="str">
            <v>Proceso</v>
          </cell>
          <cell r="W93">
            <v>21303</v>
          </cell>
          <cell r="X93" t="str">
            <v>Indicadores de Proceso - Control Disciplinario Interno</v>
          </cell>
          <cell r="Y93" t="str">
            <v>No</v>
          </cell>
        </row>
        <row r="94">
          <cell r="A94">
            <v>5036</v>
          </cell>
          <cell r="B94" t="str">
            <v>Porcentaje de fallos proferidos sin nulidad por segunda instancia</v>
          </cell>
          <cell r="C94" t="str">
            <v>99.215819979543129901125127855438117968</v>
          </cell>
          <cell r="D94">
            <v>97110002</v>
          </cell>
          <cell r="E94" t="str">
            <v>(Variable 1/ Variable 2)* 100</v>
          </cell>
          <cell r="F94">
            <v>100</v>
          </cell>
          <cell r="G94" t="str">
            <v>Semestre</v>
          </cell>
          <cell r="H94" t="str">
            <v>Porcentaje</v>
          </cell>
          <cell r="I94">
            <v>0</v>
          </cell>
          <cell r="J94">
            <v>10</v>
          </cell>
          <cell r="K94" t="str">
            <v>Proceso: Investigación disciplinaria</v>
          </cell>
          <cell r="L94">
            <v>268</v>
          </cell>
          <cell r="M94" t="str">
            <v>Proceso: Investigación disciplinaria</v>
          </cell>
          <cell r="N94">
            <v>3000</v>
          </cell>
          <cell r="O94" t="str">
            <v>Proceso: Investigación Disciplinaria</v>
          </cell>
          <cell r="P94">
            <v>5820</v>
          </cell>
          <cell r="Q94">
            <v>5866</v>
          </cell>
          <cell r="R94">
            <v>0</v>
          </cell>
          <cell r="S94">
            <v>0</v>
          </cell>
          <cell r="T94" t="str">
            <v>Constante</v>
          </cell>
          <cell r="U94">
            <v>3</v>
          </cell>
          <cell r="V94" t="str">
            <v>Proceso</v>
          </cell>
          <cell r="W94">
            <v>21303</v>
          </cell>
          <cell r="X94" t="str">
            <v>Indicadores de Proceso - Control Disciplinario Interno</v>
          </cell>
          <cell r="Y94" t="str">
            <v>No</v>
          </cell>
        </row>
        <row r="95">
          <cell r="A95">
            <v>5045</v>
          </cell>
          <cell r="B95" t="str">
            <v>Solicitudes  de Devolución y/o Compensación gestionadas, hasta proferir el acto administrativo terminal dentro del término legal.</v>
          </cell>
          <cell r="C95" t="str">
            <v>(5829/5873)*100</v>
          </cell>
          <cell r="D95">
            <v>97110002</v>
          </cell>
          <cell r="E95" t="str">
            <v>(Variable 1/ Variable 2)* 100</v>
          </cell>
          <cell r="F95">
            <v>100</v>
          </cell>
          <cell r="G95" t="str">
            <v>Mes</v>
          </cell>
          <cell r="H95" t="str">
            <v>Porcentaje</v>
          </cell>
          <cell r="I95">
            <v>0</v>
          </cell>
          <cell r="J95">
            <v>12</v>
          </cell>
          <cell r="K95" t="str">
            <v>Proceso: Recaudación</v>
          </cell>
          <cell r="L95">
            <v>45</v>
          </cell>
          <cell r="M95" t="str">
            <v>Subproceso: Devolución y/o Compensación</v>
          </cell>
          <cell r="N95">
            <v>3044</v>
          </cell>
          <cell r="O95" t="str">
            <v>Subproceso: Devolución y/o compensación</v>
          </cell>
          <cell r="P95">
            <v>5829</v>
          </cell>
          <cell r="Q95">
            <v>5873</v>
          </cell>
          <cell r="R95">
            <v>0</v>
          </cell>
          <cell r="S95">
            <v>0</v>
          </cell>
          <cell r="T95" t="str">
            <v>Constante</v>
          </cell>
          <cell r="U95">
            <v>3</v>
          </cell>
          <cell r="V95" t="str">
            <v>Proceso</v>
          </cell>
          <cell r="W95">
            <v>22403</v>
          </cell>
          <cell r="X95" t="str">
            <v>Indicadores de Subproceso - Recaudo</v>
          </cell>
          <cell r="Y95" t="str">
            <v>No</v>
          </cell>
        </row>
        <row r="96">
          <cell r="A96">
            <v>5047</v>
          </cell>
          <cell r="B96" t="str">
            <v>Promedio de días utilizados en resolver las solicitudes de devolución y/o compensación</v>
          </cell>
          <cell r="C96" t="str">
            <v>5831</v>
          </cell>
          <cell r="D96">
            <v>97110003</v>
          </cell>
          <cell r="E96" t="str">
            <v>Variable 1</v>
          </cell>
          <cell r="F96">
            <v>37</v>
          </cell>
          <cell r="G96" t="str">
            <v>Mes</v>
          </cell>
          <cell r="H96" t="str">
            <v>Días</v>
          </cell>
          <cell r="I96">
            <v>40.49</v>
          </cell>
          <cell r="J96">
            <v>12</v>
          </cell>
          <cell r="K96" t="str">
            <v>Proceso: Recaudación</v>
          </cell>
          <cell r="L96">
            <v>45</v>
          </cell>
          <cell r="M96" t="str">
            <v>Subproceso: Devolución y/o Compensación</v>
          </cell>
          <cell r="N96">
            <v>3044</v>
          </cell>
          <cell r="O96" t="str">
            <v>Subproceso: Devolución y/o compensación</v>
          </cell>
          <cell r="P96">
            <v>5831</v>
          </cell>
          <cell r="Q96">
            <v>0</v>
          </cell>
          <cell r="R96">
            <v>0</v>
          </cell>
          <cell r="S96">
            <v>0</v>
          </cell>
          <cell r="T96" t="str">
            <v>Descendente</v>
          </cell>
          <cell r="U96">
            <v>3</v>
          </cell>
          <cell r="V96" t="str">
            <v>Proceso</v>
          </cell>
          <cell r="W96">
            <v>22403</v>
          </cell>
          <cell r="X96" t="str">
            <v>Indicadores de Subproceso - Recaudo</v>
          </cell>
          <cell r="Y96" t="str">
            <v>No</v>
          </cell>
        </row>
        <row r="97">
          <cell r="A97">
            <v>5048</v>
          </cell>
          <cell r="B97" t="str">
            <v>Cumplimiento del Plan Anual de Auditoría</v>
          </cell>
          <cell r="C97" t="str">
            <v>(5926/5933)*100</v>
          </cell>
          <cell r="D97">
            <v>97110002</v>
          </cell>
          <cell r="E97" t="str">
            <v>(Variable 1/ Variable 2)* 100</v>
          </cell>
          <cell r="F97">
            <v>100</v>
          </cell>
          <cell r="G97" t="str">
            <v>Semestre</v>
          </cell>
          <cell r="H97" t="str">
            <v>Porcentaje</v>
          </cell>
          <cell r="I97">
            <v>0</v>
          </cell>
          <cell r="J97">
            <v>4</v>
          </cell>
          <cell r="K97" t="str">
            <v>Proceso: Control Interno</v>
          </cell>
          <cell r="L97">
            <v>4</v>
          </cell>
          <cell r="M97" t="str">
            <v>Proceso: Control Interno. No Aplica Subproceso.</v>
          </cell>
          <cell r="N97">
            <v>3010</v>
          </cell>
          <cell r="O97" t="str">
            <v>Proceso: Control Interno.</v>
          </cell>
          <cell r="P97">
            <v>5926</v>
          </cell>
          <cell r="Q97">
            <v>5933</v>
          </cell>
          <cell r="R97">
            <v>0</v>
          </cell>
          <cell r="S97">
            <v>0</v>
          </cell>
          <cell r="T97" t="str">
            <v>Constante</v>
          </cell>
          <cell r="U97">
            <v>3</v>
          </cell>
          <cell r="V97" t="str">
            <v>Proceso</v>
          </cell>
          <cell r="W97">
            <v>20403</v>
          </cell>
          <cell r="X97" t="str">
            <v>Indicadores de Proceso - Control Interno</v>
          </cell>
          <cell r="Y97" t="str">
            <v>No</v>
          </cell>
        </row>
        <row r="98">
          <cell r="A98">
            <v>5049</v>
          </cell>
          <cell r="B98" t="str">
            <v>Tiempo promedio de duración de las auditorías</v>
          </cell>
          <cell r="C98" t="str">
            <v>5927/5934</v>
          </cell>
          <cell r="D98">
            <v>97110003</v>
          </cell>
          <cell r="E98" t="str">
            <v>Variable 1/ Variable 2</v>
          </cell>
          <cell r="F98">
            <v>120</v>
          </cell>
          <cell r="G98" t="str">
            <v>Año</v>
          </cell>
          <cell r="H98" t="str">
            <v>Días</v>
          </cell>
          <cell r="I98">
            <v>0</v>
          </cell>
          <cell r="J98">
            <v>4</v>
          </cell>
          <cell r="K98" t="str">
            <v>Proceso: Control Interno</v>
          </cell>
          <cell r="L98">
            <v>4</v>
          </cell>
          <cell r="M98" t="str">
            <v>Proceso: Control Interno. No Aplica Subproceso.</v>
          </cell>
          <cell r="N98">
            <v>3010</v>
          </cell>
          <cell r="O98" t="str">
            <v>Proceso: Control Interno.</v>
          </cell>
          <cell r="P98">
            <v>5927</v>
          </cell>
          <cell r="Q98">
            <v>5934</v>
          </cell>
          <cell r="R98">
            <v>0</v>
          </cell>
          <cell r="S98">
            <v>0</v>
          </cell>
          <cell r="T98" t="str">
            <v>Descendente</v>
          </cell>
          <cell r="U98">
            <v>3</v>
          </cell>
          <cell r="V98" t="str">
            <v>Proceso</v>
          </cell>
          <cell r="W98">
            <v>20403</v>
          </cell>
          <cell r="X98" t="str">
            <v>Indicadores de Proceso - Control Interno</v>
          </cell>
          <cell r="Y98" t="str">
            <v>No</v>
          </cell>
        </row>
        <row r="99">
          <cell r="A99">
            <v>5050</v>
          </cell>
          <cell r="B99" t="str">
            <v>Administración del presupuesto de TIC</v>
          </cell>
          <cell r="C99" t="str">
            <v>(5928/5935)*100</v>
          </cell>
          <cell r="D99">
            <v>97110002</v>
          </cell>
          <cell r="E99" t="str">
            <v>(Variable 1/ Variable 2)* 100</v>
          </cell>
          <cell r="F99">
            <v>100</v>
          </cell>
          <cell r="G99" t="str">
            <v>Trimestre</v>
          </cell>
          <cell r="H99" t="str">
            <v>Porcentaje</v>
          </cell>
          <cell r="I99">
            <v>0</v>
          </cell>
          <cell r="J99">
            <v>15</v>
          </cell>
          <cell r="K99" t="str">
            <v>Proceso: Servicios informáticos</v>
          </cell>
          <cell r="L99">
            <v>263</v>
          </cell>
          <cell r="M99" t="str">
            <v>Proceso: Servicios informáticos</v>
          </cell>
          <cell r="N99">
            <v>3011</v>
          </cell>
          <cell r="O99" t="str">
            <v>Proceso: Servicios Informáticos</v>
          </cell>
          <cell r="P99">
            <v>5928</v>
          </cell>
          <cell r="Q99">
            <v>5935</v>
          </cell>
          <cell r="R99">
            <v>0</v>
          </cell>
          <cell r="S99">
            <v>0</v>
          </cell>
          <cell r="T99" t="str">
            <v>Constante</v>
          </cell>
          <cell r="U99">
            <v>3</v>
          </cell>
          <cell r="V99" t="str">
            <v>Proceso</v>
          </cell>
          <cell r="W99">
            <v>22003</v>
          </cell>
          <cell r="X99" t="str">
            <v>Indicadores de Proceso - Tecnología de Información y Telecomunicaciones</v>
          </cell>
          <cell r="Y99" t="str">
            <v>No</v>
          </cell>
        </row>
        <row r="100">
          <cell r="A100">
            <v>5051</v>
          </cell>
          <cell r="B100" t="str">
            <v>Nivel cumplimiento del cronograma de software</v>
          </cell>
          <cell r="C100" t="str">
            <v>(5929/5936)*100</v>
          </cell>
          <cell r="D100">
            <v>97110003</v>
          </cell>
          <cell r="E100" t="str">
            <v>(Variable 1/ Variable 2)* 100</v>
          </cell>
          <cell r="F100">
            <v>100</v>
          </cell>
          <cell r="G100" t="str">
            <v>Mes</v>
          </cell>
          <cell r="H100" t="str">
            <v>Porcentaje</v>
          </cell>
          <cell r="I100">
            <v>0</v>
          </cell>
          <cell r="J100">
            <v>15</v>
          </cell>
          <cell r="K100" t="str">
            <v>Proceso: Servicios informáticos</v>
          </cell>
          <cell r="L100">
            <v>245</v>
          </cell>
          <cell r="M100" t="str">
            <v>Subproceso: Construcción de Sistemas de Información</v>
          </cell>
          <cell r="N100">
            <v>3077</v>
          </cell>
          <cell r="O100" t="str">
            <v>Subproceso: Construcción de Sistemas de Información</v>
          </cell>
          <cell r="P100">
            <v>5929</v>
          </cell>
          <cell r="Q100">
            <v>5936</v>
          </cell>
          <cell r="R100">
            <v>0</v>
          </cell>
          <cell r="S100">
            <v>0</v>
          </cell>
          <cell r="T100" t="str">
            <v>Descendente</v>
          </cell>
          <cell r="U100">
            <v>3</v>
          </cell>
          <cell r="V100" t="str">
            <v>Proceso</v>
          </cell>
          <cell r="W100">
            <v>22002</v>
          </cell>
          <cell r="X100" t="str">
            <v>Indicadores de Subproceso - Tecnología de Información y Telecomunicaciones</v>
          </cell>
          <cell r="Y100" t="str">
            <v>No</v>
          </cell>
        </row>
        <row r="101">
          <cell r="A101">
            <v>5052</v>
          </cell>
          <cell r="B101" t="str">
            <v>Nivel de servicio Infraestructura Tecnologica</v>
          </cell>
          <cell r="C101" t="str">
            <v>((5930-5937)/5930)*100</v>
          </cell>
          <cell r="D101">
            <v>97110002</v>
          </cell>
          <cell r="E101" t="str">
            <v>((Variable 1 - Variable 2) / Variable 1)*100</v>
          </cell>
          <cell r="F101">
            <v>99.7</v>
          </cell>
          <cell r="G101" t="str">
            <v>Mes</v>
          </cell>
          <cell r="H101" t="str">
            <v>Porcentaje</v>
          </cell>
          <cell r="I101">
            <v>0</v>
          </cell>
          <cell r="J101">
            <v>15</v>
          </cell>
          <cell r="K101" t="str">
            <v>Proceso: Servicios informáticos</v>
          </cell>
          <cell r="L101">
            <v>242</v>
          </cell>
          <cell r="M101" t="str">
            <v>Subproceso: Gestión de la Infraestructura Tecnológica</v>
          </cell>
          <cell r="N101">
            <v>3013</v>
          </cell>
          <cell r="O101" t="str">
            <v>Subproceso: Gestión de la Infraestructura Tecnológica</v>
          </cell>
          <cell r="P101">
            <v>5930</v>
          </cell>
          <cell r="Q101">
            <v>5937</v>
          </cell>
          <cell r="R101">
            <v>0</v>
          </cell>
          <cell r="S101">
            <v>0</v>
          </cell>
          <cell r="T101" t="str">
            <v>Constante</v>
          </cell>
          <cell r="U101">
            <v>3</v>
          </cell>
          <cell r="V101" t="str">
            <v>Proceso</v>
          </cell>
          <cell r="W101">
            <v>22002</v>
          </cell>
          <cell r="X101" t="str">
            <v>Indicadores de Subproceso - Tecnología de Información y Telecomunicaciones</v>
          </cell>
          <cell r="Y101" t="str">
            <v>No</v>
          </cell>
        </row>
        <row r="102">
          <cell r="A102">
            <v>5053</v>
          </cell>
          <cell r="B102" t="str">
            <v>Cumplimiento en la atención a solicitudes</v>
          </cell>
          <cell r="C102" t="str">
            <v>(5931/5938)*100</v>
          </cell>
          <cell r="D102">
            <v>97110002</v>
          </cell>
          <cell r="E102" t="str">
            <v>(Variable 1/ Variable 2)* 100</v>
          </cell>
          <cell r="F102">
            <v>100</v>
          </cell>
          <cell r="G102" t="str">
            <v>Mes</v>
          </cell>
          <cell r="H102" t="str">
            <v>Porcentaje</v>
          </cell>
          <cell r="I102">
            <v>0</v>
          </cell>
          <cell r="J102">
            <v>15</v>
          </cell>
          <cell r="K102" t="str">
            <v>Proceso: Servicios informáticos</v>
          </cell>
          <cell r="L102">
            <v>243</v>
          </cell>
          <cell r="M102" t="str">
            <v>Subproceso: Soporte Tecnológico</v>
          </cell>
          <cell r="N102">
            <v>3014</v>
          </cell>
          <cell r="O102" t="str">
            <v>Subproceso: Soporte Tecnológico</v>
          </cell>
          <cell r="P102">
            <v>5931</v>
          </cell>
          <cell r="Q102">
            <v>5938</v>
          </cell>
          <cell r="R102">
            <v>0</v>
          </cell>
          <cell r="S102">
            <v>0</v>
          </cell>
          <cell r="T102" t="str">
            <v>Constante</v>
          </cell>
          <cell r="U102">
            <v>3</v>
          </cell>
          <cell r="V102" t="str">
            <v>Proceso</v>
          </cell>
          <cell r="W102">
            <v>22002</v>
          </cell>
          <cell r="X102" t="str">
            <v>Indicadores de Subproceso - Tecnología de Información y Telecomunicaciones</v>
          </cell>
          <cell r="Y102" t="str">
            <v>No</v>
          </cell>
        </row>
        <row r="103">
          <cell r="A103">
            <v>5055</v>
          </cell>
          <cell r="B103" t="str">
            <v>Anticipación en la toma de decisiones en los procesos disciplinarios</v>
          </cell>
          <cell r="C103" t="str">
            <v>(5955/5956)*100</v>
          </cell>
          <cell r="D103">
            <v>97110002</v>
          </cell>
          <cell r="E103" t="str">
            <v>(Variable 1/ Variable 2)* 100</v>
          </cell>
          <cell r="F103">
            <v>10</v>
          </cell>
          <cell r="G103" t="str">
            <v>Semestre</v>
          </cell>
          <cell r="H103" t="str">
            <v>Porcentaje</v>
          </cell>
          <cell r="I103">
            <v>0</v>
          </cell>
          <cell r="J103">
            <v>10</v>
          </cell>
          <cell r="K103" t="str">
            <v>Proceso: Investigación disciplinaria</v>
          </cell>
          <cell r="L103">
            <v>268</v>
          </cell>
          <cell r="M103" t="str">
            <v>Proceso: Investigación disciplinaria</v>
          </cell>
          <cell r="N103">
            <v>3000</v>
          </cell>
          <cell r="O103" t="str">
            <v>Proceso: Investigación Disciplinaria</v>
          </cell>
          <cell r="P103">
            <v>5955</v>
          </cell>
          <cell r="Q103">
            <v>5956</v>
          </cell>
          <cell r="R103">
            <v>0</v>
          </cell>
          <cell r="S103">
            <v>0</v>
          </cell>
          <cell r="T103" t="str">
            <v>Constante</v>
          </cell>
          <cell r="U103">
            <v>3</v>
          </cell>
          <cell r="V103" t="str">
            <v>Proceso</v>
          </cell>
          <cell r="W103">
            <v>21303</v>
          </cell>
          <cell r="X103" t="str">
            <v>Indicadores de Proceso - Control Disciplinario Interno</v>
          </cell>
          <cell r="Y103" t="str">
            <v>No</v>
          </cell>
        </row>
        <row r="104">
          <cell r="A104">
            <v>5056</v>
          </cell>
          <cell r="B104" t="str">
            <v>Eficacia de las notificaciones y/o comunicaciones en las decisiones disciplinarias</v>
          </cell>
          <cell r="C104" t="str">
            <v>(5957/5958)*100</v>
          </cell>
          <cell r="D104">
            <v>97110002</v>
          </cell>
          <cell r="E104" t="str">
            <v>(Variable 1/ Variable 2)* 100</v>
          </cell>
          <cell r="F104">
            <v>90</v>
          </cell>
          <cell r="G104" t="str">
            <v>Mes</v>
          </cell>
          <cell r="H104" t="str">
            <v>Porcentaje</v>
          </cell>
          <cell r="I104">
            <v>0</v>
          </cell>
          <cell r="J104">
            <v>10</v>
          </cell>
          <cell r="K104" t="str">
            <v>Proceso: Investigación disciplinaria</v>
          </cell>
          <cell r="L104">
            <v>268</v>
          </cell>
          <cell r="M104" t="str">
            <v>Proceso: Investigación disciplinaria</v>
          </cell>
          <cell r="N104">
            <v>3000</v>
          </cell>
          <cell r="O104" t="str">
            <v>Proceso: Investigación Disciplinaria</v>
          </cell>
          <cell r="P104">
            <v>5957</v>
          </cell>
          <cell r="Q104">
            <v>5958</v>
          </cell>
          <cell r="R104">
            <v>0</v>
          </cell>
          <cell r="S104">
            <v>0</v>
          </cell>
          <cell r="T104" t="str">
            <v>Constante</v>
          </cell>
          <cell r="U104">
            <v>3</v>
          </cell>
          <cell r="V104" t="str">
            <v>Proceso</v>
          </cell>
          <cell r="W104">
            <v>21303</v>
          </cell>
          <cell r="X104" t="str">
            <v>Indicadores de Proceso - Control Disciplinario Interno</v>
          </cell>
          <cell r="Y104" t="str">
            <v>No</v>
          </cell>
        </row>
        <row r="105">
          <cell r="A105">
            <v>5057</v>
          </cell>
          <cell r="B105" t="str">
            <v>Procesos terminados con fallo a favor de la DIAN</v>
          </cell>
          <cell r="C105" t="str">
            <v>(5961/5962)*100</v>
          </cell>
          <cell r="D105">
            <v>97110002</v>
          </cell>
          <cell r="E105" t="str">
            <v>(Variable 1/ Variable 2)* 100</v>
          </cell>
          <cell r="F105">
            <v>80</v>
          </cell>
          <cell r="G105" t="str">
            <v>Cuatrimestre</v>
          </cell>
          <cell r="H105" t="str">
            <v>Porcentaje</v>
          </cell>
          <cell r="I105">
            <v>0</v>
          </cell>
          <cell r="J105">
            <v>7</v>
          </cell>
          <cell r="K105" t="str">
            <v>Proceso: Gestión Jurídica</v>
          </cell>
          <cell r="L105">
            <v>7</v>
          </cell>
          <cell r="M105" t="str">
            <v>Proceso: Gestión Jurídica No Aplica</v>
          </cell>
          <cell r="N105">
            <v>3003</v>
          </cell>
          <cell r="O105" t="str">
            <v>Proceso: Gestión Jurídica No Aplica</v>
          </cell>
          <cell r="P105">
            <v>5961</v>
          </cell>
          <cell r="Q105">
            <v>5962</v>
          </cell>
          <cell r="R105">
            <v>0</v>
          </cell>
          <cell r="S105">
            <v>0</v>
          </cell>
          <cell r="T105" t="str">
            <v>Constante</v>
          </cell>
          <cell r="U105">
            <v>3</v>
          </cell>
          <cell r="V105" t="str">
            <v>Proceso</v>
          </cell>
          <cell r="W105">
            <v>20803</v>
          </cell>
          <cell r="X105" t="str">
            <v>Indicadores de Proceso - Gestión Jurídica</v>
          </cell>
          <cell r="Y105" t="str">
            <v>No</v>
          </cell>
        </row>
        <row r="106">
          <cell r="A106">
            <v>5058</v>
          </cell>
          <cell r="B106" t="str">
            <v>Cantidad de hallazgos de responsabilidad de la Subdirección Financiera.</v>
          </cell>
          <cell r="C106" t="str">
            <v>((5969-5970)/5970)*100</v>
          </cell>
          <cell r="D106">
            <v>97110001</v>
          </cell>
          <cell r="E106" t="str">
            <v>((Variable 1 - Variable 2)/ Variable 2)*100</v>
          </cell>
          <cell r="F106">
            <v>80</v>
          </cell>
          <cell r="G106" t="str">
            <v>Año</v>
          </cell>
          <cell r="H106" t="str">
            <v>Porcentaje</v>
          </cell>
          <cell r="I106">
            <v>0</v>
          </cell>
          <cell r="J106">
            <v>13</v>
          </cell>
          <cell r="K106" t="str">
            <v>Proceso: Recursos Financieros</v>
          </cell>
          <cell r="L106">
            <v>265</v>
          </cell>
          <cell r="M106" t="str">
            <v>Proceso: Recursos Financieros</v>
          </cell>
          <cell r="N106">
            <v>3064</v>
          </cell>
          <cell r="O106" t="str">
            <v>Proceso: Recursos Financieros</v>
          </cell>
          <cell r="P106">
            <v>5969</v>
          </cell>
          <cell r="Q106">
            <v>5970</v>
          </cell>
          <cell r="R106">
            <v>0</v>
          </cell>
          <cell r="S106">
            <v>0</v>
          </cell>
          <cell r="T106" t="str">
            <v>Ascendente</v>
          </cell>
          <cell r="U106">
            <v>3</v>
          </cell>
          <cell r="V106" t="str">
            <v>Proceso</v>
          </cell>
          <cell r="W106">
            <v>21603</v>
          </cell>
          <cell r="X106" t="str">
            <v>Indicadores de Proceso - Recursos Financieros</v>
          </cell>
          <cell r="Y106" t="str">
            <v>No</v>
          </cell>
        </row>
        <row r="107">
          <cell r="A107">
            <v>5059</v>
          </cell>
          <cell r="B107" t="str">
            <v>Nivel de ejecución presupuestal de la entidad</v>
          </cell>
          <cell r="C107" t="str">
            <v>(5971/5972)*100</v>
          </cell>
          <cell r="D107">
            <v>97110001</v>
          </cell>
          <cell r="E107" t="str">
            <v>(Variable 1/ Variable 2)* 100</v>
          </cell>
          <cell r="F107">
            <v>95</v>
          </cell>
          <cell r="G107" t="str">
            <v>Trimestre</v>
          </cell>
          <cell r="H107" t="str">
            <v>Porcentaje</v>
          </cell>
          <cell r="I107">
            <v>0</v>
          </cell>
          <cell r="J107">
            <v>13</v>
          </cell>
          <cell r="K107" t="str">
            <v>Proceso: Recursos Financieros</v>
          </cell>
          <cell r="L107">
            <v>265</v>
          </cell>
          <cell r="M107" t="str">
            <v>Proceso: Recursos Financieros</v>
          </cell>
          <cell r="N107">
            <v>3064</v>
          </cell>
          <cell r="O107" t="str">
            <v>Proceso: Recursos Financieros</v>
          </cell>
          <cell r="P107">
            <v>5971</v>
          </cell>
          <cell r="Q107">
            <v>5972</v>
          </cell>
          <cell r="R107">
            <v>0</v>
          </cell>
          <cell r="S107">
            <v>0</v>
          </cell>
          <cell r="T107" t="str">
            <v>Ascendente</v>
          </cell>
          <cell r="U107">
            <v>3</v>
          </cell>
          <cell r="V107" t="str">
            <v>Proceso</v>
          </cell>
          <cell r="W107">
            <v>21603</v>
          </cell>
          <cell r="X107" t="str">
            <v>Indicadores de Proceso - Recursos Financieros</v>
          </cell>
          <cell r="Y107" t="str">
            <v>No</v>
          </cell>
        </row>
        <row r="108">
          <cell r="A108">
            <v>5060</v>
          </cell>
          <cell r="B108" t="str">
            <v>Eficiencia en la realización de pagos</v>
          </cell>
          <cell r="C108" t="str">
            <v>(5973/5974)*100</v>
          </cell>
          <cell r="D108">
            <v>97110001</v>
          </cell>
          <cell r="E108" t="str">
            <v>(Variable 1/ Variable 2)* 100</v>
          </cell>
          <cell r="F108">
            <v>90</v>
          </cell>
          <cell r="G108" t="str">
            <v>Trimestre</v>
          </cell>
          <cell r="H108" t="str">
            <v>Porcentaje</v>
          </cell>
          <cell r="I108">
            <v>0</v>
          </cell>
          <cell r="J108">
            <v>13</v>
          </cell>
          <cell r="K108" t="str">
            <v>Proceso: Recursos Financieros</v>
          </cell>
          <cell r="L108">
            <v>265</v>
          </cell>
          <cell r="M108" t="str">
            <v>Proceso: Recursos Financieros</v>
          </cell>
          <cell r="N108">
            <v>3064</v>
          </cell>
          <cell r="O108" t="str">
            <v>Proceso: Recursos Financieros</v>
          </cell>
          <cell r="P108">
            <v>5973</v>
          </cell>
          <cell r="Q108">
            <v>5974</v>
          </cell>
          <cell r="R108">
            <v>0</v>
          </cell>
          <cell r="S108">
            <v>0</v>
          </cell>
          <cell r="T108" t="str">
            <v>Ascendente</v>
          </cell>
          <cell r="U108">
            <v>3</v>
          </cell>
          <cell r="V108" t="str">
            <v>Proceso</v>
          </cell>
          <cell r="W108">
            <v>21603</v>
          </cell>
          <cell r="X108" t="str">
            <v>Indicadores de Proceso - Recursos Financieros</v>
          </cell>
          <cell r="Y108" t="str">
            <v>No</v>
          </cell>
        </row>
        <row r="109">
          <cell r="A109">
            <v>5063</v>
          </cell>
          <cell r="B109" t="str">
            <v>Comportamiento del gasto de los recursos disponibles para la operación logística</v>
          </cell>
          <cell r="C109" t="str">
            <v>(5979/5980)*100</v>
          </cell>
          <cell r="D109">
            <v>97110002</v>
          </cell>
          <cell r="E109" t="str">
            <v>(Variable 1/ Variable 2)* 100</v>
          </cell>
          <cell r="F109">
            <v>100</v>
          </cell>
          <cell r="G109" t="str">
            <v>Mes</v>
          </cell>
          <cell r="H109" t="str">
            <v>Porcentaje</v>
          </cell>
          <cell r="I109">
            <v>0</v>
          </cell>
          <cell r="J109">
            <v>3</v>
          </cell>
          <cell r="K109" t="str">
            <v>Proceso: Comercialización</v>
          </cell>
          <cell r="L109">
            <v>275</v>
          </cell>
          <cell r="M109" t="str">
            <v>Proceso: Comercialización. No aplica Subproceso</v>
          </cell>
          <cell r="N109">
            <v>3018</v>
          </cell>
          <cell r="O109" t="str">
            <v>Proceso: Comercialización</v>
          </cell>
          <cell r="P109">
            <v>5979</v>
          </cell>
          <cell r="Q109">
            <v>5980</v>
          </cell>
          <cell r="R109">
            <v>0</v>
          </cell>
          <cell r="S109">
            <v>0</v>
          </cell>
          <cell r="T109" t="str">
            <v>Constante</v>
          </cell>
          <cell r="U109">
            <v>3</v>
          </cell>
          <cell r="V109" t="str">
            <v>Proceso</v>
          </cell>
          <cell r="W109">
            <v>21703</v>
          </cell>
          <cell r="X109" t="str">
            <v>Indicadores de Proceso - Comercial</v>
          </cell>
          <cell r="Y109" t="str">
            <v>No</v>
          </cell>
        </row>
        <row r="110">
          <cell r="A110">
            <v>5064</v>
          </cell>
          <cell r="B110" t="str">
            <v>Valor del ahorro en inversión para campañas informativas o de divulgación a través de acciones de free press</v>
          </cell>
          <cell r="C110" t="str">
            <v>5997</v>
          </cell>
          <cell r="D110">
            <v>97110002</v>
          </cell>
          <cell r="E110" t="str">
            <v>Variable 1</v>
          </cell>
          <cell r="F110">
            <v>30000</v>
          </cell>
          <cell r="G110" t="str">
            <v>Trimestre</v>
          </cell>
          <cell r="H110" t="str">
            <v>Millones de Pesos</v>
          </cell>
          <cell r="I110">
            <v>0</v>
          </cell>
          <cell r="J110">
            <v>9</v>
          </cell>
          <cell r="K110" t="str">
            <v>Proceso: Inteligencia Corporativa</v>
          </cell>
          <cell r="L110">
            <v>253</v>
          </cell>
          <cell r="M110" t="str">
            <v>Subproceso: Comunicaciones</v>
          </cell>
          <cell r="N110">
            <v>3004</v>
          </cell>
          <cell r="O110" t="str">
            <v>Subproceso: Comunicaciones</v>
          </cell>
          <cell r="P110">
            <v>5997</v>
          </cell>
          <cell r="Q110">
            <v>0</v>
          </cell>
          <cell r="R110">
            <v>0</v>
          </cell>
          <cell r="S110">
            <v>0</v>
          </cell>
          <cell r="T110" t="str">
            <v>Constante</v>
          </cell>
          <cell r="U110">
            <v>3</v>
          </cell>
          <cell r="V110" t="str">
            <v>Proceso</v>
          </cell>
          <cell r="W110">
            <v>20502</v>
          </cell>
          <cell r="X110" t="str">
            <v>Indicadores de Subproceso - Comunicaciones</v>
          </cell>
          <cell r="Y110" t="str">
            <v>No</v>
          </cell>
        </row>
        <row r="111">
          <cell r="A111">
            <v>5068</v>
          </cell>
          <cell r="B111" t="str">
            <v>Efectividad en la Gestión Documental</v>
          </cell>
          <cell r="C111" t="str">
            <v>(((5983/5984)*0.6)+((5985/5986)*0.4))*100</v>
          </cell>
          <cell r="D111">
            <v>97110002</v>
          </cell>
          <cell r="E111" t="str">
            <v>(((Variable 1 / Variable 2) * 0.6) + ((Variable 3 / Variable 4) * 0.4)) * 100</v>
          </cell>
          <cell r="F111">
            <v>100</v>
          </cell>
          <cell r="G111" t="str">
            <v>Mes</v>
          </cell>
          <cell r="H111" t="str">
            <v>Porcentaje</v>
          </cell>
          <cell r="I111">
            <v>0</v>
          </cell>
          <cell r="J111">
            <v>14</v>
          </cell>
          <cell r="K111" t="str">
            <v>Proceso: Recursos Físicos</v>
          </cell>
          <cell r="L111">
            <v>264</v>
          </cell>
          <cell r="M111" t="str">
            <v>Proceso: Recursos Físicos</v>
          </cell>
          <cell r="N111">
            <v>3075</v>
          </cell>
          <cell r="O111" t="str">
            <v>Proceso: Recursos Físicos</v>
          </cell>
          <cell r="P111">
            <v>5983</v>
          </cell>
          <cell r="Q111">
            <v>5984</v>
          </cell>
          <cell r="R111">
            <v>5985</v>
          </cell>
          <cell r="S111">
            <v>5986</v>
          </cell>
          <cell r="T111" t="str">
            <v>Constante</v>
          </cell>
          <cell r="U111">
            <v>3</v>
          </cell>
          <cell r="V111" t="str">
            <v>Proceso</v>
          </cell>
          <cell r="W111">
            <v>21503</v>
          </cell>
          <cell r="X111" t="str">
            <v>Indicadores de Proceso - Recursos Físicos</v>
          </cell>
          <cell r="Y111" t="str">
            <v>No</v>
          </cell>
        </row>
        <row r="112">
          <cell r="A112">
            <v>5069</v>
          </cell>
          <cell r="B112" t="str">
            <v>Administración de Bienes</v>
          </cell>
          <cell r="C112" t="str">
            <v>((5987*0.25)+(5988*0.30)+(5989*0.15)+(5990*0.30))</v>
          </cell>
          <cell r="D112">
            <v>97110002</v>
          </cell>
          <cell r="E112" t="str">
            <v>(Variable 1 * 0.25) + (Variable 2 * 0.30) + (Variable 3 * 0.15) + (Variable 4 * 0.30)</v>
          </cell>
          <cell r="F112">
            <v>100</v>
          </cell>
          <cell r="G112" t="str">
            <v>Trimestre</v>
          </cell>
          <cell r="H112" t="str">
            <v>Porcentaje</v>
          </cell>
          <cell r="I112">
            <v>0</v>
          </cell>
          <cell r="J112">
            <v>14</v>
          </cell>
          <cell r="K112" t="str">
            <v>Proceso: Recursos Físicos</v>
          </cell>
          <cell r="L112">
            <v>264</v>
          </cell>
          <cell r="M112" t="str">
            <v>Proceso: Recursos Físicos</v>
          </cell>
          <cell r="N112">
            <v>3075</v>
          </cell>
          <cell r="O112" t="str">
            <v>Proceso: Recursos Físicos</v>
          </cell>
          <cell r="P112">
            <v>5987</v>
          </cell>
          <cell r="Q112">
            <v>5988</v>
          </cell>
          <cell r="R112">
            <v>5989</v>
          </cell>
          <cell r="S112">
            <v>5990</v>
          </cell>
          <cell r="T112" t="str">
            <v>Constante</v>
          </cell>
          <cell r="U112">
            <v>3</v>
          </cell>
          <cell r="V112" t="str">
            <v>Proceso</v>
          </cell>
          <cell r="W112">
            <v>21503</v>
          </cell>
          <cell r="X112" t="str">
            <v>Indicadores de Proceso - Recursos Físicos</v>
          </cell>
          <cell r="Y112" t="str">
            <v>No</v>
          </cell>
        </row>
        <row r="113">
          <cell r="A113">
            <v>5070</v>
          </cell>
          <cell r="B113" t="str">
            <v>Calidad en la liquidación de la nómina</v>
          </cell>
          <cell r="C113" t="str">
            <v>(6001/6002)*100</v>
          </cell>
          <cell r="D113">
            <v>97110001</v>
          </cell>
          <cell r="E113" t="str">
            <v>(Variable 1/ Variable 2)* 100</v>
          </cell>
          <cell r="F113">
            <v>100</v>
          </cell>
          <cell r="G113" t="str">
            <v>Trimestre</v>
          </cell>
          <cell r="H113" t="str">
            <v>Porcentaje</v>
          </cell>
          <cell r="I113">
            <v>0</v>
          </cell>
          <cell r="J113">
            <v>6</v>
          </cell>
          <cell r="K113" t="str">
            <v>Proceso: Gestión Humana</v>
          </cell>
          <cell r="L113">
            <v>272</v>
          </cell>
          <cell r="M113" t="str">
            <v>Proceso: Gestión Humana No Aplica Subproceso.</v>
          </cell>
          <cell r="N113">
            <v>3030</v>
          </cell>
          <cell r="O113" t="str">
            <v>Proceso: Gestión Humana</v>
          </cell>
          <cell r="P113">
            <v>6001</v>
          </cell>
          <cell r="Q113">
            <v>6002</v>
          </cell>
          <cell r="R113">
            <v>0</v>
          </cell>
          <cell r="S113">
            <v>0</v>
          </cell>
          <cell r="T113" t="str">
            <v>Ascendente</v>
          </cell>
          <cell r="U113">
            <v>3</v>
          </cell>
          <cell r="V113" t="str">
            <v>Proceso</v>
          </cell>
          <cell r="W113">
            <v>21403</v>
          </cell>
          <cell r="X113" t="str">
            <v>Indicadores de Proceso - Personal</v>
          </cell>
          <cell r="Y113" t="str">
            <v>No</v>
          </cell>
        </row>
        <row r="114">
          <cell r="A114">
            <v>5071</v>
          </cell>
          <cell r="B114" t="str">
            <v>Ejecución del plan de bienestar</v>
          </cell>
          <cell r="C114" t="str">
            <v>(6003/6018)*100</v>
          </cell>
          <cell r="D114">
            <v>97110001</v>
          </cell>
          <cell r="E114" t="str">
            <v>(Variable 1/ Variable 2)* 100</v>
          </cell>
          <cell r="F114">
            <v>100</v>
          </cell>
          <cell r="G114" t="str">
            <v>Trimestre</v>
          </cell>
          <cell r="H114" t="str">
            <v>Porcentaje</v>
          </cell>
          <cell r="I114">
            <v>0</v>
          </cell>
          <cell r="J114">
            <v>6</v>
          </cell>
          <cell r="K114" t="str">
            <v>Proceso: Gestión Humana</v>
          </cell>
          <cell r="L114">
            <v>272</v>
          </cell>
          <cell r="M114" t="str">
            <v>Proceso: Gestión Humana No Aplica Subproceso.</v>
          </cell>
          <cell r="N114">
            <v>3030</v>
          </cell>
          <cell r="O114" t="str">
            <v>Proceso: Gestión Humana</v>
          </cell>
          <cell r="P114">
            <v>6003</v>
          </cell>
          <cell r="Q114">
            <v>6018</v>
          </cell>
          <cell r="R114">
            <v>0</v>
          </cell>
          <cell r="S114">
            <v>0</v>
          </cell>
          <cell r="T114" t="str">
            <v>Ascendente</v>
          </cell>
          <cell r="U114">
            <v>3</v>
          </cell>
          <cell r="V114" t="str">
            <v>Proceso</v>
          </cell>
          <cell r="W114">
            <v>21403</v>
          </cell>
          <cell r="X114" t="str">
            <v>Indicadores de Proceso - Personal</v>
          </cell>
          <cell r="Y114" t="str">
            <v>No</v>
          </cell>
        </row>
        <row r="115">
          <cell r="A115">
            <v>5072</v>
          </cell>
          <cell r="B115" t="str">
            <v>Gestión de incapacidades</v>
          </cell>
          <cell r="C115" t="str">
            <v>(6004/6005)*100</v>
          </cell>
          <cell r="D115">
            <v>97110001</v>
          </cell>
          <cell r="E115" t="str">
            <v>(Variable 1/ Variable 2)* 100</v>
          </cell>
          <cell r="F115">
            <v>100</v>
          </cell>
          <cell r="G115" t="str">
            <v>Bimestre</v>
          </cell>
          <cell r="H115" t="str">
            <v>Porcentaje</v>
          </cell>
          <cell r="I115">
            <v>92</v>
          </cell>
          <cell r="J115">
            <v>6</v>
          </cell>
          <cell r="K115" t="str">
            <v>Proceso: Gestión Humana</v>
          </cell>
          <cell r="L115">
            <v>272</v>
          </cell>
          <cell r="M115" t="str">
            <v>Proceso: Gestión Humana No Aplica Subproceso.</v>
          </cell>
          <cell r="N115">
            <v>3030</v>
          </cell>
          <cell r="O115" t="str">
            <v>Proceso: Gestión Humana</v>
          </cell>
          <cell r="P115">
            <v>6004</v>
          </cell>
          <cell r="Q115">
            <v>6005</v>
          </cell>
          <cell r="R115">
            <v>0</v>
          </cell>
          <cell r="S115">
            <v>0</v>
          </cell>
          <cell r="T115" t="str">
            <v>Ascendente</v>
          </cell>
          <cell r="U115">
            <v>3</v>
          </cell>
          <cell r="V115" t="str">
            <v>Proceso</v>
          </cell>
          <cell r="W115">
            <v>21403</v>
          </cell>
          <cell r="X115" t="str">
            <v>Indicadores de Proceso - Personal</v>
          </cell>
          <cell r="Y115" t="str">
            <v>No</v>
          </cell>
        </row>
        <row r="116">
          <cell r="A116">
            <v>5073</v>
          </cell>
          <cell r="B116" t="str">
            <v>Gestión de novedades que afectan la nómina</v>
          </cell>
          <cell r="C116" t="str">
            <v>(6006/6007)*100</v>
          </cell>
          <cell r="D116">
            <v>97110001</v>
          </cell>
          <cell r="E116" t="str">
            <v>(Variable 1/ Variable 2)* 100</v>
          </cell>
          <cell r="F116">
            <v>100</v>
          </cell>
          <cell r="G116" t="str">
            <v>Trimestre</v>
          </cell>
          <cell r="H116" t="str">
            <v>Porcentaje</v>
          </cell>
          <cell r="I116">
            <v>0</v>
          </cell>
          <cell r="J116">
            <v>6</v>
          </cell>
          <cell r="K116" t="str">
            <v>Proceso: Gestión Humana</v>
          </cell>
          <cell r="L116">
            <v>272</v>
          </cell>
          <cell r="M116" t="str">
            <v>Proceso: Gestión Humana No Aplica Subproceso.</v>
          </cell>
          <cell r="N116">
            <v>3030</v>
          </cell>
          <cell r="O116" t="str">
            <v>Proceso: Gestión Humana</v>
          </cell>
          <cell r="P116">
            <v>6006</v>
          </cell>
          <cell r="Q116">
            <v>6007</v>
          </cell>
          <cell r="R116">
            <v>0</v>
          </cell>
          <cell r="S116">
            <v>0</v>
          </cell>
          <cell r="T116" t="str">
            <v>Ascendente</v>
          </cell>
          <cell r="U116">
            <v>3</v>
          </cell>
          <cell r="V116" t="str">
            <v>Proceso</v>
          </cell>
          <cell r="W116">
            <v>21403</v>
          </cell>
          <cell r="X116" t="str">
            <v>Indicadores de Proceso - Personal</v>
          </cell>
          <cell r="Y116" t="str">
            <v>No</v>
          </cell>
        </row>
        <row r="117">
          <cell r="A117">
            <v>5074</v>
          </cell>
          <cell r="B117" t="str">
            <v>Gestión del clima laboral</v>
          </cell>
          <cell r="C117" t="str">
            <v>(6008/6009)*100</v>
          </cell>
          <cell r="D117">
            <v>97110001</v>
          </cell>
          <cell r="E117" t="str">
            <v>(Variable 1/ Variable 2)* 100</v>
          </cell>
          <cell r="F117">
            <v>100</v>
          </cell>
          <cell r="G117" t="str">
            <v>Semestre</v>
          </cell>
          <cell r="H117" t="str">
            <v>Porcentaje</v>
          </cell>
          <cell r="I117">
            <v>0</v>
          </cell>
          <cell r="J117">
            <v>6</v>
          </cell>
          <cell r="K117" t="str">
            <v>Proceso: Gestión Humana</v>
          </cell>
          <cell r="L117">
            <v>272</v>
          </cell>
          <cell r="M117" t="str">
            <v>Proceso: Gestión Humana No Aplica Subproceso.</v>
          </cell>
          <cell r="N117">
            <v>3030</v>
          </cell>
          <cell r="O117" t="str">
            <v>Proceso: Gestión Humana</v>
          </cell>
          <cell r="P117">
            <v>6008</v>
          </cell>
          <cell r="Q117">
            <v>6009</v>
          </cell>
          <cell r="R117">
            <v>0</v>
          </cell>
          <cell r="S117">
            <v>0</v>
          </cell>
          <cell r="T117" t="str">
            <v>Ascendente</v>
          </cell>
          <cell r="U117">
            <v>3</v>
          </cell>
          <cell r="V117" t="str">
            <v>Proceso</v>
          </cell>
          <cell r="W117">
            <v>21403</v>
          </cell>
          <cell r="X117" t="str">
            <v>Indicadores de Proceso - Personal</v>
          </cell>
          <cell r="Y117" t="str">
            <v>No</v>
          </cell>
        </row>
        <row r="118">
          <cell r="A118">
            <v>5075</v>
          </cell>
          <cell r="B118" t="str">
            <v>Gestión del desarrollo</v>
          </cell>
          <cell r="C118" t="str">
            <v>(6010/6011)*100</v>
          </cell>
          <cell r="D118">
            <v>97110001</v>
          </cell>
          <cell r="E118" t="str">
            <v>(Variable 1/ Variable 2)* 100</v>
          </cell>
          <cell r="F118">
            <v>100</v>
          </cell>
          <cell r="G118" t="str">
            <v>Trimestre</v>
          </cell>
          <cell r="H118" t="str">
            <v>Porcentaje</v>
          </cell>
          <cell r="I118">
            <v>0</v>
          </cell>
          <cell r="J118">
            <v>6</v>
          </cell>
          <cell r="K118" t="str">
            <v>Proceso: Gestión Humana</v>
          </cell>
          <cell r="L118">
            <v>272</v>
          </cell>
          <cell r="M118" t="str">
            <v>Proceso: Gestión Humana No Aplica Subproceso.</v>
          </cell>
          <cell r="N118">
            <v>3030</v>
          </cell>
          <cell r="O118" t="str">
            <v>Proceso: Gestión Humana</v>
          </cell>
          <cell r="P118">
            <v>6010</v>
          </cell>
          <cell r="Q118">
            <v>6011</v>
          </cell>
          <cell r="R118">
            <v>0</v>
          </cell>
          <cell r="S118">
            <v>0</v>
          </cell>
          <cell r="T118" t="str">
            <v>Ascendente</v>
          </cell>
          <cell r="U118">
            <v>3</v>
          </cell>
          <cell r="V118" t="str">
            <v>Proceso</v>
          </cell>
          <cell r="W118">
            <v>21403</v>
          </cell>
          <cell r="X118" t="str">
            <v>Indicadores de Proceso - Personal</v>
          </cell>
          <cell r="Y118" t="str">
            <v>No</v>
          </cell>
        </row>
        <row r="119">
          <cell r="A119">
            <v>5076</v>
          </cell>
          <cell r="B119" t="str">
            <v>Gestión del rendimiento</v>
          </cell>
          <cell r="C119" t="str">
            <v>(6012/6013)*100</v>
          </cell>
          <cell r="D119">
            <v>97110001</v>
          </cell>
          <cell r="E119" t="str">
            <v>(Variable 1/ Variable 2)* 100</v>
          </cell>
          <cell r="F119">
            <v>100</v>
          </cell>
          <cell r="G119" t="str">
            <v>Año</v>
          </cell>
          <cell r="H119" t="str">
            <v>Porcentaje</v>
          </cell>
          <cell r="I119">
            <v>0</v>
          </cell>
          <cell r="J119">
            <v>6</v>
          </cell>
          <cell r="K119" t="str">
            <v>Proceso: Gestión Humana</v>
          </cell>
          <cell r="L119">
            <v>272</v>
          </cell>
          <cell r="M119" t="str">
            <v>Proceso: Gestión Humana No Aplica Subproceso.</v>
          </cell>
          <cell r="N119">
            <v>3030</v>
          </cell>
          <cell r="O119" t="str">
            <v>Proceso: Gestión Humana</v>
          </cell>
          <cell r="P119">
            <v>6012</v>
          </cell>
          <cell r="Q119">
            <v>6013</v>
          </cell>
          <cell r="R119">
            <v>0</v>
          </cell>
          <cell r="S119">
            <v>0</v>
          </cell>
          <cell r="T119" t="str">
            <v>Ascendente</v>
          </cell>
          <cell r="U119">
            <v>3</v>
          </cell>
          <cell r="V119" t="str">
            <v>Proceso</v>
          </cell>
          <cell r="W119">
            <v>21403</v>
          </cell>
          <cell r="X119" t="str">
            <v>Indicadores de Proceso - Personal</v>
          </cell>
          <cell r="Y119" t="str">
            <v>No</v>
          </cell>
        </row>
        <row r="120">
          <cell r="A120">
            <v>5077</v>
          </cell>
          <cell r="B120" t="str">
            <v>Gestión Historia Laboral</v>
          </cell>
          <cell r="C120" t="str">
            <v>(6014/6015)*100</v>
          </cell>
          <cell r="D120">
            <v>97110001</v>
          </cell>
          <cell r="E120" t="str">
            <v>(Variable 1/ Variable 2)* 100</v>
          </cell>
          <cell r="F120">
            <v>100</v>
          </cell>
          <cell r="G120" t="str">
            <v>Trimestre</v>
          </cell>
          <cell r="H120" t="str">
            <v>Porcentaje</v>
          </cell>
          <cell r="I120">
            <v>0</v>
          </cell>
          <cell r="J120">
            <v>6</v>
          </cell>
          <cell r="K120" t="str">
            <v>Proceso: Gestión Humana</v>
          </cell>
          <cell r="L120">
            <v>272</v>
          </cell>
          <cell r="M120" t="str">
            <v>Proceso: Gestión Humana No Aplica Subproceso.</v>
          </cell>
          <cell r="N120">
            <v>3030</v>
          </cell>
          <cell r="O120" t="str">
            <v>Proceso: Gestión Humana</v>
          </cell>
          <cell r="P120">
            <v>6014</v>
          </cell>
          <cell r="Q120">
            <v>6015</v>
          </cell>
          <cell r="R120">
            <v>0</v>
          </cell>
          <cell r="S120">
            <v>0</v>
          </cell>
          <cell r="T120" t="str">
            <v>Ascendente</v>
          </cell>
          <cell r="U120">
            <v>3</v>
          </cell>
          <cell r="V120" t="str">
            <v>Proceso</v>
          </cell>
          <cell r="W120">
            <v>21403</v>
          </cell>
          <cell r="X120" t="str">
            <v>Indicadores de Proceso - Personal</v>
          </cell>
          <cell r="Y120" t="str">
            <v>No</v>
          </cell>
        </row>
        <row r="121">
          <cell r="A121">
            <v>5078</v>
          </cell>
          <cell r="B121" t="str">
            <v>Gestión solicitudes de información historia laboral</v>
          </cell>
          <cell r="C121" t="str">
            <v>(6016/6017)*100</v>
          </cell>
          <cell r="D121">
            <v>97110001</v>
          </cell>
          <cell r="E121" t="str">
            <v>(Variable 1/ Variable 2)* 100</v>
          </cell>
          <cell r="F121">
            <v>100</v>
          </cell>
          <cell r="G121" t="str">
            <v>Trimestre</v>
          </cell>
          <cell r="H121" t="str">
            <v>Porcentaje</v>
          </cell>
          <cell r="I121">
            <v>0</v>
          </cell>
          <cell r="J121">
            <v>6</v>
          </cell>
          <cell r="K121" t="str">
            <v>Proceso: Gestión Humana</v>
          </cell>
          <cell r="L121">
            <v>272</v>
          </cell>
          <cell r="M121" t="str">
            <v>Proceso: Gestión Humana No Aplica Subproceso.</v>
          </cell>
          <cell r="N121">
            <v>3030</v>
          </cell>
          <cell r="O121" t="str">
            <v>Proceso: Gestión Humana</v>
          </cell>
          <cell r="P121">
            <v>6016</v>
          </cell>
          <cell r="Q121">
            <v>6017</v>
          </cell>
          <cell r="R121">
            <v>0</v>
          </cell>
          <cell r="S121">
            <v>0</v>
          </cell>
          <cell r="T121" t="str">
            <v>Ascendente</v>
          </cell>
          <cell r="U121">
            <v>3</v>
          </cell>
          <cell r="V121" t="str">
            <v>Proceso</v>
          </cell>
          <cell r="W121">
            <v>21403</v>
          </cell>
          <cell r="X121" t="str">
            <v>Indicadores de Proceso - Personal</v>
          </cell>
          <cell r="Y121" t="str">
            <v>No</v>
          </cell>
        </row>
        <row r="122">
          <cell r="A122">
            <v>5079</v>
          </cell>
          <cell r="B122" t="str">
            <v>Comentarios a proyectos de normativa</v>
          </cell>
          <cell r="C122" t="str">
            <v>(6023/6024)*100</v>
          </cell>
          <cell r="D122">
            <v>97110002</v>
          </cell>
          <cell r="E122" t="str">
            <v>(Variable 1/ Variable 2)* 100</v>
          </cell>
          <cell r="F122">
            <v>100</v>
          </cell>
          <cell r="G122" t="str">
            <v>Mes</v>
          </cell>
          <cell r="H122" t="str">
            <v>Porcentaje</v>
          </cell>
          <cell r="I122">
            <v>0</v>
          </cell>
          <cell r="J122">
            <v>7</v>
          </cell>
          <cell r="K122" t="str">
            <v>Proceso: Gestión Jurídica</v>
          </cell>
          <cell r="L122">
            <v>7</v>
          </cell>
          <cell r="M122" t="str">
            <v>Proceso: Gestión Jurídica No Aplica</v>
          </cell>
          <cell r="N122">
            <v>3003</v>
          </cell>
          <cell r="O122" t="str">
            <v>Proceso: Gestión Jurídica No Aplica</v>
          </cell>
          <cell r="P122">
            <v>6023</v>
          </cell>
          <cell r="Q122">
            <v>6024</v>
          </cell>
          <cell r="R122">
            <v>0</v>
          </cell>
          <cell r="S122">
            <v>0</v>
          </cell>
          <cell r="T122" t="str">
            <v>Constante</v>
          </cell>
          <cell r="U122">
            <v>3</v>
          </cell>
          <cell r="V122" t="str">
            <v>Proceso</v>
          </cell>
          <cell r="W122">
            <v>20803</v>
          </cell>
          <cell r="X122" t="str">
            <v>Indicadores de Proceso - Gestión Jurídica</v>
          </cell>
          <cell r="Y122" t="str">
            <v>No</v>
          </cell>
        </row>
        <row r="123">
          <cell r="A123">
            <v>5080</v>
          </cell>
          <cell r="B123" t="str">
            <v>Oportunidad en las decisiones adoptadas por el Comité de Conciliación y Defensa Judicial</v>
          </cell>
          <cell r="C123" t="str">
            <v>(6025/6026)*100</v>
          </cell>
          <cell r="D123">
            <v>97110002</v>
          </cell>
          <cell r="E123" t="str">
            <v>(Variable 1/ Variable 2)* 100</v>
          </cell>
          <cell r="F123">
            <v>90</v>
          </cell>
          <cell r="G123" t="str">
            <v>Mes</v>
          </cell>
          <cell r="H123" t="str">
            <v>Porcentaje</v>
          </cell>
          <cell r="I123">
            <v>0</v>
          </cell>
          <cell r="J123">
            <v>7</v>
          </cell>
          <cell r="K123" t="str">
            <v>Proceso: Gestión Jurídica</v>
          </cell>
          <cell r="L123">
            <v>7</v>
          </cell>
          <cell r="M123" t="str">
            <v>Proceso: Gestión Jurídica No Aplica</v>
          </cell>
          <cell r="N123">
            <v>3003</v>
          </cell>
          <cell r="O123" t="str">
            <v>Proceso: Gestión Jurídica No Aplica</v>
          </cell>
          <cell r="P123">
            <v>6025</v>
          </cell>
          <cell r="Q123">
            <v>6026</v>
          </cell>
          <cell r="R123">
            <v>0</v>
          </cell>
          <cell r="S123">
            <v>0</v>
          </cell>
          <cell r="T123" t="str">
            <v>Constante</v>
          </cell>
          <cell r="U123">
            <v>3</v>
          </cell>
          <cell r="V123" t="str">
            <v>Proceso</v>
          </cell>
          <cell r="W123">
            <v>20803</v>
          </cell>
          <cell r="X123" t="str">
            <v>Indicadores de Proceso - Gestión Jurídica</v>
          </cell>
          <cell r="Y123" t="str">
            <v>No</v>
          </cell>
        </row>
        <row r="124">
          <cell r="A124">
            <v>5081</v>
          </cell>
          <cell r="B124" t="str">
            <v>Estudios sobre la procedencia de denuncia</v>
          </cell>
          <cell r="C124" t="str">
            <v>(6027/6028)*100</v>
          </cell>
          <cell r="D124">
            <v>97110002</v>
          </cell>
          <cell r="E124" t="str">
            <v>(Variable 1/ Variable 2)* 100</v>
          </cell>
          <cell r="F124">
            <v>100</v>
          </cell>
          <cell r="G124" t="str">
            <v>Mes</v>
          </cell>
          <cell r="H124" t="str">
            <v>Porcentaje</v>
          </cell>
          <cell r="I124">
            <v>84.54</v>
          </cell>
          <cell r="J124">
            <v>7</v>
          </cell>
          <cell r="K124" t="str">
            <v>Proceso: Gestión Jurídica</v>
          </cell>
          <cell r="L124">
            <v>7</v>
          </cell>
          <cell r="M124" t="str">
            <v>Proceso: Gestión Jurídica No Aplica</v>
          </cell>
          <cell r="N124">
            <v>3003</v>
          </cell>
          <cell r="O124" t="str">
            <v>Proceso: Gestión Jurídica No Aplica</v>
          </cell>
          <cell r="P124">
            <v>6027</v>
          </cell>
          <cell r="Q124">
            <v>6028</v>
          </cell>
          <cell r="R124">
            <v>0</v>
          </cell>
          <cell r="S124">
            <v>0</v>
          </cell>
          <cell r="T124" t="str">
            <v>Constante</v>
          </cell>
          <cell r="U124">
            <v>3</v>
          </cell>
          <cell r="V124" t="str">
            <v>Proceso</v>
          </cell>
          <cell r="W124">
            <v>20803</v>
          </cell>
          <cell r="X124" t="str">
            <v>Indicadores de Proceso - Gestión Jurídica</v>
          </cell>
          <cell r="Y124" t="str">
            <v>No</v>
          </cell>
        </row>
        <row r="125">
          <cell r="A125">
            <v>5082</v>
          </cell>
          <cell r="B125" t="str">
            <v>Fallos en sede Administrativa a favor de la DIAN.</v>
          </cell>
          <cell r="C125" t="str">
            <v>(6029/6030)*100</v>
          </cell>
          <cell r="D125">
            <v>97110002</v>
          </cell>
          <cell r="E125" t="str">
            <v>(Variable 1/ Variable 2)* 100</v>
          </cell>
          <cell r="F125">
            <v>100</v>
          </cell>
          <cell r="G125" t="str">
            <v>Trimestre</v>
          </cell>
          <cell r="H125" t="str">
            <v>Porcentaje</v>
          </cell>
          <cell r="I125">
            <v>62.95</v>
          </cell>
          <cell r="J125">
            <v>7</v>
          </cell>
          <cell r="K125" t="str">
            <v>Proceso: Gestión Jurídica</v>
          </cell>
          <cell r="L125">
            <v>7</v>
          </cell>
          <cell r="M125" t="str">
            <v>Proceso: Gestión Jurídica No Aplica</v>
          </cell>
          <cell r="N125">
            <v>3003</v>
          </cell>
          <cell r="O125" t="str">
            <v>Proceso: Gestión Jurídica No Aplica</v>
          </cell>
          <cell r="P125">
            <v>6029</v>
          </cell>
          <cell r="Q125">
            <v>6030</v>
          </cell>
          <cell r="R125">
            <v>0</v>
          </cell>
          <cell r="S125">
            <v>0</v>
          </cell>
          <cell r="T125" t="str">
            <v>Constante</v>
          </cell>
          <cell r="U125">
            <v>3</v>
          </cell>
          <cell r="V125" t="str">
            <v>Proceso</v>
          </cell>
          <cell r="W125">
            <v>20803</v>
          </cell>
          <cell r="X125" t="str">
            <v>Indicadores de Proceso - Gestión Jurídica</v>
          </cell>
          <cell r="Y125" t="str">
            <v>No</v>
          </cell>
        </row>
        <row r="126">
          <cell r="A126">
            <v>5083</v>
          </cell>
          <cell r="B126" t="str">
            <v>Incidentes de Reparación Integral Presentados</v>
          </cell>
          <cell r="C126" t="str">
            <v>(6031/6032)*100</v>
          </cell>
          <cell r="D126">
            <v>97110002</v>
          </cell>
          <cell r="E126" t="str">
            <v>(Variable 1/ Variable 2)* 100</v>
          </cell>
          <cell r="F126">
            <v>90</v>
          </cell>
          <cell r="G126" t="str">
            <v>Mes</v>
          </cell>
          <cell r="H126" t="str">
            <v>Porcentaje</v>
          </cell>
          <cell r="I126">
            <v>47.5</v>
          </cell>
          <cell r="J126">
            <v>7</v>
          </cell>
          <cell r="K126" t="str">
            <v>Proceso: Gestión Jurídica</v>
          </cell>
          <cell r="L126">
            <v>7</v>
          </cell>
          <cell r="M126" t="str">
            <v>Proceso: Gestión Jurídica No Aplica</v>
          </cell>
          <cell r="N126">
            <v>3003</v>
          </cell>
          <cell r="O126" t="str">
            <v>Proceso: Gestión Jurídica No Aplica</v>
          </cell>
          <cell r="P126">
            <v>6031</v>
          </cell>
          <cell r="Q126">
            <v>6032</v>
          </cell>
          <cell r="R126">
            <v>0</v>
          </cell>
          <cell r="S126">
            <v>0</v>
          </cell>
          <cell r="T126" t="str">
            <v>Constante</v>
          </cell>
          <cell r="U126">
            <v>3</v>
          </cell>
          <cell r="V126" t="str">
            <v>Proceso</v>
          </cell>
          <cell r="W126">
            <v>20803</v>
          </cell>
          <cell r="X126" t="str">
            <v>Indicadores de Proceso - Gestión Jurídica</v>
          </cell>
          <cell r="Y126" t="str">
            <v>No</v>
          </cell>
        </row>
        <row r="127">
          <cell r="A127">
            <v>5084</v>
          </cell>
          <cell r="B127" t="str">
            <v>Oportunidad en los actos administrativos proferidos en Sede Administrativa en materia Aduanero y Cambiario.</v>
          </cell>
          <cell r="C127" t="str">
            <v>(6033/6034)*100</v>
          </cell>
          <cell r="D127">
            <v>97110002</v>
          </cell>
          <cell r="E127" t="str">
            <v>(Variable 1/ Variable 2)* 100</v>
          </cell>
          <cell r="F127">
            <v>100</v>
          </cell>
          <cell r="G127" t="str">
            <v>Mes</v>
          </cell>
          <cell r="H127" t="str">
            <v>Porcentaje</v>
          </cell>
          <cell r="I127">
            <v>62.5</v>
          </cell>
          <cell r="J127">
            <v>7</v>
          </cell>
          <cell r="K127" t="str">
            <v>Proceso: Gestión Jurídica</v>
          </cell>
          <cell r="L127">
            <v>7</v>
          </cell>
          <cell r="M127" t="str">
            <v>Proceso: Gestión Jurídica No Aplica</v>
          </cell>
          <cell r="N127">
            <v>3003</v>
          </cell>
          <cell r="O127" t="str">
            <v>Proceso: Gestión Jurídica No Aplica</v>
          </cell>
          <cell r="P127">
            <v>6033</v>
          </cell>
          <cell r="Q127">
            <v>6034</v>
          </cell>
          <cell r="R127">
            <v>0</v>
          </cell>
          <cell r="S127">
            <v>0</v>
          </cell>
          <cell r="T127" t="str">
            <v>Constante</v>
          </cell>
          <cell r="U127">
            <v>3</v>
          </cell>
          <cell r="V127" t="str">
            <v>Proceso</v>
          </cell>
          <cell r="W127">
            <v>20803</v>
          </cell>
          <cell r="X127" t="str">
            <v>Indicadores de Proceso - Gestión Jurídica</v>
          </cell>
          <cell r="Y127" t="str">
            <v>No</v>
          </cell>
        </row>
        <row r="128">
          <cell r="A128">
            <v>5085</v>
          </cell>
          <cell r="B128" t="str">
            <v>Efiencia en la inspección aduanera en importaciones</v>
          </cell>
          <cell r="C128" t="str">
            <v>(6037+6038/6039+6040)*100</v>
          </cell>
          <cell r="D128">
            <v>97110002</v>
          </cell>
          <cell r="E128" t="str">
            <v>((Variable 1+ Variable 2) / (Variable 3 + Variable 4))*100</v>
          </cell>
          <cell r="F128">
            <v>10</v>
          </cell>
          <cell r="G128" t="str">
            <v>Mes</v>
          </cell>
          <cell r="H128" t="str">
            <v>Porcentaje</v>
          </cell>
          <cell r="I128">
            <v>0</v>
          </cell>
          <cell r="J128">
            <v>11</v>
          </cell>
          <cell r="K128" t="str">
            <v>Proceso: Operación Aduanera</v>
          </cell>
          <cell r="L128">
            <v>267</v>
          </cell>
          <cell r="M128" t="str">
            <v>Proceso: Operación Aduanera</v>
          </cell>
          <cell r="N128">
            <v>3001</v>
          </cell>
          <cell r="O128" t="str">
            <v>Proceso: Operación Aduanera</v>
          </cell>
          <cell r="P128">
            <v>6037</v>
          </cell>
          <cell r="Q128">
            <v>6038</v>
          </cell>
          <cell r="R128">
            <v>6039</v>
          </cell>
          <cell r="S128">
            <v>6040</v>
          </cell>
          <cell r="T128" t="str">
            <v>Constante</v>
          </cell>
          <cell r="U128">
            <v>3</v>
          </cell>
          <cell r="V128" t="str">
            <v>Proceso</v>
          </cell>
          <cell r="W128">
            <v>21003</v>
          </cell>
          <cell r="X128" t="str">
            <v>Indicadores de Proceso - Gestión de Aduanas</v>
          </cell>
          <cell r="Y128" t="str">
            <v>No</v>
          </cell>
        </row>
        <row r="129">
          <cell r="A129">
            <v>5086</v>
          </cell>
          <cell r="B129" t="str">
            <v>Actos finales de Devoluciones y/o compensación debidamente proferidos</v>
          </cell>
          <cell r="C129" t="str">
            <v>(1-(6035/6036))*100</v>
          </cell>
          <cell r="D129">
            <v>97110002</v>
          </cell>
          <cell r="E129" t="str">
            <v>(1-(Variable 1 / Variable 2))*100</v>
          </cell>
          <cell r="F129">
            <v>100</v>
          </cell>
          <cell r="G129" t="str">
            <v>Semestre</v>
          </cell>
          <cell r="H129" t="str">
            <v>Porcentaje</v>
          </cell>
          <cell r="I129">
            <v>0</v>
          </cell>
          <cell r="J129">
            <v>12</v>
          </cell>
          <cell r="K129" t="str">
            <v>Proceso: Recaudación</v>
          </cell>
          <cell r="L129">
            <v>45</v>
          </cell>
          <cell r="M129" t="str">
            <v>Subproceso: Devolución y/o Compensación</v>
          </cell>
          <cell r="N129">
            <v>3044</v>
          </cell>
          <cell r="O129" t="str">
            <v>Subproceso: Devolución y/o compensación</v>
          </cell>
          <cell r="P129">
            <v>6035</v>
          </cell>
          <cell r="Q129">
            <v>6036</v>
          </cell>
          <cell r="R129">
            <v>0</v>
          </cell>
          <cell r="S129">
            <v>0</v>
          </cell>
          <cell r="T129" t="str">
            <v>Constante</v>
          </cell>
          <cell r="U129">
            <v>3</v>
          </cell>
          <cell r="V129" t="str">
            <v>Proceso</v>
          </cell>
          <cell r="W129">
            <v>22403</v>
          </cell>
          <cell r="X129" t="str">
            <v>Indicadores de Subproceso - Recaudo</v>
          </cell>
          <cell r="Y129" t="str">
            <v>No</v>
          </cell>
        </row>
        <row r="130">
          <cell r="A130">
            <v>5087</v>
          </cell>
          <cell r="B130" t="str">
            <v>Disposición de las mercancias ADA, bajo las diferentes modalidades de disposición excepto traslado,existentes en inventarios a Diciembre 31 de la vigencia anterior.</v>
          </cell>
          <cell r="C130" t="str">
            <v>(6019/6020)*100</v>
          </cell>
          <cell r="D130">
            <v>97110001</v>
          </cell>
          <cell r="E130" t="str">
            <v>(Variable 1/ Variable 2)* 100</v>
          </cell>
          <cell r="F130">
            <v>78</v>
          </cell>
          <cell r="G130" t="str">
            <v>Trimestre</v>
          </cell>
          <cell r="H130" t="str">
            <v>Porcentaje</v>
          </cell>
          <cell r="I130">
            <v>0</v>
          </cell>
          <cell r="J130">
            <v>3</v>
          </cell>
          <cell r="K130" t="str">
            <v>Proceso: Comercialización</v>
          </cell>
          <cell r="L130">
            <v>275</v>
          </cell>
          <cell r="M130" t="str">
            <v>Proceso: Comercialización. No aplica Subproceso</v>
          </cell>
          <cell r="N130">
            <v>3018</v>
          </cell>
          <cell r="O130" t="str">
            <v>Proceso: Comercialización</v>
          </cell>
          <cell r="P130">
            <v>6019</v>
          </cell>
          <cell r="Q130">
            <v>6020</v>
          </cell>
          <cell r="R130">
            <v>0</v>
          </cell>
          <cell r="S130">
            <v>0</v>
          </cell>
          <cell r="T130" t="str">
            <v>Ascendente</v>
          </cell>
          <cell r="U130">
            <v>3</v>
          </cell>
          <cell r="V130" t="str">
            <v>Proceso</v>
          </cell>
          <cell r="W130">
            <v>21703</v>
          </cell>
          <cell r="X130" t="str">
            <v>Indicadores de Proceso - Comercial</v>
          </cell>
          <cell r="Y130" t="str">
            <v>No</v>
          </cell>
        </row>
        <row r="131">
          <cell r="A131">
            <v>5088</v>
          </cell>
          <cell r="B131" t="str">
            <v>Control de proyectos de donación de mercancías</v>
          </cell>
          <cell r="C131" t="str">
            <v>(6021/6022)*100</v>
          </cell>
          <cell r="D131">
            <v>97110002</v>
          </cell>
          <cell r="E131" t="str">
            <v>(Variable 1/ Variable 2)* 100</v>
          </cell>
          <cell r="F131">
            <v>100</v>
          </cell>
          <cell r="G131" t="str">
            <v>Trimestre</v>
          </cell>
          <cell r="H131" t="str">
            <v>Porcentaje</v>
          </cell>
          <cell r="I131">
            <v>0</v>
          </cell>
          <cell r="J131">
            <v>3</v>
          </cell>
          <cell r="K131" t="str">
            <v>Proceso: Comercialización</v>
          </cell>
          <cell r="L131">
            <v>275</v>
          </cell>
          <cell r="M131" t="str">
            <v>Proceso: Comercialización. No aplica Subproceso</v>
          </cell>
          <cell r="N131">
            <v>3018</v>
          </cell>
          <cell r="O131" t="str">
            <v>Proceso: Comercialización</v>
          </cell>
          <cell r="P131">
            <v>6021</v>
          </cell>
          <cell r="Q131">
            <v>6022</v>
          </cell>
          <cell r="R131">
            <v>0</v>
          </cell>
          <cell r="S131">
            <v>0</v>
          </cell>
          <cell r="T131" t="str">
            <v>Constante</v>
          </cell>
          <cell r="U131">
            <v>3</v>
          </cell>
          <cell r="V131" t="str">
            <v>Proceso</v>
          </cell>
          <cell r="W131">
            <v>21703</v>
          </cell>
          <cell r="X131" t="str">
            <v>Indicadores de Proceso - Comercial</v>
          </cell>
          <cell r="Y131" t="str">
            <v>No</v>
          </cell>
        </row>
        <row r="132">
          <cell r="A132">
            <v>5089</v>
          </cell>
          <cell r="B132" t="str">
            <v>Trámite, Perfeccionamiento y legalización de procesos contractuales</v>
          </cell>
          <cell r="C132" t="str">
            <v>(6052/6053)*100</v>
          </cell>
          <cell r="D132">
            <v>97110002</v>
          </cell>
          <cell r="E132" t="str">
            <v>(Variable 1/ Variable 2)* 100</v>
          </cell>
          <cell r="F132">
            <v>90</v>
          </cell>
          <cell r="G132" t="str">
            <v>Trimestre</v>
          </cell>
          <cell r="H132" t="str">
            <v>Porcentaje</v>
          </cell>
          <cell r="I132">
            <v>0</v>
          </cell>
          <cell r="J132">
            <v>14</v>
          </cell>
          <cell r="K132" t="str">
            <v>Proceso: Recursos Físicos</v>
          </cell>
          <cell r="L132">
            <v>264</v>
          </cell>
          <cell r="M132" t="str">
            <v>Proceso: Recursos Físicos</v>
          </cell>
          <cell r="N132">
            <v>3075</v>
          </cell>
          <cell r="O132" t="str">
            <v>Proceso: Recursos Físicos</v>
          </cell>
          <cell r="P132">
            <v>6052</v>
          </cell>
          <cell r="Q132">
            <v>6053</v>
          </cell>
          <cell r="R132">
            <v>0</v>
          </cell>
          <cell r="S132">
            <v>0</v>
          </cell>
          <cell r="T132" t="str">
            <v>Constante</v>
          </cell>
          <cell r="U132">
            <v>3</v>
          </cell>
          <cell r="V132" t="str">
            <v>Proceso</v>
          </cell>
          <cell r="W132">
            <v>21503</v>
          </cell>
          <cell r="X132" t="str">
            <v>Indicadores de Proceso - Recursos Físicos</v>
          </cell>
          <cell r="Y132" t="str">
            <v>No</v>
          </cell>
        </row>
        <row r="133">
          <cell r="A133">
            <v>5092</v>
          </cell>
          <cell r="B133" t="str">
            <v>Percepción general de la calidad del servicio DIAN</v>
          </cell>
          <cell r="C133" t="str">
            <v>([6058]/[6059])* 100</v>
          </cell>
          <cell r="D133">
            <v>97110002</v>
          </cell>
          <cell r="E133" t="str">
            <v>(Variable 1/ Variable 2)* 100</v>
          </cell>
          <cell r="F133">
            <v>95</v>
          </cell>
          <cell r="G133" t="str">
            <v>Año</v>
          </cell>
          <cell r="H133" t="str">
            <v>Porcentaje</v>
          </cell>
          <cell r="I133">
            <v>0</v>
          </cell>
          <cell r="J133">
            <v>2</v>
          </cell>
          <cell r="K133" t="str">
            <v>Proceso: Asistencia al cliente</v>
          </cell>
          <cell r="L133">
            <v>276</v>
          </cell>
          <cell r="M133" t="str">
            <v>Proceso: Asistencia al cliente</v>
          </cell>
          <cell r="N133">
            <v>3015</v>
          </cell>
          <cell r="O133" t="str">
            <v>Proceso: Asistencia al Cliente</v>
          </cell>
          <cell r="P133">
            <v>6058</v>
          </cell>
          <cell r="Q133">
            <v>6059</v>
          </cell>
          <cell r="R133">
            <v>0</v>
          </cell>
          <cell r="S133">
            <v>0</v>
          </cell>
          <cell r="T133" t="str">
            <v>Constante</v>
          </cell>
          <cell r="U133">
            <v>3</v>
          </cell>
          <cell r="V133" t="str">
            <v>Proceso</v>
          </cell>
          <cell r="W133">
            <v>22503</v>
          </cell>
          <cell r="X133" t="str">
            <v>Indicadores de Proceso - Asistencia al Cliente</v>
          </cell>
          <cell r="Y133" t="str">
            <v>No</v>
          </cell>
        </row>
        <row r="134">
          <cell r="A134">
            <v>5093</v>
          </cell>
          <cell r="B134" t="str">
            <v>Mantener actualizado el RUPGJ</v>
          </cell>
          <cell r="C134" t="str">
            <v>(6143/6144)* 100</v>
          </cell>
          <cell r="D134">
            <v>97110002</v>
          </cell>
          <cell r="E134" t="str">
            <v>(Variable1/Variable2)*100</v>
          </cell>
          <cell r="F134">
            <v>100</v>
          </cell>
          <cell r="G134" t="str">
            <v>Mes</v>
          </cell>
          <cell r="H134" t="str">
            <v>Porcentaje</v>
          </cell>
          <cell r="I134">
            <v>99.11</v>
          </cell>
          <cell r="J134">
            <v>7</v>
          </cell>
          <cell r="K134" t="str">
            <v>Proceso: Gestión Jurídica</v>
          </cell>
          <cell r="L134">
            <v>7</v>
          </cell>
          <cell r="M134" t="str">
            <v>Proceso: Gestión Jurídica No Aplica</v>
          </cell>
          <cell r="N134">
            <v>3003</v>
          </cell>
          <cell r="O134" t="str">
            <v>Proceso: Gestión Jurídica No Aplica</v>
          </cell>
          <cell r="P134">
            <v>6143</v>
          </cell>
          <cell r="Q134">
            <v>6144</v>
          </cell>
          <cell r="R134">
            <v>0</v>
          </cell>
          <cell r="S134">
            <v>0</v>
          </cell>
          <cell r="T134" t="str">
            <v>Constante</v>
          </cell>
          <cell r="U134">
            <v>3</v>
          </cell>
          <cell r="V134" t="str">
            <v>Proceso</v>
          </cell>
          <cell r="W134">
            <v>20803</v>
          </cell>
          <cell r="X134" t="str">
            <v>Indicadores de Proceso - Gestión Jurídica</v>
          </cell>
          <cell r="Y134" t="str">
            <v>No</v>
          </cell>
        </row>
        <row r="135">
          <cell r="A135">
            <v>5094</v>
          </cell>
          <cell r="B135" t="str">
            <v>Resolver las solicitudes de Reducción Sanción en materia TAC en sede administrativa.</v>
          </cell>
          <cell r="C135" t="str">
            <v>(6145/6146)* 100</v>
          </cell>
          <cell r="D135">
            <v>97110002</v>
          </cell>
          <cell r="E135" t="str">
            <v>(Variable 1/ Variable 2)* 100</v>
          </cell>
          <cell r="F135">
            <v>100</v>
          </cell>
          <cell r="G135" t="str">
            <v>Mes</v>
          </cell>
          <cell r="H135" t="str">
            <v>Porcentaje</v>
          </cell>
          <cell r="I135">
            <v>99.11</v>
          </cell>
          <cell r="J135">
            <v>7</v>
          </cell>
          <cell r="K135" t="str">
            <v>Proceso: Gestión Jurídica</v>
          </cell>
          <cell r="L135">
            <v>7</v>
          </cell>
          <cell r="M135" t="str">
            <v>Proceso: Gestión Jurídica No Aplica</v>
          </cell>
          <cell r="N135">
            <v>3003</v>
          </cell>
          <cell r="O135" t="str">
            <v>Proceso: Gestión Jurídica No Aplica</v>
          </cell>
          <cell r="P135">
            <v>6145</v>
          </cell>
          <cell r="Q135">
            <v>6146</v>
          </cell>
          <cell r="R135">
            <v>0</v>
          </cell>
          <cell r="S135">
            <v>0</v>
          </cell>
          <cell r="T135" t="str">
            <v>Constante</v>
          </cell>
          <cell r="U135">
            <v>3</v>
          </cell>
          <cell r="V135" t="str">
            <v>Proceso</v>
          </cell>
          <cell r="W135">
            <v>20803</v>
          </cell>
          <cell r="X135" t="str">
            <v>Indicadores de Proceso - Gestión Jurídica</v>
          </cell>
          <cell r="Y135" t="str">
            <v>No</v>
          </cell>
        </row>
        <row r="136">
          <cell r="A136">
            <v>5095</v>
          </cell>
          <cell r="B136" t="str">
            <v>Resolver las solicitudes de Reducción Anticipo en materia TAC en sede administrativa.</v>
          </cell>
          <cell r="C136" t="str">
            <v>(6147/6148)* 100</v>
          </cell>
          <cell r="D136">
            <v>97110002</v>
          </cell>
          <cell r="E136" t="str">
            <v>(Variable 1/ Variable 2)* 100</v>
          </cell>
          <cell r="F136">
            <v>100</v>
          </cell>
          <cell r="G136" t="str">
            <v>Mes</v>
          </cell>
          <cell r="H136" t="str">
            <v>Porcentaje</v>
          </cell>
          <cell r="I136">
            <v>99.11</v>
          </cell>
          <cell r="J136">
            <v>7</v>
          </cell>
          <cell r="K136" t="str">
            <v>Proceso: Gestión Jurídica</v>
          </cell>
          <cell r="L136">
            <v>7</v>
          </cell>
          <cell r="M136" t="str">
            <v>Proceso: Gestión Jurídica No Aplica</v>
          </cell>
          <cell r="N136">
            <v>3003</v>
          </cell>
          <cell r="O136" t="str">
            <v>Proceso: Gestión Jurídica No Aplica</v>
          </cell>
          <cell r="P136">
            <v>6147</v>
          </cell>
          <cell r="Q136">
            <v>6148</v>
          </cell>
          <cell r="R136">
            <v>0</v>
          </cell>
          <cell r="S136">
            <v>0</v>
          </cell>
          <cell r="T136" t="str">
            <v>Constante</v>
          </cell>
          <cell r="U136">
            <v>3</v>
          </cell>
          <cell r="V136" t="str">
            <v>Proceso</v>
          </cell>
          <cell r="W136">
            <v>20803</v>
          </cell>
          <cell r="X136" t="str">
            <v>Indicadores de Proceso - Gestión Jurídica</v>
          </cell>
          <cell r="Y136" t="str">
            <v>No</v>
          </cell>
        </row>
        <row r="137">
          <cell r="A137">
            <v>5096</v>
          </cell>
          <cell r="B137" t="str">
            <v>Eficacia en la atención oportuna de consultas realizadas por usuarios internos y externos (SISCOS)</v>
          </cell>
          <cell r="C137" t="str">
            <v>(6149/ (6150 + 6151))*100</v>
          </cell>
          <cell r="D137">
            <v>97110001</v>
          </cell>
          <cell r="E137" t="str">
            <v>(Variable 1/ (Variable 2 + Variable 3))*100</v>
          </cell>
          <cell r="F137">
            <v>60</v>
          </cell>
          <cell r="G137" t="str">
            <v>Mes</v>
          </cell>
          <cell r="H137" t="str">
            <v>Porcentaje</v>
          </cell>
          <cell r="I137">
            <v>0</v>
          </cell>
          <cell r="J137">
            <v>11</v>
          </cell>
          <cell r="K137" t="str">
            <v>Proceso: Operación Aduanera</v>
          </cell>
          <cell r="L137">
            <v>216</v>
          </cell>
          <cell r="M137" t="str">
            <v>Subproceso: Apoyo  a la Operación Aduanera</v>
          </cell>
          <cell r="N137">
            <v>3051</v>
          </cell>
          <cell r="O137" t="str">
            <v>Subproceso: Apoyo  a la Operación Aduanera</v>
          </cell>
          <cell r="P137">
            <v>6149</v>
          </cell>
          <cell r="Q137">
            <v>6150</v>
          </cell>
          <cell r="R137">
            <v>6151</v>
          </cell>
          <cell r="S137">
            <v>0</v>
          </cell>
          <cell r="T137" t="str">
            <v>Ascendente</v>
          </cell>
          <cell r="U137">
            <v>2</v>
          </cell>
          <cell r="V137" t="str">
            <v>Subproceso</v>
          </cell>
          <cell r="W137">
            <v>22602</v>
          </cell>
          <cell r="X137" t="str">
            <v>Indicadores de Subproceso - Comercio Exterior</v>
          </cell>
          <cell r="Y137" t="str">
            <v>No</v>
          </cell>
        </row>
        <row r="138">
          <cell r="A138">
            <v>5097</v>
          </cell>
          <cell r="B138" t="str">
            <v>Impacto de la gestión de la DIAN en los medios de comunicación</v>
          </cell>
          <cell r="C138" t="str">
            <v>6152</v>
          </cell>
          <cell r="D138">
            <v>97110001</v>
          </cell>
          <cell r="E138" t="str">
            <v>Variable 1</v>
          </cell>
          <cell r="F138">
            <v>8000</v>
          </cell>
          <cell r="G138" t="str">
            <v>Semestre</v>
          </cell>
          <cell r="H138" t="str">
            <v>Cantidad</v>
          </cell>
          <cell r="I138">
            <v>8000</v>
          </cell>
          <cell r="J138">
            <v>9</v>
          </cell>
          <cell r="K138" t="str">
            <v>Proceso: Inteligencia Corporativa</v>
          </cell>
          <cell r="L138">
            <v>253</v>
          </cell>
          <cell r="M138" t="str">
            <v>Subproceso: Comunicaciones</v>
          </cell>
          <cell r="N138">
            <v>3004</v>
          </cell>
          <cell r="O138" t="str">
            <v>Subproceso: Comunicaciones</v>
          </cell>
          <cell r="P138">
            <v>6152</v>
          </cell>
          <cell r="Q138">
            <v>0</v>
          </cell>
          <cell r="R138">
            <v>0</v>
          </cell>
          <cell r="S138">
            <v>0</v>
          </cell>
          <cell r="T138" t="str">
            <v>Ascendente</v>
          </cell>
          <cell r="U138">
            <v>2</v>
          </cell>
          <cell r="V138" t="str">
            <v>Subproceso</v>
          </cell>
          <cell r="W138">
            <v>20502</v>
          </cell>
          <cell r="X138" t="str">
            <v>Indicadores de Subproceso - Comunicaciones</v>
          </cell>
          <cell r="Y138" t="str">
            <v>No</v>
          </cell>
        </row>
        <row r="139">
          <cell r="A139">
            <v>5098</v>
          </cell>
          <cell r="B139" t="str">
            <v xml:space="preserve">Percepción de los canales internos de comunicación </v>
          </cell>
          <cell r="C139" t="str">
            <v>6153</v>
          </cell>
          <cell r="D139">
            <v>97110001</v>
          </cell>
          <cell r="E139" t="str">
            <v>Variable 1</v>
          </cell>
          <cell r="F139">
            <v>60</v>
          </cell>
          <cell r="G139" t="str">
            <v>Año</v>
          </cell>
          <cell r="H139" t="str">
            <v>Porcentaje</v>
          </cell>
          <cell r="I139">
            <v>0</v>
          </cell>
          <cell r="J139">
            <v>9</v>
          </cell>
          <cell r="K139" t="str">
            <v>Proceso: Inteligencia Corporativa</v>
          </cell>
          <cell r="L139">
            <v>253</v>
          </cell>
          <cell r="M139" t="str">
            <v>Subproceso: Comunicaciones</v>
          </cell>
          <cell r="N139">
            <v>3004</v>
          </cell>
          <cell r="O139" t="str">
            <v>Subproceso: Comunicaciones</v>
          </cell>
          <cell r="P139">
            <v>6153</v>
          </cell>
          <cell r="Q139">
            <v>0</v>
          </cell>
          <cell r="R139">
            <v>0</v>
          </cell>
          <cell r="S139">
            <v>0</v>
          </cell>
          <cell r="T139" t="str">
            <v>Ascendente</v>
          </cell>
          <cell r="U139">
            <v>2</v>
          </cell>
          <cell r="V139" t="str">
            <v>Subproceso</v>
          </cell>
          <cell r="W139">
            <v>20502</v>
          </cell>
          <cell r="X139" t="str">
            <v>Indicadores de Subproceso - Comunicaciones</v>
          </cell>
          <cell r="Y139" t="str">
            <v>No</v>
          </cell>
        </row>
        <row r="140">
          <cell r="A140">
            <v>5099</v>
          </cell>
          <cell r="B140" t="str">
            <v>Capacitación en gestión del Riesgo del Subproceso de devoluciones y/o Compensaciones.</v>
          </cell>
          <cell r="C140" t="str">
            <v>(6154/6155)* 100</v>
          </cell>
          <cell r="D140">
            <v>97110002</v>
          </cell>
          <cell r="E140" t="str">
            <v>(Variable 1/ Variable 2)* 100</v>
          </cell>
          <cell r="F140">
            <v>100</v>
          </cell>
          <cell r="G140" t="str">
            <v>Semestre</v>
          </cell>
          <cell r="H140" t="str">
            <v>Porcentaje</v>
          </cell>
          <cell r="I140">
            <v>0</v>
          </cell>
          <cell r="J140">
            <v>12</v>
          </cell>
          <cell r="K140" t="str">
            <v>Proceso: Recaudación</v>
          </cell>
          <cell r="L140">
            <v>45</v>
          </cell>
          <cell r="M140" t="str">
            <v>Subproceso: Devolución y/o Compensación</v>
          </cell>
          <cell r="N140">
            <v>3044</v>
          </cell>
          <cell r="O140" t="str">
            <v>Subproceso: Devolución y/o compensación</v>
          </cell>
          <cell r="P140">
            <v>6154</v>
          </cell>
          <cell r="Q140">
            <v>6155</v>
          </cell>
          <cell r="R140">
            <v>0</v>
          </cell>
          <cell r="S140">
            <v>0</v>
          </cell>
          <cell r="T140" t="str">
            <v>Constante</v>
          </cell>
          <cell r="U140">
            <v>2</v>
          </cell>
          <cell r="V140" t="str">
            <v>Subproceso</v>
          </cell>
          <cell r="W140">
            <v>22403</v>
          </cell>
          <cell r="X140" t="str">
            <v>Indicadores de Subproceso - Recaudo</v>
          </cell>
          <cell r="Y140" t="str">
            <v>No</v>
          </cell>
        </row>
        <row r="141">
          <cell r="A141">
            <v>5100</v>
          </cell>
          <cell r="B141" t="str">
            <v>Gestión del SIE de Devoluciones optimizada</v>
          </cell>
          <cell r="C141" t="str">
            <v>(9488/9489)* 100</v>
          </cell>
          <cell r="D141">
            <v>97110001</v>
          </cell>
          <cell r="E141" t="str">
            <v>(Variable 1/ Variable 2)* 100</v>
          </cell>
          <cell r="F141">
            <v>85</v>
          </cell>
          <cell r="G141" t="str">
            <v>Mes</v>
          </cell>
          <cell r="H141" t="str">
            <v>Porcentaje</v>
          </cell>
          <cell r="I141">
            <v>0</v>
          </cell>
          <cell r="J141">
            <v>12</v>
          </cell>
          <cell r="K141" t="str">
            <v>Proceso: Recaudación</v>
          </cell>
          <cell r="L141">
            <v>45</v>
          </cell>
          <cell r="M141" t="str">
            <v>Subproceso: Devolución y/o Compensación</v>
          </cell>
          <cell r="N141">
            <v>3044</v>
          </cell>
          <cell r="O141" t="str">
            <v>Subproceso: Devolución y/o compensación</v>
          </cell>
          <cell r="P141">
            <v>6156</v>
          </cell>
          <cell r="Q141">
            <v>6157</v>
          </cell>
          <cell r="R141">
            <v>0</v>
          </cell>
          <cell r="S141">
            <v>0</v>
          </cell>
          <cell r="T141" t="str">
            <v>Ascendente</v>
          </cell>
          <cell r="U141">
            <v>2</v>
          </cell>
          <cell r="V141" t="str">
            <v>Subproceso</v>
          </cell>
          <cell r="W141">
            <v>22403</v>
          </cell>
          <cell r="X141" t="str">
            <v>Indicadores de Subproceso - Recaudo</v>
          </cell>
          <cell r="Y141" t="str">
            <v>No</v>
          </cell>
        </row>
        <row r="142">
          <cell r="A142">
            <v>5101</v>
          </cell>
          <cell r="B142" t="str">
            <v>Efectividad en la aprehensión de mercancías</v>
          </cell>
          <cell r="C142" t="str">
            <v>((6158+ 6159)- 6160)/6161</v>
          </cell>
          <cell r="D142">
            <v>97110001</v>
          </cell>
          <cell r="E142" t="str">
            <v>((Variable 1 + Variable 2 )- Variable 3 )/ Variable 4</v>
          </cell>
          <cell r="F142">
            <v>80</v>
          </cell>
          <cell r="G142" t="str">
            <v>Trimestre</v>
          </cell>
          <cell r="H142" t="str">
            <v>Porcentaje</v>
          </cell>
          <cell r="I142">
            <v>80</v>
          </cell>
          <cell r="J142">
            <v>5</v>
          </cell>
          <cell r="K142" t="str">
            <v>Proceso: Fiscalización y Liquidación</v>
          </cell>
          <cell r="L142">
            <v>201</v>
          </cell>
          <cell r="M142" t="str">
            <v>Subproceso: Control Aduanero</v>
          </cell>
          <cell r="N142">
            <v>3006</v>
          </cell>
          <cell r="O142" t="str">
            <v>Subproceso: Control Aduanero</v>
          </cell>
          <cell r="P142">
            <v>6158</v>
          </cell>
          <cell r="Q142">
            <v>6159</v>
          </cell>
          <cell r="R142">
            <v>6160</v>
          </cell>
          <cell r="S142">
            <v>6161</v>
          </cell>
          <cell r="T142" t="str">
            <v>Ascendente</v>
          </cell>
          <cell r="U142">
            <v>2</v>
          </cell>
          <cell r="V142" t="str">
            <v>Subproceso</v>
          </cell>
          <cell r="W142">
            <v>23104</v>
          </cell>
          <cell r="X142" t="str">
            <v>Indicadores de Subproceso - Fiscalización Aduanera</v>
          </cell>
          <cell r="Y142" t="str">
            <v>No</v>
          </cell>
        </row>
        <row r="143">
          <cell r="A143">
            <v>5102</v>
          </cell>
          <cell r="B143" t="str">
            <v>Porcentaje de devolución de mercancías aprehendidas</v>
          </cell>
          <cell r="C143" t="str">
            <v>(6162/6163)* 100</v>
          </cell>
          <cell r="D143">
            <v>97110003</v>
          </cell>
          <cell r="E143" t="str">
            <v>(Variable 1/ Variable 2)* 100</v>
          </cell>
          <cell r="F143">
            <v>2</v>
          </cell>
          <cell r="G143" t="str">
            <v>Mes</v>
          </cell>
          <cell r="H143" t="str">
            <v>Porcentaje</v>
          </cell>
          <cell r="I143">
            <v>1.91</v>
          </cell>
          <cell r="J143">
            <v>5</v>
          </cell>
          <cell r="K143" t="str">
            <v>Proceso: Fiscalización y Liquidación</v>
          </cell>
          <cell r="L143">
            <v>201</v>
          </cell>
          <cell r="M143" t="str">
            <v>Subproceso: Control Aduanero</v>
          </cell>
          <cell r="N143">
            <v>3006</v>
          </cell>
          <cell r="O143" t="str">
            <v>Subproceso: Control Aduanero</v>
          </cell>
          <cell r="P143">
            <v>6162</v>
          </cell>
          <cell r="Q143">
            <v>6163</v>
          </cell>
          <cell r="R143">
            <v>0</v>
          </cell>
          <cell r="S143">
            <v>0</v>
          </cell>
          <cell r="T143" t="str">
            <v>Descendente</v>
          </cell>
          <cell r="U143">
            <v>2</v>
          </cell>
          <cell r="V143" t="str">
            <v>Subproceso</v>
          </cell>
          <cell r="W143">
            <v>23104</v>
          </cell>
          <cell r="X143" t="str">
            <v>Indicadores de Subproceso - Fiscalización Aduanera</v>
          </cell>
          <cell r="Y143" t="str">
            <v>No</v>
          </cell>
        </row>
        <row r="144">
          <cell r="A144">
            <v>5103</v>
          </cell>
          <cell r="B144" t="str">
            <v>Porcentaje de gestión de los procedimientos sancionatorios y liquidaciones oficiales aduaneras (Corrección y Revisión).</v>
          </cell>
          <cell r="C144" t="str">
            <v>((6164 + 6165) / 6166)</v>
          </cell>
          <cell r="D144">
            <v>97110002</v>
          </cell>
          <cell r="E144" t="str">
            <v>((Variable 1 + Variable 2) / Variable 3)</v>
          </cell>
          <cell r="F144">
            <v>50</v>
          </cell>
          <cell r="G144" t="str">
            <v>Trimestre</v>
          </cell>
          <cell r="H144" t="str">
            <v>Porcentaje</v>
          </cell>
          <cell r="I144">
            <v>35</v>
          </cell>
          <cell r="J144">
            <v>5</v>
          </cell>
          <cell r="K144" t="str">
            <v>Proceso: Fiscalización y Liquidación</v>
          </cell>
          <cell r="L144">
            <v>201</v>
          </cell>
          <cell r="M144" t="str">
            <v>Subproceso: Control Aduanero</v>
          </cell>
          <cell r="N144">
            <v>3006</v>
          </cell>
          <cell r="O144" t="str">
            <v>Subproceso: Control Aduanero</v>
          </cell>
          <cell r="P144">
            <v>6164</v>
          </cell>
          <cell r="Q144">
            <v>6165</v>
          </cell>
          <cell r="R144">
            <v>6166</v>
          </cell>
          <cell r="S144">
            <v>0</v>
          </cell>
          <cell r="T144" t="str">
            <v>Constante</v>
          </cell>
          <cell r="U144">
            <v>2</v>
          </cell>
          <cell r="V144" t="str">
            <v>Subproceso</v>
          </cell>
          <cell r="W144">
            <v>23104</v>
          </cell>
          <cell r="X144" t="str">
            <v>Indicadores de Subproceso - Fiscalización Aduanera</v>
          </cell>
          <cell r="Y144" t="str">
            <v>No</v>
          </cell>
        </row>
      </sheetData>
      <sheetData sheetId="1"/>
      <sheetData sheetId="2"/>
      <sheetData sheetId="3"/>
      <sheetData sheetId="4">
        <row r="24">
          <cell r="BB24">
            <v>0.99676898222940225</v>
          </cell>
        </row>
      </sheetData>
      <sheetData sheetId="5">
        <row r="24">
          <cell r="V24">
            <v>1.962962962962963</v>
          </cell>
        </row>
      </sheetData>
      <sheetData sheetId="6">
        <row r="27">
          <cell r="N27">
            <v>0.8571428571428571</v>
          </cell>
        </row>
      </sheetData>
      <sheetData sheetId="7">
        <row r="27">
          <cell r="N27">
            <v>2.4455205811138017</v>
          </cell>
        </row>
      </sheetData>
      <sheetData sheetId="8">
        <row r="24">
          <cell r="BB24">
            <v>0.99676898222940225</v>
          </cell>
        </row>
      </sheetData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ndicadores"/>
      <sheetName val="consolidado"/>
      <sheetName val="Indicadores"/>
      <sheetName val="RESUMEN"/>
      <sheetName val="37 POA"/>
      <sheetName val="38 POA"/>
      <sheetName val="125 POA"/>
      <sheetName val="387 POA"/>
      <sheetName val="388 POA"/>
      <sheetName val="390 POA"/>
      <sheetName val="391 POA"/>
      <sheetName val="394 POA"/>
      <sheetName val="422 POA"/>
      <sheetName val="423 POA"/>
      <sheetName val="424 POA"/>
      <sheetName val="436 POA"/>
      <sheetName val="5085 POA"/>
      <sheetName val="5096 POA"/>
      <sheetName val="Variables"/>
    </sheetNames>
    <sheetDataSet>
      <sheetData sheetId="0">
        <row r="2">
          <cell r="A2">
            <v>37</v>
          </cell>
          <cell r="B2" t="str">
            <v>Eficacia en la declaratoria de cumplimiento de las garantías específicas, operaciones específicas, amparadas con garantía global y operaciones exentas de constituir garantías</v>
          </cell>
          <cell r="C2" t="str">
            <v>(5037/(5324+5589))*100</v>
          </cell>
          <cell r="D2">
            <v>97110001</v>
          </cell>
          <cell r="E2" t="str">
            <v>(Variable 1/ (Variable 2 + Variable 3))*100</v>
          </cell>
          <cell r="F2">
            <v>80</v>
          </cell>
          <cell r="G2" t="str">
            <v>Semestre</v>
          </cell>
          <cell r="H2" t="str">
            <v>Porcentaje</v>
          </cell>
          <cell r="I2">
            <v>0</v>
          </cell>
          <cell r="J2">
            <v>11</v>
          </cell>
          <cell r="K2" t="str">
            <v>Proceso: Operación Aduanera</v>
          </cell>
          <cell r="L2">
            <v>296</v>
          </cell>
          <cell r="M2" t="str">
            <v>Subproceso: Control a Operaciones</v>
          </cell>
          <cell r="N2">
            <v>2103</v>
          </cell>
          <cell r="O2" t="str">
            <v>Procedimiento: Control y cancelación de garantías</v>
          </cell>
          <cell r="P2">
            <v>5037</v>
          </cell>
          <cell r="Q2">
            <v>5324</v>
          </cell>
          <cell r="R2">
            <v>5589</v>
          </cell>
          <cell r="S2">
            <v>0</v>
          </cell>
          <cell r="T2" t="str">
            <v>Ascendente</v>
          </cell>
          <cell r="U2">
            <v>1</v>
          </cell>
          <cell r="V2" t="str">
            <v>Procedimiento</v>
          </cell>
          <cell r="W2">
            <v>22601</v>
          </cell>
          <cell r="X2" t="str">
            <v>Comercio Exterior</v>
          </cell>
          <cell r="Y2" t="str">
            <v>No</v>
          </cell>
        </row>
        <row r="3">
          <cell r="A3">
            <v>38</v>
          </cell>
          <cell r="B3" t="str">
            <v>Eficacia en la atención de Declaraciones de importación de trámite manual</v>
          </cell>
          <cell r="C3" t="str">
            <v>(5038/(5325+5590))*100</v>
          </cell>
          <cell r="D3">
            <v>97110001</v>
          </cell>
          <cell r="E3" t="str">
            <v>(Variable 1/(Variable 2+ Variable 3))*100</v>
          </cell>
          <cell r="F3">
            <v>80</v>
          </cell>
          <cell r="G3" t="str">
            <v>Mes</v>
          </cell>
          <cell r="H3" t="str">
            <v>Porcentaje</v>
          </cell>
          <cell r="I3">
            <v>0</v>
          </cell>
          <cell r="J3">
            <v>11</v>
          </cell>
          <cell r="K3" t="str">
            <v>Proceso: Operación Aduanera</v>
          </cell>
          <cell r="L3">
            <v>294</v>
          </cell>
          <cell r="M3" t="str">
            <v>Subproceso: Ingreso de Mercancías</v>
          </cell>
          <cell r="N3">
            <v>2090</v>
          </cell>
          <cell r="O3" t="str">
            <v>Procedimiento: Autorizaciones para tramites manuales de importación</v>
          </cell>
          <cell r="P3">
            <v>5038</v>
          </cell>
          <cell r="Q3">
            <v>5325</v>
          </cell>
          <cell r="R3">
            <v>5590</v>
          </cell>
          <cell r="S3">
            <v>0</v>
          </cell>
          <cell r="T3" t="str">
            <v>Ascendente</v>
          </cell>
          <cell r="U3">
            <v>1</v>
          </cell>
          <cell r="V3" t="str">
            <v>Procedimiento</v>
          </cell>
          <cell r="W3">
            <v>22601</v>
          </cell>
          <cell r="X3" t="str">
            <v>Comercio Exterior</v>
          </cell>
          <cell r="Y3" t="str">
            <v>No</v>
          </cell>
        </row>
        <row r="4">
          <cell r="A4">
            <v>58</v>
          </cell>
          <cell r="B4" t="str">
            <v>Porcentaje de cumplimiento en la entrega de informes a entidades de control</v>
          </cell>
          <cell r="C4" t="str">
            <v>(5043/5330)*100</v>
          </cell>
          <cell r="D4">
            <v>97110002</v>
          </cell>
          <cell r="E4" t="str">
            <v>(Variable 1/ Variable 2)* 100</v>
          </cell>
          <cell r="F4">
            <v>100</v>
          </cell>
          <cell r="G4" t="str">
            <v>Trimestre</v>
          </cell>
          <cell r="H4" t="str">
            <v>Porcentaje</v>
          </cell>
          <cell r="I4">
            <v>0</v>
          </cell>
          <cell r="J4">
            <v>4</v>
          </cell>
          <cell r="K4" t="str">
            <v>Proceso: Control Interno</v>
          </cell>
          <cell r="L4">
            <v>4</v>
          </cell>
          <cell r="M4" t="str">
            <v>Proceso: Control Interno. No Aplica Subproceso.</v>
          </cell>
          <cell r="N4">
            <v>2145</v>
          </cell>
          <cell r="O4" t="str">
            <v>Procedimiento: Auditoria Interna.</v>
          </cell>
          <cell r="P4">
            <v>5043</v>
          </cell>
          <cell r="Q4">
            <v>5330</v>
          </cell>
          <cell r="R4">
            <v>0</v>
          </cell>
          <cell r="S4">
            <v>0</v>
          </cell>
          <cell r="T4" t="str">
            <v>Constante</v>
          </cell>
          <cell r="U4">
            <v>1</v>
          </cell>
          <cell r="V4" t="str">
            <v>Procedimiento</v>
          </cell>
          <cell r="W4">
            <v>20401</v>
          </cell>
          <cell r="X4" t="str">
            <v>Control Interno</v>
          </cell>
          <cell r="Y4" t="str">
            <v>No</v>
          </cell>
        </row>
        <row r="5">
          <cell r="A5">
            <v>79</v>
          </cell>
          <cell r="B5" t="str">
            <v>Oportunidad en la calificación de la actuación disciplinaria</v>
          </cell>
          <cell r="C5" t="str">
            <v>(5064/5351)*100</v>
          </cell>
          <cell r="D5">
            <v>97110001</v>
          </cell>
          <cell r="E5" t="str">
            <v>(Variable 1/ Variable 2)* 100</v>
          </cell>
          <cell r="F5">
            <v>100</v>
          </cell>
          <cell r="G5" t="str">
            <v>Mes</v>
          </cell>
          <cell r="H5" t="str">
            <v>Porcentaje</v>
          </cell>
          <cell r="I5">
            <v>0</v>
          </cell>
          <cell r="J5">
            <v>10</v>
          </cell>
          <cell r="K5" t="str">
            <v>Proceso: Investigación disciplinaria</v>
          </cell>
          <cell r="L5">
            <v>293</v>
          </cell>
          <cell r="M5" t="str">
            <v>Subproceso: Actuación disciplinaria en primera instancia</v>
          </cell>
          <cell r="N5">
            <v>2131</v>
          </cell>
          <cell r="O5" t="str">
            <v>Procedimiento: Investigación Disciplinaria</v>
          </cell>
          <cell r="P5">
            <v>5064</v>
          </cell>
          <cell r="Q5">
            <v>5351</v>
          </cell>
          <cell r="R5">
            <v>0</v>
          </cell>
          <cell r="S5">
            <v>0</v>
          </cell>
          <cell r="T5" t="str">
            <v>Ascendente</v>
          </cell>
          <cell r="U5">
            <v>1</v>
          </cell>
          <cell r="V5" t="str">
            <v>Procedimiento</v>
          </cell>
          <cell r="W5">
            <v>21301</v>
          </cell>
          <cell r="X5" t="str">
            <v>Control Disciplinario Interno</v>
          </cell>
          <cell r="Y5" t="str">
            <v>No</v>
          </cell>
        </row>
        <row r="6">
          <cell r="A6">
            <v>101</v>
          </cell>
          <cell r="B6" t="str">
            <v>Calidad en la atención y acompañamiento al cliente a través del canal telefónico</v>
          </cell>
          <cell r="C6" t="str">
            <v>((5084+5370)/5605)*100</v>
          </cell>
          <cell r="D6">
            <v>97110001</v>
          </cell>
          <cell r="E6" t="str">
            <v>((Variable 1+ Variable 2) / Variable 3)*100</v>
          </cell>
          <cell r="F6">
            <v>90</v>
          </cell>
          <cell r="G6" t="str">
            <v>Mes</v>
          </cell>
          <cell r="H6" t="str">
            <v>Porcentaje</v>
          </cell>
          <cell r="I6">
            <v>0</v>
          </cell>
          <cell r="J6">
            <v>2</v>
          </cell>
          <cell r="K6" t="str">
            <v>Proceso: Asistencia al cliente</v>
          </cell>
          <cell r="L6">
            <v>2</v>
          </cell>
          <cell r="M6" t="str">
            <v>Subproceso: Asistencia al cliente. No Aplica Subproceso.</v>
          </cell>
          <cell r="N6">
            <v>2015</v>
          </cell>
          <cell r="O6" t="str">
            <v>Procedimiento: Atención en Canales</v>
          </cell>
          <cell r="P6">
            <v>5084</v>
          </cell>
          <cell r="Q6">
            <v>5370</v>
          </cell>
          <cell r="R6">
            <v>5605</v>
          </cell>
          <cell r="S6">
            <v>0</v>
          </cell>
          <cell r="T6" t="str">
            <v>Ascendente</v>
          </cell>
          <cell r="U6">
            <v>1</v>
          </cell>
          <cell r="V6" t="str">
            <v>Procedimiento</v>
          </cell>
          <cell r="W6">
            <v>22501</v>
          </cell>
          <cell r="X6" t="str">
            <v>Asistencia al Cliente</v>
          </cell>
          <cell r="Y6" t="str">
            <v>No</v>
          </cell>
        </row>
        <row r="7">
          <cell r="A7">
            <v>102</v>
          </cell>
          <cell r="B7" t="str">
            <v>Presencia institucional DIAN</v>
          </cell>
          <cell r="C7" t="str">
            <v>(5085/5371)*100</v>
          </cell>
          <cell r="D7">
            <v>97110001</v>
          </cell>
          <cell r="E7" t="str">
            <v>(Variable 1/ Variable 2)* 100</v>
          </cell>
          <cell r="F7">
            <v>100</v>
          </cell>
          <cell r="G7" t="str">
            <v>Trimestre</v>
          </cell>
          <cell r="H7" t="str">
            <v>Porcentaje</v>
          </cell>
          <cell r="I7">
            <v>0</v>
          </cell>
          <cell r="J7">
            <v>2</v>
          </cell>
          <cell r="K7" t="str">
            <v>Proceso: Asistencia al cliente</v>
          </cell>
          <cell r="L7">
            <v>2</v>
          </cell>
          <cell r="M7" t="str">
            <v>Subproceso: Asistencia al cliente. No Aplica Subproceso.</v>
          </cell>
          <cell r="N7">
            <v>2015</v>
          </cell>
          <cell r="O7" t="str">
            <v>Procedimiento: Atención en Canales</v>
          </cell>
          <cell r="P7">
            <v>5085</v>
          </cell>
          <cell r="Q7">
            <v>5371</v>
          </cell>
          <cell r="R7">
            <v>0</v>
          </cell>
          <cell r="S7">
            <v>0</v>
          </cell>
          <cell r="T7" t="str">
            <v>Ascendente</v>
          </cell>
          <cell r="U7">
            <v>1</v>
          </cell>
          <cell r="V7" t="str">
            <v>Procedimiento</v>
          </cell>
          <cell r="W7">
            <v>22501</v>
          </cell>
          <cell r="X7" t="str">
            <v>Asistencia al Cliente</v>
          </cell>
          <cell r="Y7" t="str">
            <v>No</v>
          </cell>
        </row>
        <row r="8">
          <cell r="A8">
            <v>109</v>
          </cell>
          <cell r="B8" t="str">
            <v>Oportunidad en la Decisión a Solicitudes Actualización RUT sujetas a verificación concepto 5</v>
          </cell>
          <cell r="C8" t="str">
            <v>(5087/5373)*100</v>
          </cell>
          <cell r="D8">
            <v>97110002</v>
          </cell>
          <cell r="E8" t="str">
            <v>(Variable 1/ Variable 2)* 100</v>
          </cell>
          <cell r="F8">
            <v>100</v>
          </cell>
          <cell r="G8" t="str">
            <v>Mes</v>
          </cell>
          <cell r="H8" t="str">
            <v>Porcentaje</v>
          </cell>
          <cell r="I8">
            <v>0</v>
          </cell>
          <cell r="J8">
            <v>8</v>
          </cell>
          <cell r="K8" t="str">
            <v>Proceso: Gestión Masiva</v>
          </cell>
          <cell r="L8">
            <v>291</v>
          </cell>
          <cell r="M8" t="str">
            <v>Subproceso: Modificaciones del Registro</v>
          </cell>
          <cell r="N8">
            <v>2037</v>
          </cell>
          <cell r="O8" t="str">
            <v>Procedimiento: Actualizaciones del Rut sujetas a verificación</v>
          </cell>
          <cell r="P8">
            <v>5087</v>
          </cell>
          <cell r="Q8">
            <v>5373</v>
          </cell>
          <cell r="R8">
            <v>0</v>
          </cell>
          <cell r="S8">
            <v>0</v>
          </cell>
          <cell r="T8" t="str">
            <v>Constante</v>
          </cell>
          <cell r="U8">
            <v>1</v>
          </cell>
          <cell r="V8" t="str">
            <v>Procedimiento</v>
          </cell>
          <cell r="W8">
            <v>22501</v>
          </cell>
          <cell r="X8" t="str">
            <v>Asistencia al Cliente</v>
          </cell>
          <cell r="Y8" t="str">
            <v>No</v>
          </cell>
        </row>
        <row r="9">
          <cell r="A9">
            <v>125</v>
          </cell>
          <cell r="B9" t="str">
            <v>Eficacia en el estudio y elaboración de  proyectos de normas de convenios internacionales aduaneros</v>
          </cell>
          <cell r="C9" t="str">
            <v>(5101/5387)*100</v>
          </cell>
          <cell r="D9">
            <v>97110002</v>
          </cell>
          <cell r="E9" t="str">
            <v>(Variable 1/ Variable 2)* 100</v>
          </cell>
          <cell r="F9">
            <v>100</v>
          </cell>
          <cell r="G9" t="str">
            <v>Semestre</v>
          </cell>
          <cell r="H9" t="str">
            <v>Porcentaje</v>
          </cell>
          <cell r="I9">
            <v>0</v>
          </cell>
          <cell r="J9">
            <v>11</v>
          </cell>
          <cell r="K9" t="str">
            <v>Proceso: Operación Aduanera</v>
          </cell>
          <cell r="L9">
            <v>216</v>
          </cell>
          <cell r="M9" t="str">
            <v>Subproceso: Apoyo  a la Operación Aduanera</v>
          </cell>
          <cell r="N9">
            <v>2093</v>
          </cell>
          <cell r="O9" t="str">
            <v>Procedimiento: Expedición de Pronunciamiento Técnico</v>
          </cell>
          <cell r="P9">
            <v>5101</v>
          </cell>
          <cell r="Q9">
            <v>5387</v>
          </cell>
          <cell r="R9">
            <v>0</v>
          </cell>
          <cell r="S9">
            <v>0</v>
          </cell>
          <cell r="T9" t="str">
            <v>Constante</v>
          </cell>
          <cell r="U9">
            <v>1</v>
          </cell>
          <cell r="V9" t="str">
            <v>Procedimiento</v>
          </cell>
          <cell r="W9">
            <v>22601</v>
          </cell>
          <cell r="X9" t="str">
            <v>Comercio Exterior</v>
          </cell>
          <cell r="Y9" t="str">
            <v>No</v>
          </cell>
        </row>
        <row r="10">
          <cell r="A10">
            <v>161</v>
          </cell>
          <cell r="B10" t="str">
            <v>Cobertura en Seguridad Social integral a los servidores públicos de la entidad.</v>
          </cell>
          <cell r="C10" t="str">
            <v>(5136/5422)*100</v>
          </cell>
          <cell r="D10">
            <v>97110001</v>
          </cell>
          <cell r="E10" t="str">
            <v>(Variable 1/ Variable 2)* 100</v>
          </cell>
          <cell r="F10">
            <v>100</v>
          </cell>
          <cell r="G10" t="str">
            <v>Trimestre</v>
          </cell>
          <cell r="H10" t="str">
            <v>Porcentaje</v>
          </cell>
          <cell r="I10">
            <v>0</v>
          </cell>
          <cell r="J10">
            <v>6</v>
          </cell>
          <cell r="K10" t="str">
            <v>Proceso: Gestión Humana</v>
          </cell>
          <cell r="L10">
            <v>282</v>
          </cell>
          <cell r="M10" t="str">
            <v>Subproceso: Gestión para la provisión y/o movilidad del empleo</v>
          </cell>
          <cell r="N10">
            <v>2264</v>
          </cell>
          <cell r="O10" t="str">
            <v>Procedimiento: Afiliaciones y/o Traslados al Sistema de Seguridad Social y Cajas de Compensación</v>
          </cell>
          <cell r="P10">
            <v>5136</v>
          </cell>
          <cell r="Q10">
            <v>5422</v>
          </cell>
          <cell r="R10">
            <v>0</v>
          </cell>
          <cell r="S10">
            <v>0</v>
          </cell>
          <cell r="T10" t="str">
            <v>Ascendente</v>
          </cell>
          <cell r="U10">
            <v>1</v>
          </cell>
          <cell r="V10" t="str">
            <v>Procedimiento</v>
          </cell>
          <cell r="W10">
            <v>21401</v>
          </cell>
          <cell r="X10" t="str">
            <v>Personal</v>
          </cell>
          <cell r="Y10" t="str">
            <v>No</v>
          </cell>
        </row>
        <row r="11">
          <cell r="A11">
            <v>178</v>
          </cell>
          <cell r="B11" t="str">
            <v>Número de días de mora en el cierre contable (MUISCA)</v>
          </cell>
          <cell r="C11" t="str">
            <v>(5152-5438)</v>
          </cell>
          <cell r="D11">
            <v>97110003</v>
          </cell>
          <cell r="E11" t="str">
            <v>(Variable 1 - Variable 2 )</v>
          </cell>
          <cell r="F11">
            <v>0</v>
          </cell>
          <cell r="G11" t="str">
            <v>Mes</v>
          </cell>
          <cell r="H11" t="str">
            <v>Días</v>
          </cell>
          <cell r="I11">
            <v>0</v>
          </cell>
          <cell r="J11">
            <v>12</v>
          </cell>
          <cell r="K11" t="str">
            <v>Proceso: Recaudación</v>
          </cell>
          <cell r="L11">
            <v>259</v>
          </cell>
          <cell r="M11" t="str">
            <v xml:space="preserve">	Subproceso: Información de Recaudo</v>
          </cell>
          <cell r="N11">
            <v>2051</v>
          </cell>
          <cell r="O11" t="str">
            <v>Procedimiento: Cierre Contable</v>
          </cell>
          <cell r="P11">
            <v>5152</v>
          </cell>
          <cell r="Q11">
            <v>5438</v>
          </cell>
          <cell r="R11">
            <v>0</v>
          </cell>
          <cell r="S11">
            <v>0</v>
          </cell>
          <cell r="T11" t="str">
            <v>Descendente</v>
          </cell>
          <cell r="U11">
            <v>1</v>
          </cell>
          <cell r="V11" t="str">
            <v>Procedimiento</v>
          </cell>
          <cell r="W11">
            <v>22401</v>
          </cell>
          <cell r="X11" t="str">
            <v>Recaudo</v>
          </cell>
          <cell r="Y11" t="str">
            <v>No</v>
          </cell>
        </row>
        <row r="12">
          <cell r="A12">
            <v>183</v>
          </cell>
          <cell r="B12" t="str">
            <v>Proceso sancionatorio contra EAR</v>
          </cell>
          <cell r="C12" t="str">
            <v>(5157/5443)*100</v>
          </cell>
          <cell r="D12">
            <v>97110002</v>
          </cell>
          <cell r="E12" t="str">
            <v>(Variable 1/ Variable 2)* 100</v>
          </cell>
          <cell r="F12">
            <v>100</v>
          </cell>
          <cell r="G12" t="str">
            <v>Año</v>
          </cell>
          <cell r="H12" t="str">
            <v>Porcentaje</v>
          </cell>
          <cell r="I12">
            <v>0</v>
          </cell>
          <cell r="J12">
            <v>12</v>
          </cell>
          <cell r="K12" t="str">
            <v>Proceso: Recaudación</v>
          </cell>
          <cell r="L12">
            <v>259</v>
          </cell>
          <cell r="M12" t="str">
            <v xml:space="preserve">	Subproceso: Información de Recaudo</v>
          </cell>
          <cell r="N12">
            <v>2055</v>
          </cell>
          <cell r="O12" t="str">
            <v>Procedimiento: Sanciones a Entidades Autorizadas para Recaudar</v>
          </cell>
          <cell r="P12">
            <v>5157</v>
          </cell>
          <cell r="Q12">
            <v>5443</v>
          </cell>
          <cell r="R12">
            <v>0</v>
          </cell>
          <cell r="S12">
            <v>0</v>
          </cell>
          <cell r="T12" t="str">
            <v>Constante</v>
          </cell>
          <cell r="U12">
            <v>1</v>
          </cell>
          <cell r="V12" t="str">
            <v>Procedimiento</v>
          </cell>
          <cell r="W12">
            <v>22401</v>
          </cell>
          <cell r="X12" t="str">
            <v>Recaudo</v>
          </cell>
          <cell r="Y12" t="str">
            <v>No</v>
          </cell>
        </row>
        <row r="13">
          <cell r="A13">
            <v>186</v>
          </cell>
          <cell r="B13" t="str">
            <v>Comunicación Indice de Consignación</v>
          </cell>
          <cell r="C13" t="str">
            <v>(5160/5446)*100</v>
          </cell>
          <cell r="D13">
            <v>97110002</v>
          </cell>
          <cell r="E13" t="str">
            <v>(Variable 1/ Variable 2)* 100</v>
          </cell>
          <cell r="F13">
            <v>100</v>
          </cell>
          <cell r="G13" t="str">
            <v>Mes</v>
          </cell>
          <cell r="H13" t="str">
            <v>Porcentaje</v>
          </cell>
          <cell r="I13">
            <v>0</v>
          </cell>
          <cell r="J13">
            <v>12</v>
          </cell>
          <cell r="K13" t="str">
            <v>Proceso: Recaudación</v>
          </cell>
          <cell r="L13">
            <v>259</v>
          </cell>
          <cell r="M13" t="str">
            <v xml:space="preserve">	Subproceso: Información de Recaudo</v>
          </cell>
          <cell r="N13">
            <v>2054</v>
          </cell>
          <cell r="O13" t="str">
            <v>Procedimiento: Cálculo del Índice de consignación</v>
          </cell>
          <cell r="P13">
            <v>5160</v>
          </cell>
          <cell r="Q13">
            <v>5446</v>
          </cell>
          <cell r="R13">
            <v>0</v>
          </cell>
          <cell r="S13">
            <v>0</v>
          </cell>
          <cell r="T13" t="str">
            <v>Constante</v>
          </cell>
          <cell r="U13">
            <v>1</v>
          </cell>
          <cell r="V13" t="str">
            <v>Procedimiento</v>
          </cell>
          <cell r="W13">
            <v>22401</v>
          </cell>
          <cell r="X13" t="str">
            <v>Recaudo</v>
          </cell>
          <cell r="Y13" t="str">
            <v>No</v>
          </cell>
        </row>
        <row r="14">
          <cell r="A14">
            <v>187</v>
          </cell>
          <cell r="B14" t="str">
            <v>Conciliación del Recaudo</v>
          </cell>
          <cell r="C14" t="str">
            <v>(5161/5447)*100</v>
          </cell>
          <cell r="D14">
            <v>97110002</v>
          </cell>
          <cell r="E14" t="str">
            <v>(Variable 1/ Variable 2)* 100</v>
          </cell>
          <cell r="F14">
            <v>100</v>
          </cell>
          <cell r="G14" t="str">
            <v>Mes</v>
          </cell>
          <cell r="H14" t="str">
            <v>Porcentaje</v>
          </cell>
          <cell r="I14">
            <v>0</v>
          </cell>
          <cell r="J14">
            <v>12</v>
          </cell>
          <cell r="K14" t="str">
            <v>Proceso: Recaudación</v>
          </cell>
          <cell r="L14">
            <v>259</v>
          </cell>
          <cell r="M14" t="str">
            <v xml:space="preserve">	Subproceso: Información de Recaudo</v>
          </cell>
          <cell r="N14">
            <v>2054</v>
          </cell>
          <cell r="O14" t="str">
            <v>Procedimiento: Cálculo del Índice de consignación</v>
          </cell>
          <cell r="P14">
            <v>5161</v>
          </cell>
          <cell r="Q14">
            <v>5447</v>
          </cell>
          <cell r="R14">
            <v>0</v>
          </cell>
          <cell r="S14">
            <v>0</v>
          </cell>
          <cell r="T14" t="str">
            <v>Constante</v>
          </cell>
          <cell r="U14">
            <v>1</v>
          </cell>
          <cell r="V14" t="str">
            <v>Procedimiento</v>
          </cell>
          <cell r="W14">
            <v>22401</v>
          </cell>
          <cell r="X14" t="str">
            <v>Recaudo</v>
          </cell>
          <cell r="Y14" t="str">
            <v>No</v>
          </cell>
        </row>
        <row r="15">
          <cell r="A15">
            <v>218</v>
          </cell>
          <cell r="B15" t="str">
            <v>Concepto bienes inmuebles recibidos en dación en pago</v>
          </cell>
          <cell r="C15" t="str">
            <v>(5179/5463)*100</v>
          </cell>
          <cell r="D15">
            <v>97110002</v>
          </cell>
          <cell r="E15" t="str">
            <v>(Variable 1/ Variable 2)* 100</v>
          </cell>
          <cell r="F15">
            <v>100</v>
          </cell>
          <cell r="G15" t="str">
            <v>Trimestre</v>
          </cell>
          <cell r="H15" t="str">
            <v>Porcentaje</v>
          </cell>
          <cell r="I15">
            <v>0</v>
          </cell>
          <cell r="J15">
            <v>14</v>
          </cell>
          <cell r="K15" t="str">
            <v>Proceso: Recursos Físicos</v>
          </cell>
          <cell r="L15">
            <v>232</v>
          </cell>
          <cell r="M15" t="str">
            <v>Subproceso: Administración de Bienes</v>
          </cell>
          <cell r="N15">
            <v>2173</v>
          </cell>
          <cell r="O15" t="str">
            <v>Procedimiento: Conceptualización y Entrega de Bienes Inmuebles Recibidos en Dación en Pago</v>
          </cell>
          <cell r="P15">
            <v>5179</v>
          </cell>
          <cell r="Q15">
            <v>5463</v>
          </cell>
          <cell r="R15">
            <v>0</v>
          </cell>
          <cell r="S15">
            <v>0</v>
          </cell>
          <cell r="T15" t="str">
            <v>Constante</v>
          </cell>
          <cell r="U15">
            <v>1</v>
          </cell>
          <cell r="V15" t="str">
            <v>Procedimiento</v>
          </cell>
          <cell r="W15">
            <v>21501</v>
          </cell>
          <cell r="X15" t="str">
            <v>Recursos Físicos</v>
          </cell>
          <cell r="Y15" t="str">
            <v>No</v>
          </cell>
        </row>
        <row r="16">
          <cell r="A16">
            <v>229</v>
          </cell>
          <cell r="B16" t="str">
            <v>Control a eliminación de documentos</v>
          </cell>
          <cell r="C16" t="str">
            <v>(5180/5464)*100</v>
          </cell>
          <cell r="D16">
            <v>97110002</v>
          </cell>
          <cell r="E16" t="str">
            <v>(Variable 1/ Variable 2)* 100</v>
          </cell>
          <cell r="F16">
            <v>100</v>
          </cell>
          <cell r="G16" t="str">
            <v>Año</v>
          </cell>
          <cell r="H16" t="str">
            <v>Porcentaje</v>
          </cell>
          <cell r="I16">
            <v>0</v>
          </cell>
          <cell r="J16">
            <v>14</v>
          </cell>
          <cell r="K16" t="str">
            <v>Proceso: Recursos Físicos</v>
          </cell>
          <cell r="L16">
            <v>53</v>
          </cell>
          <cell r="M16" t="str">
            <v>Subproceso: Gestión Documental</v>
          </cell>
          <cell r="N16">
            <v>2209</v>
          </cell>
          <cell r="O16" t="str">
            <v>Procedimiento: Administración del Archivo Central</v>
          </cell>
          <cell r="P16">
            <v>5190</v>
          </cell>
          <cell r="Q16">
            <v>5474</v>
          </cell>
          <cell r="R16">
            <v>0</v>
          </cell>
          <cell r="S16">
            <v>0</v>
          </cell>
          <cell r="T16" t="str">
            <v>Constante</v>
          </cell>
          <cell r="U16">
            <v>1</v>
          </cell>
          <cell r="V16" t="str">
            <v>Procedimiento</v>
          </cell>
          <cell r="W16">
            <v>21501</v>
          </cell>
          <cell r="X16" t="str">
            <v>Recursos Físicos</v>
          </cell>
          <cell r="Y16" t="str">
            <v>No</v>
          </cell>
        </row>
        <row r="17">
          <cell r="A17">
            <v>236</v>
          </cell>
          <cell r="B17" t="str">
            <v>Mantenimiento del Parque Automotor</v>
          </cell>
          <cell r="C17" t="str">
            <v>(5195/5479)*100</v>
          </cell>
          <cell r="D17">
            <v>97110002</v>
          </cell>
          <cell r="E17" t="str">
            <v>(Variable 1/ Variable 2)* 100</v>
          </cell>
          <cell r="F17">
            <v>100</v>
          </cell>
          <cell r="G17" t="str">
            <v>Trimestre</v>
          </cell>
          <cell r="H17" t="str">
            <v>Porcentaje</v>
          </cell>
          <cell r="I17">
            <v>0</v>
          </cell>
          <cell r="J17">
            <v>14</v>
          </cell>
          <cell r="K17" t="str">
            <v>Proceso: Recursos Físicos</v>
          </cell>
          <cell r="L17">
            <v>232</v>
          </cell>
          <cell r="M17" t="str">
            <v>Subproceso: Administración de Bienes</v>
          </cell>
          <cell r="N17">
            <v>2377</v>
          </cell>
          <cell r="O17" t="str">
            <v>Procedimiento: Programa de Mantenimiento Parque Automotor</v>
          </cell>
          <cell r="P17">
            <v>5195</v>
          </cell>
          <cell r="Q17">
            <v>5479</v>
          </cell>
          <cell r="R17">
            <v>0</v>
          </cell>
          <cell r="S17">
            <v>0</v>
          </cell>
          <cell r="T17" t="str">
            <v>Constante</v>
          </cell>
          <cell r="U17">
            <v>1</v>
          </cell>
          <cell r="V17" t="str">
            <v>Procedimiento</v>
          </cell>
          <cell r="W17">
            <v>21501</v>
          </cell>
          <cell r="X17" t="str">
            <v>Recursos Físicos</v>
          </cell>
          <cell r="Y17" t="str">
            <v>No</v>
          </cell>
        </row>
        <row r="18">
          <cell r="A18">
            <v>245</v>
          </cell>
          <cell r="B18" t="str">
            <v>Oportunidad entrega cuenta mensual de Almacén e Inventarios</v>
          </cell>
          <cell r="C18" t="str">
            <v>(5204/5488)*100</v>
          </cell>
          <cell r="D18">
            <v>97110002</v>
          </cell>
          <cell r="E18" t="str">
            <v>(Variable 1/ Variable 2)* 100</v>
          </cell>
          <cell r="F18">
            <v>100</v>
          </cell>
          <cell r="G18" t="str">
            <v>Mes</v>
          </cell>
          <cell r="H18" t="str">
            <v>Porcentaje</v>
          </cell>
          <cell r="I18">
            <v>0</v>
          </cell>
          <cell r="J18">
            <v>14</v>
          </cell>
          <cell r="K18" t="str">
            <v>Proceso: Recursos Físicos</v>
          </cell>
          <cell r="L18">
            <v>232</v>
          </cell>
          <cell r="M18" t="str">
            <v>Subproceso: Administración de Bienes</v>
          </cell>
          <cell r="N18">
            <v>2349</v>
          </cell>
          <cell r="O18" t="str">
            <v>Procedimiento: Levantamiento Físico de Inventario de Bienes Muebles</v>
          </cell>
          <cell r="P18">
            <v>5204</v>
          </cell>
          <cell r="Q18">
            <v>5488</v>
          </cell>
          <cell r="R18">
            <v>0</v>
          </cell>
          <cell r="S18">
            <v>0</v>
          </cell>
          <cell r="T18" t="str">
            <v>Constante</v>
          </cell>
          <cell r="U18">
            <v>1</v>
          </cell>
          <cell r="V18" t="str">
            <v>Procedimiento</v>
          </cell>
          <cell r="W18">
            <v>21501</v>
          </cell>
          <cell r="X18" t="str">
            <v>Recursos Físicos</v>
          </cell>
          <cell r="Y18" t="str">
            <v>No</v>
          </cell>
        </row>
        <row r="19">
          <cell r="A19">
            <v>262</v>
          </cell>
          <cell r="B19" t="str">
            <v>Cumplimiento y mantenimiento de los requisitos  con los cuales se obtuvo el registro aduanero</v>
          </cell>
          <cell r="C19" t="str">
            <v>(5219/5502)*100</v>
          </cell>
          <cell r="D19">
            <v>97110002</v>
          </cell>
          <cell r="E19" t="str">
            <v>(Variable 1/ Variable 2)* 100</v>
          </cell>
          <cell r="F19">
            <v>70</v>
          </cell>
          <cell r="G19" t="str">
            <v>Trimestre</v>
          </cell>
          <cell r="H19" t="str">
            <v>Porcentaje</v>
          </cell>
          <cell r="I19">
            <v>0</v>
          </cell>
          <cell r="J19">
            <v>8</v>
          </cell>
          <cell r="K19" t="str">
            <v>Proceso: Gestión Masiva</v>
          </cell>
          <cell r="L19">
            <v>289</v>
          </cell>
          <cell r="M19" t="str">
            <v>Subproceso: Registro, Habilitación, Autorización Usuarios TAC</v>
          </cell>
          <cell r="N19">
            <v>3121</v>
          </cell>
          <cell r="O19" t="str">
            <v>Procedimiento: Control al mantenimiento de requisitos a Operadores de Comercio Exterior y Obligados Aduaneros</v>
          </cell>
          <cell r="P19">
            <v>5219</v>
          </cell>
          <cell r="Q19">
            <v>5502</v>
          </cell>
          <cell r="R19">
            <v>0</v>
          </cell>
          <cell r="S19">
            <v>0</v>
          </cell>
          <cell r="T19" t="str">
            <v>Constante</v>
          </cell>
          <cell r="U19">
            <v>1</v>
          </cell>
          <cell r="V19" t="str">
            <v>Procedimiento</v>
          </cell>
          <cell r="W19">
            <v>22801</v>
          </cell>
          <cell r="X19" t="str">
            <v xml:space="preserve">Registro Aduanero    </v>
          </cell>
          <cell r="Y19" t="str">
            <v>No</v>
          </cell>
        </row>
        <row r="20">
          <cell r="A20">
            <v>341</v>
          </cell>
          <cell r="B20" t="str">
            <v>Avaluo de Bienes Inmuebles</v>
          </cell>
          <cell r="C20" t="str">
            <v>(5678/5679)*100</v>
          </cell>
          <cell r="D20">
            <v>97110002</v>
          </cell>
          <cell r="E20" t="str">
            <v>(Variable 1/ Variable 2)* 100</v>
          </cell>
          <cell r="F20">
            <v>50</v>
          </cell>
          <cell r="G20" t="str">
            <v>Cuatrimestre</v>
          </cell>
          <cell r="H20" t="str">
            <v>Porcentaje</v>
          </cell>
          <cell r="I20">
            <v>0</v>
          </cell>
          <cell r="J20">
            <v>1</v>
          </cell>
          <cell r="K20" t="str">
            <v>Proceso: Administración de Cartera</v>
          </cell>
          <cell r="L20">
            <v>278</v>
          </cell>
          <cell r="M20" t="str">
            <v>Subproceso: Cobro en Sede Administrativa</v>
          </cell>
          <cell r="N20">
            <v>3160</v>
          </cell>
          <cell r="O20" t="str">
            <v>Procedimiento: Avalúo de Bienes</v>
          </cell>
          <cell r="P20">
            <v>5678</v>
          </cell>
          <cell r="Q20">
            <v>5679</v>
          </cell>
          <cell r="R20">
            <v>0</v>
          </cell>
          <cell r="S20">
            <v>0</v>
          </cell>
          <cell r="T20" t="str">
            <v>Constante</v>
          </cell>
          <cell r="U20">
            <v>1</v>
          </cell>
          <cell r="V20" t="str">
            <v>Procedimiento</v>
          </cell>
          <cell r="W20">
            <v>22402</v>
          </cell>
          <cell r="X20" t="str">
            <v>Cobranzas</v>
          </cell>
          <cell r="Y20" t="str">
            <v>No</v>
          </cell>
        </row>
        <row r="21">
          <cell r="A21">
            <v>342</v>
          </cell>
          <cell r="B21" t="str">
            <v>Remate de Bienes Inmuebles</v>
          </cell>
          <cell r="C21" t="str">
            <v>(5681/5680)*100</v>
          </cell>
          <cell r="D21">
            <v>97110002</v>
          </cell>
          <cell r="E21" t="str">
            <v>(Variable 1/ Variable 2)* 100</v>
          </cell>
          <cell r="F21">
            <v>50</v>
          </cell>
          <cell r="G21" t="str">
            <v>Cuatrimestre</v>
          </cell>
          <cell r="H21" t="str">
            <v>Porcentaje</v>
          </cell>
          <cell r="I21">
            <v>0</v>
          </cell>
          <cell r="J21">
            <v>1</v>
          </cell>
          <cell r="K21" t="str">
            <v>Proceso: Administración de Cartera</v>
          </cell>
          <cell r="L21">
            <v>278</v>
          </cell>
          <cell r="M21" t="str">
            <v>Subproceso: Cobro en Sede Administrativa</v>
          </cell>
          <cell r="N21">
            <v>3162</v>
          </cell>
          <cell r="O21" t="str">
            <v>Procedimiento: Liquidación del Crédito y las Costas</v>
          </cell>
          <cell r="P21">
            <v>5681</v>
          </cell>
          <cell r="Q21">
            <v>5680</v>
          </cell>
          <cell r="R21">
            <v>0</v>
          </cell>
          <cell r="S21">
            <v>0</v>
          </cell>
          <cell r="T21" t="str">
            <v>Constante</v>
          </cell>
          <cell r="U21">
            <v>1</v>
          </cell>
          <cell r="V21" t="str">
            <v>Procedimiento</v>
          </cell>
          <cell r="W21">
            <v>22402</v>
          </cell>
          <cell r="X21" t="str">
            <v>Cobranzas</v>
          </cell>
          <cell r="Y21" t="str">
            <v>No</v>
          </cell>
        </row>
        <row r="22">
          <cell r="A22">
            <v>363</v>
          </cell>
          <cell r="B22" t="str">
            <v>Reconocimiento de las operaciones contables</v>
          </cell>
          <cell r="C22" t="str">
            <v>(5745/5760)* 100</v>
          </cell>
          <cell r="D22">
            <v>97110001</v>
          </cell>
          <cell r="E22" t="str">
            <v>(Variable 1/ Variable 2)* 100</v>
          </cell>
          <cell r="F22">
            <v>100</v>
          </cell>
          <cell r="G22" t="str">
            <v>Mes</v>
          </cell>
          <cell r="H22" t="str">
            <v>Porcentaje</v>
          </cell>
          <cell r="I22">
            <v>0</v>
          </cell>
          <cell r="J22">
            <v>13</v>
          </cell>
          <cell r="K22" t="str">
            <v>Proceso: Recursos Financieros</v>
          </cell>
          <cell r="L22">
            <v>226</v>
          </cell>
          <cell r="M22" t="str">
            <v>Subproceso: Reconocimiento</v>
          </cell>
          <cell r="N22">
            <v>2156</v>
          </cell>
          <cell r="O22" t="str">
            <v>Procedimiento: Reconocimiento de Hechos Económicos que No Generan Pago</v>
          </cell>
          <cell r="P22">
            <v>5745</v>
          </cell>
          <cell r="Q22">
            <v>5760</v>
          </cell>
          <cell r="R22">
            <v>0</v>
          </cell>
          <cell r="S22">
            <v>0</v>
          </cell>
          <cell r="T22" t="str">
            <v>Ascendente</v>
          </cell>
          <cell r="U22">
            <v>1</v>
          </cell>
          <cell r="V22" t="str">
            <v>Procedimiento</v>
          </cell>
          <cell r="W22">
            <v>21601</v>
          </cell>
          <cell r="X22" t="str">
            <v>Recursos Financieros</v>
          </cell>
          <cell r="Y22" t="str">
            <v>No</v>
          </cell>
        </row>
        <row r="23">
          <cell r="A23">
            <v>368</v>
          </cell>
          <cell r="B23" t="str">
            <v>Conciliaciones Contables</v>
          </cell>
          <cell r="C23" t="str">
            <v>5750</v>
          </cell>
          <cell r="D23">
            <v>97110001</v>
          </cell>
          <cell r="E23" t="str">
            <v>Variable 1</v>
          </cell>
          <cell r="F23">
            <v>4</v>
          </cell>
          <cell r="G23" t="str">
            <v>Mes</v>
          </cell>
          <cell r="H23" t="str">
            <v>Cantidad</v>
          </cell>
          <cell r="I23">
            <v>0</v>
          </cell>
          <cell r="J23">
            <v>13</v>
          </cell>
          <cell r="K23" t="str">
            <v>Proceso: Recursos Financieros</v>
          </cell>
          <cell r="L23">
            <v>281</v>
          </cell>
          <cell r="M23" t="str">
            <v>Subproceso: Gestión Contable</v>
          </cell>
          <cell r="N23">
            <v>2157</v>
          </cell>
          <cell r="O23" t="str">
            <v>Procedimiento: Generación de Conciliaciones Bancarias y Cruces de Información</v>
          </cell>
          <cell r="P23">
            <v>5750</v>
          </cell>
          <cell r="Q23">
            <v>0</v>
          </cell>
          <cell r="R23">
            <v>0</v>
          </cell>
          <cell r="S23">
            <v>0</v>
          </cell>
          <cell r="T23" t="str">
            <v>Ascendente</v>
          </cell>
          <cell r="U23">
            <v>1</v>
          </cell>
          <cell r="V23" t="str">
            <v>Procedimiento</v>
          </cell>
          <cell r="W23">
            <v>21601</v>
          </cell>
          <cell r="X23" t="str">
            <v>Recursos Financieros</v>
          </cell>
          <cell r="Y23" t="str">
            <v>No</v>
          </cell>
        </row>
        <row r="24">
          <cell r="A24">
            <v>371</v>
          </cell>
          <cell r="B24" t="str">
            <v>Secuestro de Bienes  Inmuebles</v>
          </cell>
          <cell r="C24" t="str">
            <v>(5753/5765)*100</v>
          </cell>
          <cell r="D24">
            <v>97110002</v>
          </cell>
          <cell r="E24" t="str">
            <v>(Variable 1/ Variable 2)* 100</v>
          </cell>
          <cell r="F24">
            <v>50</v>
          </cell>
          <cell r="G24" t="str">
            <v>Cuatrimestre</v>
          </cell>
          <cell r="H24" t="str">
            <v>Porcentaje</v>
          </cell>
          <cell r="I24">
            <v>0</v>
          </cell>
          <cell r="J24">
            <v>1</v>
          </cell>
          <cell r="K24" t="str">
            <v>Proceso: Administración de Cartera</v>
          </cell>
          <cell r="L24">
            <v>278</v>
          </cell>
          <cell r="M24" t="str">
            <v>Subproceso: Cobro en Sede Administrativa</v>
          </cell>
          <cell r="N24">
            <v>3158</v>
          </cell>
          <cell r="O24" t="str">
            <v>Procedimiento: Entrega de bienes secuestrados</v>
          </cell>
          <cell r="P24">
            <v>5753</v>
          </cell>
          <cell r="Q24">
            <v>5765</v>
          </cell>
          <cell r="R24">
            <v>0</v>
          </cell>
          <cell r="S24">
            <v>0</v>
          </cell>
          <cell r="T24" t="str">
            <v>Constante</v>
          </cell>
          <cell r="U24">
            <v>1</v>
          </cell>
          <cell r="V24" t="str">
            <v>Procedimiento</v>
          </cell>
          <cell r="W24">
            <v>22402</v>
          </cell>
          <cell r="X24" t="str">
            <v>Cobranzas</v>
          </cell>
          <cell r="Y24" t="str">
            <v>No</v>
          </cell>
        </row>
        <row r="25">
          <cell r="A25">
            <v>374</v>
          </cell>
          <cell r="B25" t="str">
            <v>Porcentaje de Terceros Conciliados</v>
          </cell>
          <cell r="C25" t="str">
            <v>(5756/5768)*100</v>
          </cell>
          <cell r="D25">
            <v>97110002</v>
          </cell>
          <cell r="E25" t="str">
            <v>(Variable 1/ Variable 2)* 100</v>
          </cell>
          <cell r="F25">
            <v>100</v>
          </cell>
          <cell r="G25" t="str">
            <v>Mes</v>
          </cell>
          <cell r="H25" t="str">
            <v>Porcentaje</v>
          </cell>
          <cell r="I25">
            <v>0</v>
          </cell>
          <cell r="J25">
            <v>12</v>
          </cell>
          <cell r="K25" t="str">
            <v>Proceso: Recaudación</v>
          </cell>
          <cell r="L25">
            <v>259</v>
          </cell>
          <cell r="M25" t="str">
            <v xml:space="preserve">	Subproceso: Información de Recaudo</v>
          </cell>
          <cell r="N25">
            <v>2052</v>
          </cell>
          <cell r="O25" t="str">
            <v>Procedimiento: Informe contable que deben rendir las direcciones seccionales</v>
          </cell>
          <cell r="P25">
            <v>5756</v>
          </cell>
          <cell r="Q25">
            <v>5768</v>
          </cell>
          <cell r="R25">
            <v>0</v>
          </cell>
          <cell r="S25">
            <v>0</v>
          </cell>
          <cell r="T25" t="str">
            <v>Constante</v>
          </cell>
          <cell r="U25">
            <v>1</v>
          </cell>
          <cell r="V25" t="str">
            <v>Procedimiento</v>
          </cell>
          <cell r="W25">
            <v>22401</v>
          </cell>
          <cell r="X25" t="str">
            <v>Recaudo</v>
          </cell>
          <cell r="Y25" t="str">
            <v>Si</v>
          </cell>
        </row>
        <row r="26">
          <cell r="A26">
            <v>375</v>
          </cell>
          <cell r="B26" t="str">
            <v>Gestión Saldos con errores de Procesamiento mediante el uso del Rol de Reprocesos del SIE de Obligación Financiera</v>
          </cell>
          <cell r="C26" t="str">
            <v>((5774+5778)/(5780+5782))*100</v>
          </cell>
          <cell r="D26">
            <v>97110002</v>
          </cell>
          <cell r="E26" t="str">
            <v>((Variable 1+ Variable 2) / (Variable 3 + Variable 4))*100</v>
          </cell>
          <cell r="F26">
            <v>100</v>
          </cell>
          <cell r="G26" t="str">
            <v>Mes</v>
          </cell>
          <cell r="H26" t="str">
            <v>Porcentaje</v>
          </cell>
          <cell r="I26">
            <v>0</v>
          </cell>
          <cell r="J26">
            <v>12</v>
          </cell>
          <cell r="K26" t="str">
            <v>Proceso: Recaudación</v>
          </cell>
          <cell r="L26">
            <v>259</v>
          </cell>
          <cell r="M26" t="str">
            <v xml:space="preserve">	Subproceso: Información de Recaudo</v>
          </cell>
          <cell r="N26">
            <v>2042</v>
          </cell>
          <cell r="O26" t="str">
            <v>Procedimiento: Corrección de inconsistencias  de Declaraciones y-o Recibos de Pago</v>
          </cell>
          <cell r="P26">
            <v>5774</v>
          </cell>
          <cell r="Q26">
            <v>5778</v>
          </cell>
          <cell r="R26">
            <v>5780</v>
          </cell>
          <cell r="S26">
            <v>5782</v>
          </cell>
          <cell r="T26" t="str">
            <v>Constante</v>
          </cell>
          <cell r="U26">
            <v>1</v>
          </cell>
          <cell r="V26" t="str">
            <v>Procedimiento</v>
          </cell>
          <cell r="W26">
            <v>22401</v>
          </cell>
          <cell r="X26" t="str">
            <v>Recaudo</v>
          </cell>
          <cell r="Y26" t="str">
            <v>No</v>
          </cell>
        </row>
        <row r="27">
          <cell r="A27">
            <v>386</v>
          </cell>
          <cell r="B27" t="str">
            <v>Eficacia en la ejecución del Procedimiento de Administración de la Actividad de Auditoría Interna</v>
          </cell>
          <cell r="C27" t="str">
            <v>(5894/5910)*100</v>
          </cell>
          <cell r="D27">
            <v>97110002</v>
          </cell>
          <cell r="E27" t="str">
            <v>(Variable 1/ Variable 2)* 100</v>
          </cell>
          <cell r="F27">
            <v>100</v>
          </cell>
          <cell r="G27" t="str">
            <v>Trimestre</v>
          </cell>
          <cell r="H27" t="str">
            <v>Porcentaje</v>
          </cell>
          <cell r="I27">
            <v>0</v>
          </cell>
          <cell r="J27">
            <v>4</v>
          </cell>
          <cell r="K27" t="str">
            <v>Proceso: Control Interno</v>
          </cell>
          <cell r="L27">
            <v>4</v>
          </cell>
          <cell r="M27" t="str">
            <v>Proceso: Control Interno. No Aplica Subproceso.</v>
          </cell>
          <cell r="N27">
            <v>2319</v>
          </cell>
          <cell r="O27" t="str">
            <v>Procedimiento: Administración de la actividad de Auditoria Interna</v>
          </cell>
          <cell r="P27">
            <v>5894</v>
          </cell>
          <cell r="Q27">
            <v>5910</v>
          </cell>
          <cell r="R27">
            <v>0</v>
          </cell>
          <cell r="S27">
            <v>0</v>
          </cell>
          <cell r="T27" t="str">
            <v>Constante</v>
          </cell>
          <cell r="U27">
            <v>1</v>
          </cell>
          <cell r="V27" t="str">
            <v>Procedimiento</v>
          </cell>
          <cell r="W27">
            <v>20401</v>
          </cell>
          <cell r="X27" t="str">
            <v>Control Interno</v>
          </cell>
          <cell r="Y27" t="str">
            <v>No</v>
          </cell>
        </row>
        <row r="28">
          <cell r="A28">
            <v>387</v>
          </cell>
          <cell r="B28" t="str">
            <v>Efectividad en el reconocimiento de carga de tráfico postal y envios urgentes.</v>
          </cell>
          <cell r="C28" t="str">
            <v>((5895+5911)/5920)*100</v>
          </cell>
          <cell r="D28">
            <v>97110001</v>
          </cell>
          <cell r="E28" t="str">
            <v>((Variable 1+ Variable 2) / Variable 3)*100</v>
          </cell>
          <cell r="F28">
            <v>60</v>
          </cell>
          <cell r="G28" t="str">
            <v>Mes</v>
          </cell>
          <cell r="H28" t="str">
            <v>Porcentaje</v>
          </cell>
          <cell r="I28">
            <v>0</v>
          </cell>
          <cell r="J28">
            <v>11</v>
          </cell>
          <cell r="K28" t="str">
            <v>Proceso: Operación Aduanera</v>
          </cell>
          <cell r="L28">
            <v>294</v>
          </cell>
          <cell r="M28" t="str">
            <v>Subproceso: Ingreso de Mercancías</v>
          </cell>
          <cell r="N28">
            <v>2080</v>
          </cell>
          <cell r="O28" t="str">
            <v>Procedimiento: Verificación de Tráfico Postal y Envios Urgentes</v>
          </cell>
          <cell r="P28">
            <v>5895</v>
          </cell>
          <cell r="Q28">
            <v>5911</v>
          </cell>
          <cell r="R28">
            <v>5920</v>
          </cell>
          <cell r="S28">
            <v>0</v>
          </cell>
          <cell r="T28" t="str">
            <v>Ascendente</v>
          </cell>
          <cell r="U28">
            <v>1</v>
          </cell>
          <cell r="V28" t="str">
            <v>Procedimiento</v>
          </cell>
          <cell r="W28">
            <v>22601</v>
          </cell>
          <cell r="X28" t="str">
            <v>Comercio Exterior</v>
          </cell>
          <cell r="Y28" t="str">
            <v>No</v>
          </cell>
        </row>
        <row r="29">
          <cell r="A29">
            <v>388</v>
          </cell>
          <cell r="B29" t="str">
            <v>Eficacia en la finalización de los tránsitos aduaneros autorizados</v>
          </cell>
          <cell r="C29" t="str">
            <v>(5896/(5912+5921))*100</v>
          </cell>
          <cell r="D29">
            <v>97110001</v>
          </cell>
          <cell r="E29" t="str">
            <v>(Variable 1/ (Variable 2 + Variable 3))*100</v>
          </cell>
          <cell r="F29">
            <v>80</v>
          </cell>
          <cell r="G29" t="str">
            <v>Mes</v>
          </cell>
          <cell r="H29" t="str">
            <v>Porcentaje</v>
          </cell>
          <cell r="I29">
            <v>0</v>
          </cell>
          <cell r="J29">
            <v>11</v>
          </cell>
          <cell r="K29" t="str">
            <v>Proceso: Operación Aduanera</v>
          </cell>
          <cell r="L29">
            <v>295</v>
          </cell>
          <cell r="M29" t="str">
            <v>Subproceso: Tránsitos aduaneros</v>
          </cell>
          <cell r="N29">
            <v>2083</v>
          </cell>
          <cell r="O29" t="str">
            <v>Procedimiento: Finalización de Tránsito Aduanero Nacional</v>
          </cell>
          <cell r="P29">
            <v>5896</v>
          </cell>
          <cell r="Q29">
            <v>5912</v>
          </cell>
          <cell r="R29">
            <v>5921</v>
          </cell>
          <cell r="S29">
            <v>0</v>
          </cell>
          <cell r="T29" t="str">
            <v>Ascendente</v>
          </cell>
          <cell r="U29">
            <v>1</v>
          </cell>
          <cell r="V29" t="str">
            <v>Procedimiento</v>
          </cell>
          <cell r="W29">
            <v>22601</v>
          </cell>
          <cell r="X29" t="str">
            <v>Comercio Exterior</v>
          </cell>
          <cell r="Y29" t="str">
            <v>No</v>
          </cell>
        </row>
        <row r="30">
          <cell r="A30">
            <v>390</v>
          </cell>
          <cell r="B30" t="str">
            <v>Efectividad en las inmovilizaciones efectuadas en carga.</v>
          </cell>
          <cell r="C30" t="str">
            <v>(5898/5914)*100</v>
          </cell>
          <cell r="D30">
            <v>97110001</v>
          </cell>
          <cell r="E30" t="str">
            <v>(Variable 1/ Variable 2)* 100</v>
          </cell>
          <cell r="F30">
            <v>10</v>
          </cell>
          <cell r="G30" t="str">
            <v>Mes</v>
          </cell>
          <cell r="H30" t="str">
            <v>Porcentaje</v>
          </cell>
          <cell r="I30">
            <v>0</v>
          </cell>
          <cell r="J30">
            <v>11</v>
          </cell>
          <cell r="K30" t="str">
            <v>Proceso: Operación Aduanera</v>
          </cell>
          <cell r="L30">
            <v>294</v>
          </cell>
          <cell r="M30" t="str">
            <v>Subproceso: Ingreso de Mercancías</v>
          </cell>
          <cell r="N30">
            <v>2081</v>
          </cell>
          <cell r="O30" t="str">
            <v>Procedimiento: Reconocimiento de Carga</v>
          </cell>
          <cell r="P30">
            <v>5898</v>
          </cell>
          <cell r="Q30">
            <v>5914</v>
          </cell>
          <cell r="R30">
            <v>0</v>
          </cell>
          <cell r="S30">
            <v>0</v>
          </cell>
          <cell r="T30" t="str">
            <v>Ascendente</v>
          </cell>
          <cell r="U30">
            <v>1</v>
          </cell>
          <cell r="V30" t="str">
            <v>Procedimiento</v>
          </cell>
          <cell r="W30">
            <v>22601</v>
          </cell>
          <cell r="X30" t="str">
            <v>Comercio Exterior</v>
          </cell>
          <cell r="Y30" t="str">
            <v>No</v>
          </cell>
        </row>
        <row r="31">
          <cell r="A31">
            <v>391</v>
          </cell>
          <cell r="B31" t="str">
            <v>Eficacia en la  expedición de las Resoluciones de clasificación arancelaria.</v>
          </cell>
          <cell r="C31" t="str">
            <v>(5899/5915)*100</v>
          </cell>
          <cell r="D31">
            <v>97110002</v>
          </cell>
          <cell r="E31" t="str">
            <v>(Variable 1/ Variable 2)* 100</v>
          </cell>
          <cell r="F31">
            <v>100</v>
          </cell>
          <cell r="G31" t="str">
            <v>Mes</v>
          </cell>
          <cell r="H31" t="str">
            <v>Porcentaje</v>
          </cell>
          <cell r="I31">
            <v>0</v>
          </cell>
          <cell r="J31">
            <v>11</v>
          </cell>
          <cell r="K31" t="str">
            <v>Proceso: Operación Aduanera</v>
          </cell>
          <cell r="L31">
            <v>216</v>
          </cell>
          <cell r="M31" t="str">
            <v>Subproceso: Apoyo  a la Operación Aduanera</v>
          </cell>
          <cell r="N31">
            <v>2327</v>
          </cell>
          <cell r="O31" t="str">
            <v>Procedimiento: Actualización Arancel</v>
          </cell>
          <cell r="P31">
            <v>5899</v>
          </cell>
          <cell r="Q31">
            <v>5915</v>
          </cell>
          <cell r="R31">
            <v>0</v>
          </cell>
          <cell r="S31">
            <v>0</v>
          </cell>
          <cell r="T31" t="str">
            <v>Constante</v>
          </cell>
          <cell r="U31">
            <v>1</v>
          </cell>
          <cell r="V31" t="str">
            <v>Procedimiento</v>
          </cell>
          <cell r="W31">
            <v>22701</v>
          </cell>
          <cell r="X31" t="str">
            <v xml:space="preserve">Técnica Aduanera    </v>
          </cell>
          <cell r="Y31" t="str">
            <v>No</v>
          </cell>
        </row>
        <row r="32">
          <cell r="A32">
            <v>394</v>
          </cell>
          <cell r="B32" t="str">
            <v>Eficacia en la atención de solicitudes de análisis merceológicos de mercancía.</v>
          </cell>
          <cell r="C32" t="str">
            <v>(5902/5918)*100</v>
          </cell>
          <cell r="D32">
            <v>97110002</v>
          </cell>
          <cell r="E32" t="str">
            <v>(Variable 1/ Variable 2)* 100</v>
          </cell>
          <cell r="F32">
            <v>100</v>
          </cell>
          <cell r="G32" t="str">
            <v>Mes</v>
          </cell>
          <cell r="H32" t="str">
            <v>Porcentaje</v>
          </cell>
          <cell r="I32">
            <v>0</v>
          </cell>
          <cell r="J32">
            <v>11</v>
          </cell>
          <cell r="K32" t="str">
            <v>Proceso: Operación Aduanera</v>
          </cell>
          <cell r="L32">
            <v>216</v>
          </cell>
          <cell r="M32" t="str">
            <v>Subproceso: Apoyo  a la Operación Aduanera</v>
          </cell>
          <cell r="N32">
            <v>2105</v>
          </cell>
          <cell r="O32" t="str">
            <v>Procedimiento: Análisis Físico Químico de Muestras</v>
          </cell>
          <cell r="P32">
            <v>5902</v>
          </cell>
          <cell r="Q32">
            <v>5918</v>
          </cell>
          <cell r="R32">
            <v>0</v>
          </cell>
          <cell r="S32">
            <v>0</v>
          </cell>
          <cell r="T32" t="str">
            <v>Constante</v>
          </cell>
          <cell r="U32">
            <v>1</v>
          </cell>
          <cell r="V32" t="str">
            <v>Procedimiento</v>
          </cell>
          <cell r="W32">
            <v>22701</v>
          </cell>
          <cell r="X32" t="str">
            <v xml:space="preserve">Técnica Aduanera    </v>
          </cell>
          <cell r="Y32" t="str">
            <v>No</v>
          </cell>
        </row>
        <row r="33">
          <cell r="A33">
            <v>397</v>
          </cell>
          <cell r="B33" t="str">
            <v>Eficiencia en la elaboración de  documentos en la etapa precontractual</v>
          </cell>
          <cell r="C33" t="str">
            <v>(5941/5942)*100</v>
          </cell>
          <cell r="D33">
            <v>97110002</v>
          </cell>
          <cell r="E33" t="str">
            <v>(Variable 1/ Variable 2)* 100</v>
          </cell>
          <cell r="F33">
            <v>100</v>
          </cell>
          <cell r="G33" t="str">
            <v>Trimestre</v>
          </cell>
          <cell r="H33" t="str">
            <v>Porcentaje</v>
          </cell>
          <cell r="I33">
            <v>0</v>
          </cell>
          <cell r="J33">
            <v>14</v>
          </cell>
          <cell r="K33" t="str">
            <v>Proceso: Recursos Físicos</v>
          </cell>
          <cell r="L33">
            <v>52</v>
          </cell>
          <cell r="M33" t="str">
            <v>Subproceso: Adquisición de Bienes y Servicios</v>
          </cell>
          <cell r="N33">
            <v>2186</v>
          </cell>
          <cell r="O33" t="str">
            <v>Procedimiento: Contratación Directa</v>
          </cell>
          <cell r="P33">
            <v>5941</v>
          </cell>
          <cell r="Q33">
            <v>5942</v>
          </cell>
          <cell r="R33">
            <v>0</v>
          </cell>
          <cell r="S33">
            <v>0</v>
          </cell>
          <cell r="T33" t="str">
            <v>Constante</v>
          </cell>
          <cell r="U33">
            <v>1</v>
          </cell>
          <cell r="V33" t="str">
            <v>Procedimiento</v>
          </cell>
          <cell r="W33">
            <v>21501</v>
          </cell>
          <cell r="X33" t="str">
            <v>Recursos Físicos</v>
          </cell>
          <cell r="Y33" t="str">
            <v>No</v>
          </cell>
        </row>
        <row r="34">
          <cell r="A34">
            <v>398</v>
          </cell>
          <cell r="B34" t="str">
            <v>Inventario anual actualizado</v>
          </cell>
          <cell r="C34" t="str">
            <v>5943</v>
          </cell>
          <cell r="D34">
            <v>97110002</v>
          </cell>
          <cell r="E34" t="str">
            <v>Variable 1</v>
          </cell>
          <cell r="F34">
            <v>1</v>
          </cell>
          <cell r="G34" t="str">
            <v>Año</v>
          </cell>
          <cell r="H34" t="str">
            <v>Cantidad</v>
          </cell>
          <cell r="I34">
            <v>0</v>
          </cell>
          <cell r="J34">
            <v>14</v>
          </cell>
          <cell r="K34" t="str">
            <v>Proceso: Recursos Físicos</v>
          </cell>
          <cell r="L34">
            <v>232</v>
          </cell>
          <cell r="M34" t="str">
            <v>Subproceso: Administración de Bienes</v>
          </cell>
          <cell r="N34">
            <v>2349</v>
          </cell>
          <cell r="O34" t="str">
            <v>Procedimiento: Levantamiento Físico de Inventario de Bienes Muebles</v>
          </cell>
          <cell r="P34">
            <v>5943</v>
          </cell>
          <cell r="Q34">
            <v>0</v>
          </cell>
          <cell r="R34">
            <v>0</v>
          </cell>
          <cell r="S34">
            <v>0</v>
          </cell>
          <cell r="T34" t="str">
            <v>Constante</v>
          </cell>
          <cell r="U34">
            <v>1</v>
          </cell>
          <cell r="V34" t="str">
            <v>Procedimiento</v>
          </cell>
          <cell r="W34">
            <v>21501</v>
          </cell>
          <cell r="X34" t="str">
            <v>Recursos Físicos</v>
          </cell>
          <cell r="Y34" t="str">
            <v>No</v>
          </cell>
        </row>
        <row r="35">
          <cell r="A35">
            <v>400</v>
          </cell>
          <cell r="B35" t="str">
            <v>Oportunidad en el trámite de Notificación, comunicación y/o publicación</v>
          </cell>
          <cell r="C35" t="str">
            <v>5946/5947)*100</v>
          </cell>
          <cell r="D35">
            <v>97110002</v>
          </cell>
          <cell r="E35" t="str">
            <v>(Variable 1/ Variable 2)* 100</v>
          </cell>
          <cell r="F35">
            <v>100</v>
          </cell>
          <cell r="G35" t="str">
            <v>Trimestre</v>
          </cell>
          <cell r="H35" t="str">
            <v>Porcentaje</v>
          </cell>
          <cell r="I35">
            <v>0</v>
          </cell>
          <cell r="J35">
            <v>14</v>
          </cell>
          <cell r="K35" t="str">
            <v>Proceso: Recursos Físicos</v>
          </cell>
          <cell r="L35">
            <v>53</v>
          </cell>
          <cell r="M35" t="str">
            <v>Subproceso: Gestión Documental</v>
          </cell>
          <cell r="N35">
            <v>2200</v>
          </cell>
          <cell r="O35" t="str">
            <v>Procedimiento: Notificación, Comunicación y/o Publicación</v>
          </cell>
          <cell r="P35">
            <v>5946</v>
          </cell>
          <cell r="Q35">
            <v>5947</v>
          </cell>
          <cell r="R35">
            <v>0</v>
          </cell>
          <cell r="S35">
            <v>0</v>
          </cell>
          <cell r="T35" t="str">
            <v>Constante</v>
          </cell>
          <cell r="U35">
            <v>1</v>
          </cell>
          <cell r="V35" t="str">
            <v>Procedimiento</v>
          </cell>
          <cell r="W35">
            <v>21501</v>
          </cell>
          <cell r="X35" t="str">
            <v>Recursos Físicos</v>
          </cell>
          <cell r="Y35" t="str">
            <v>No</v>
          </cell>
        </row>
        <row r="36">
          <cell r="A36">
            <v>401</v>
          </cell>
          <cell r="B36" t="str">
            <v>Eficacia en la gestión de las comunicaciones oficiales de entrada</v>
          </cell>
          <cell r="C36" t="str">
            <v>(5948/5949)*100</v>
          </cell>
          <cell r="D36">
            <v>97110002</v>
          </cell>
          <cell r="E36" t="str">
            <v>(Variable 1/ Variable 2)* 100</v>
          </cell>
          <cell r="F36">
            <v>100</v>
          </cell>
          <cell r="G36" t="str">
            <v>Mes</v>
          </cell>
          <cell r="H36" t="str">
            <v>Porcentaje</v>
          </cell>
          <cell r="I36">
            <v>0</v>
          </cell>
          <cell r="J36">
            <v>14</v>
          </cell>
          <cell r="K36" t="str">
            <v>Proceso: Recursos Físicos</v>
          </cell>
          <cell r="L36">
            <v>53</v>
          </cell>
          <cell r="M36" t="str">
            <v>Subproceso: Gestión Documental</v>
          </cell>
          <cell r="N36">
            <v>2197</v>
          </cell>
          <cell r="O36" t="str">
            <v>Procedimiento: Comunicaciones Oficiales de Entrada</v>
          </cell>
          <cell r="P36">
            <v>5948</v>
          </cell>
          <cell r="Q36">
            <v>5949</v>
          </cell>
          <cell r="R36">
            <v>0</v>
          </cell>
          <cell r="S36">
            <v>0</v>
          </cell>
          <cell r="T36" t="str">
            <v>Constante</v>
          </cell>
          <cell r="U36">
            <v>1</v>
          </cell>
          <cell r="V36" t="str">
            <v>Procedimiento</v>
          </cell>
          <cell r="W36">
            <v>21501</v>
          </cell>
          <cell r="X36" t="str">
            <v>Recursos Físicos</v>
          </cell>
          <cell r="Y36" t="str">
            <v>No</v>
          </cell>
        </row>
        <row r="37">
          <cell r="A37">
            <v>402</v>
          </cell>
          <cell r="B37" t="str">
            <v>Trámite oportuno de las comunicaciones oficiales de salida</v>
          </cell>
          <cell r="C37" t="str">
            <v>(5950/5951)*100</v>
          </cell>
          <cell r="D37">
            <v>97110002</v>
          </cell>
          <cell r="E37" t="str">
            <v>(Variable 1/ Variable 2)* 100</v>
          </cell>
          <cell r="F37">
            <v>100</v>
          </cell>
          <cell r="G37" t="str">
            <v>Mes</v>
          </cell>
          <cell r="H37" t="str">
            <v>Porcentaje</v>
          </cell>
          <cell r="I37">
            <v>0</v>
          </cell>
          <cell r="J37">
            <v>14</v>
          </cell>
          <cell r="K37" t="str">
            <v>Proceso: Recursos Físicos</v>
          </cell>
          <cell r="L37">
            <v>53</v>
          </cell>
          <cell r="M37" t="str">
            <v>Subproceso: Gestión Documental</v>
          </cell>
          <cell r="N37">
            <v>2198</v>
          </cell>
          <cell r="O37" t="str">
            <v>Procedimiento: Comunicaciones Oficiales de Salida</v>
          </cell>
          <cell r="P37">
            <v>5950</v>
          </cell>
          <cell r="Q37">
            <v>5951</v>
          </cell>
          <cell r="R37">
            <v>0</v>
          </cell>
          <cell r="S37">
            <v>0</v>
          </cell>
          <cell r="T37" t="str">
            <v>Constante</v>
          </cell>
          <cell r="U37">
            <v>1</v>
          </cell>
          <cell r="V37" t="str">
            <v>Procedimiento</v>
          </cell>
          <cell r="W37">
            <v>21501</v>
          </cell>
          <cell r="X37" t="str">
            <v>Recursos Físicos</v>
          </cell>
          <cell r="Y37" t="str">
            <v>No</v>
          </cell>
        </row>
        <row r="38">
          <cell r="A38">
            <v>403</v>
          </cell>
          <cell r="B38" t="str">
            <v>Servicios de Transporte</v>
          </cell>
          <cell r="C38" t="str">
            <v>((5952+5953)/5954)*100</v>
          </cell>
          <cell r="D38">
            <v>97110002</v>
          </cell>
          <cell r="E38" t="str">
            <v>((Variable 1+ Variable 2) / Variable 3)*100</v>
          </cell>
          <cell r="F38">
            <v>100</v>
          </cell>
          <cell r="G38" t="str">
            <v>Mes</v>
          </cell>
          <cell r="H38" t="str">
            <v>Porcentaje</v>
          </cell>
          <cell r="I38">
            <v>0</v>
          </cell>
          <cell r="J38">
            <v>14</v>
          </cell>
          <cell r="K38" t="str">
            <v>Proceso: Recursos Físicos</v>
          </cell>
          <cell r="L38">
            <v>232</v>
          </cell>
          <cell r="M38" t="str">
            <v>Subproceso: Administración de Bienes</v>
          </cell>
          <cell r="N38">
            <v>2170</v>
          </cell>
          <cell r="O38" t="str">
            <v>Procedimiento: Administración y prestación del Servicios de Transporte</v>
          </cell>
          <cell r="P38">
            <v>5952</v>
          </cell>
          <cell r="Q38">
            <v>5953</v>
          </cell>
          <cell r="R38">
            <v>5954</v>
          </cell>
          <cell r="S38">
            <v>0</v>
          </cell>
          <cell r="T38" t="str">
            <v>Constante</v>
          </cell>
          <cell r="U38">
            <v>1</v>
          </cell>
          <cell r="V38" t="str">
            <v>Procedimiento</v>
          </cell>
          <cell r="W38">
            <v>21501</v>
          </cell>
          <cell r="X38" t="str">
            <v>Recursos Físicos</v>
          </cell>
          <cell r="Y38" t="str">
            <v>No</v>
          </cell>
        </row>
        <row r="39">
          <cell r="A39">
            <v>404</v>
          </cell>
          <cell r="B39" t="str">
            <v>Afectación de pólizas</v>
          </cell>
          <cell r="C39" t="str">
            <v>(5959/5960)*100</v>
          </cell>
          <cell r="D39">
            <v>97110002</v>
          </cell>
          <cell r="E39" t="str">
            <v>(Variable 1/ Variable 2)* 100</v>
          </cell>
          <cell r="F39">
            <v>100</v>
          </cell>
          <cell r="G39" t="str">
            <v>Trimestre</v>
          </cell>
          <cell r="H39" t="str">
            <v>Porcentaje</v>
          </cell>
          <cell r="I39">
            <v>0</v>
          </cell>
          <cell r="J39">
            <v>14</v>
          </cell>
          <cell r="K39" t="str">
            <v>Proceso: Recursos Físicos</v>
          </cell>
          <cell r="L39">
            <v>232</v>
          </cell>
          <cell r="M39" t="str">
            <v>Subproceso: Administración de Bienes</v>
          </cell>
          <cell r="N39">
            <v>169</v>
          </cell>
          <cell r="O39" t="str">
            <v>Procedimiento: Reclamación ante un siniestro</v>
          </cell>
          <cell r="P39">
            <v>5959</v>
          </cell>
          <cell r="Q39">
            <v>5960</v>
          </cell>
          <cell r="R39">
            <v>0</v>
          </cell>
          <cell r="S39">
            <v>0</v>
          </cell>
          <cell r="T39" t="str">
            <v>Constante</v>
          </cell>
          <cell r="U39">
            <v>1</v>
          </cell>
          <cell r="V39" t="str">
            <v>Procedimiento</v>
          </cell>
          <cell r="W39">
            <v>21501</v>
          </cell>
          <cell r="X39" t="str">
            <v>Recursos Físicos</v>
          </cell>
          <cell r="Y39" t="str">
            <v>No</v>
          </cell>
        </row>
        <row r="40">
          <cell r="A40">
            <v>406</v>
          </cell>
          <cell r="B40" t="str">
            <v>Consistencia en la información del RUT de inscritos y actualizados para Persona Jurídica.</v>
          </cell>
          <cell r="C40" t="str">
            <v>(5963/5964)*100</v>
          </cell>
          <cell r="D40">
            <v>97110002</v>
          </cell>
          <cell r="E40" t="str">
            <v>(Variable 1/ Variable 2)* 100</v>
          </cell>
          <cell r="F40">
            <v>100</v>
          </cell>
          <cell r="G40" t="str">
            <v>Mes</v>
          </cell>
          <cell r="H40" t="str">
            <v>Porcentaje</v>
          </cell>
          <cell r="I40">
            <v>0</v>
          </cell>
          <cell r="J40">
            <v>8</v>
          </cell>
          <cell r="K40" t="str">
            <v>Proceso: Gestión Masiva</v>
          </cell>
          <cell r="L40">
            <v>291</v>
          </cell>
          <cell r="M40" t="str">
            <v>Subproceso: Modificaciones del Registro</v>
          </cell>
          <cell r="N40">
            <v>2036</v>
          </cell>
          <cell r="O40" t="str">
            <v>Procedimiento: Actualización RUT</v>
          </cell>
          <cell r="P40">
            <v>5963</v>
          </cell>
          <cell r="Q40">
            <v>5964</v>
          </cell>
          <cell r="R40">
            <v>0</v>
          </cell>
          <cell r="S40">
            <v>0</v>
          </cell>
          <cell r="T40" t="str">
            <v>Constante</v>
          </cell>
          <cell r="U40">
            <v>1</v>
          </cell>
          <cell r="V40" t="str">
            <v>Procedimiento</v>
          </cell>
          <cell r="W40">
            <v>22501</v>
          </cell>
          <cell r="X40" t="str">
            <v>Asistencia al Cliente</v>
          </cell>
          <cell r="Y40" t="str">
            <v>No</v>
          </cell>
        </row>
        <row r="41">
          <cell r="A41">
            <v>407</v>
          </cell>
          <cell r="B41" t="str">
            <v>Consistencia de la información del RUT de inscritos y actualizados Persona Natural.</v>
          </cell>
          <cell r="C41" t="str">
            <v>(5965/5966)*100</v>
          </cell>
          <cell r="D41">
            <v>97110002</v>
          </cell>
          <cell r="E41" t="str">
            <v>(Variable 1/ Variable 2)* 100</v>
          </cell>
          <cell r="F41">
            <v>100</v>
          </cell>
          <cell r="G41" t="str">
            <v>Mes</v>
          </cell>
          <cell r="H41" t="str">
            <v>Porcentaje</v>
          </cell>
          <cell r="I41">
            <v>0</v>
          </cell>
          <cell r="J41">
            <v>8</v>
          </cell>
          <cell r="K41" t="str">
            <v>Proceso: Gestión Masiva</v>
          </cell>
          <cell r="L41">
            <v>291</v>
          </cell>
          <cell r="M41" t="str">
            <v>Subproceso: Modificaciones del Registro</v>
          </cell>
          <cell r="N41">
            <v>2036</v>
          </cell>
          <cell r="O41" t="str">
            <v>Procedimiento: Actualización RUT</v>
          </cell>
          <cell r="P41">
            <v>5965</v>
          </cell>
          <cell r="Q41">
            <v>5966</v>
          </cell>
          <cell r="R41">
            <v>0</v>
          </cell>
          <cell r="S41">
            <v>0</v>
          </cell>
          <cell r="T41" t="str">
            <v>Constante</v>
          </cell>
          <cell r="U41">
            <v>1</v>
          </cell>
          <cell r="V41" t="str">
            <v>Procedimiento</v>
          </cell>
          <cell r="W41">
            <v>22501</v>
          </cell>
          <cell r="X41" t="str">
            <v>Asistencia al Cliente</v>
          </cell>
          <cell r="Y41" t="str">
            <v>No</v>
          </cell>
        </row>
        <row r="42">
          <cell r="A42">
            <v>410</v>
          </cell>
          <cell r="B42" t="str">
            <v>Atención de solicitudes de las áreas de la entidad que generen productos y/o acciones de comunicación</v>
          </cell>
          <cell r="C42" t="str">
            <v>(5995/5996)*100</v>
          </cell>
          <cell r="D42">
            <v>97110002</v>
          </cell>
          <cell r="E42" t="str">
            <v>(Variable 1/ Variable 2)* 100</v>
          </cell>
          <cell r="F42">
            <v>100</v>
          </cell>
          <cell r="G42" t="str">
            <v>Mes</v>
          </cell>
          <cell r="H42" t="str">
            <v>Porcentaje</v>
          </cell>
          <cell r="I42">
            <v>0</v>
          </cell>
          <cell r="J42">
            <v>9</v>
          </cell>
          <cell r="K42" t="str">
            <v>Proceso: Inteligencia Corporativa</v>
          </cell>
          <cell r="L42">
            <v>253</v>
          </cell>
          <cell r="M42" t="str">
            <v>Subproceso: Comunicaciones</v>
          </cell>
          <cell r="N42">
            <v>2291</v>
          </cell>
          <cell r="O42" t="str">
            <v>Procedimiento: Comunicación Interna</v>
          </cell>
          <cell r="P42">
            <v>5995</v>
          </cell>
          <cell r="Q42">
            <v>5996</v>
          </cell>
          <cell r="R42">
            <v>0</v>
          </cell>
          <cell r="S42">
            <v>0</v>
          </cell>
          <cell r="T42" t="str">
            <v>Constante</v>
          </cell>
          <cell r="U42">
            <v>1</v>
          </cell>
          <cell r="V42" t="str">
            <v>Procedimiento</v>
          </cell>
          <cell r="W42">
            <v>20501</v>
          </cell>
          <cell r="X42" t="str">
            <v>Comunicaciones</v>
          </cell>
          <cell r="Y42" t="str">
            <v>No</v>
          </cell>
        </row>
        <row r="43">
          <cell r="A43">
            <v>414</v>
          </cell>
          <cell r="B43" t="str">
            <v>Oportunidad en la respuesta de las peticiones, quejas, sugerencias, reclamos, felicitaciones y denuncias, tramitadas por el SIE de QRS.</v>
          </cell>
          <cell r="C43" t="str">
            <v>(6046/ 6047)* 100</v>
          </cell>
          <cell r="D43">
            <v>97110002</v>
          </cell>
          <cell r="E43" t="str">
            <v>(Variable 1/ Variable 2)* 100</v>
          </cell>
          <cell r="F43">
            <v>100</v>
          </cell>
          <cell r="G43" t="str">
            <v>Mes</v>
          </cell>
          <cell r="H43" t="str">
            <v>Porcentaje</v>
          </cell>
          <cell r="I43">
            <v>0</v>
          </cell>
          <cell r="J43">
            <v>2</v>
          </cell>
          <cell r="K43" t="str">
            <v>Proceso: Asistencia al cliente</v>
          </cell>
          <cell r="L43">
            <v>2</v>
          </cell>
          <cell r="M43" t="str">
            <v>Subproceso: Asistencia al cliente. No Aplica Subproceso.</v>
          </cell>
          <cell r="N43">
            <v>544</v>
          </cell>
          <cell r="O43" t="str">
            <v>Procedimiento: Peticiones, quejas, sugerencias, reclamos, felicitaciones y denuncias</v>
          </cell>
          <cell r="P43">
            <v>6046</v>
          </cell>
          <cell r="Q43">
            <v>6047</v>
          </cell>
          <cell r="R43">
            <v>0</v>
          </cell>
          <cell r="S43">
            <v>0</v>
          </cell>
          <cell r="T43" t="str">
            <v>Constante</v>
          </cell>
          <cell r="U43">
            <v>1</v>
          </cell>
          <cell r="V43" t="str">
            <v>Procedimiento</v>
          </cell>
          <cell r="W43">
            <v>22501</v>
          </cell>
          <cell r="X43" t="str">
            <v>Asistencia al Cliente</v>
          </cell>
          <cell r="Y43" t="str">
            <v>Si</v>
          </cell>
        </row>
        <row r="44">
          <cell r="A44">
            <v>416</v>
          </cell>
          <cell r="B44" t="str">
            <v>Seguimiento a  las peticiones, quejas, sugerencias, reclamos, felicitaciones y denuncias vencidas; interpuestas por el SIE de PQSR y Denuncias.</v>
          </cell>
          <cell r="C44" t="str">
            <v>(1-(6050/6051))*100</v>
          </cell>
          <cell r="D44">
            <v>97110002</v>
          </cell>
          <cell r="E44" t="str">
            <v>(1-(Variable 1 / Variable 2))*100</v>
          </cell>
          <cell r="F44">
            <v>100</v>
          </cell>
          <cell r="G44" t="str">
            <v>Mes</v>
          </cell>
          <cell r="H44" t="str">
            <v>Porcentaje</v>
          </cell>
          <cell r="I44">
            <v>0</v>
          </cell>
          <cell r="J44">
            <v>2</v>
          </cell>
          <cell r="K44" t="str">
            <v>Proceso: Asistencia al cliente</v>
          </cell>
          <cell r="L44">
            <v>2</v>
          </cell>
          <cell r="M44" t="str">
            <v>Subproceso: Asistencia al cliente. No Aplica Subproceso.</v>
          </cell>
          <cell r="N44">
            <v>544</v>
          </cell>
          <cell r="O44" t="str">
            <v>Procedimiento: Peticiones, quejas, sugerencias, reclamos, felicitaciones y denuncias</v>
          </cell>
          <cell r="P44">
            <v>6050</v>
          </cell>
          <cell r="Q44">
            <v>6051</v>
          </cell>
          <cell r="R44">
            <v>0</v>
          </cell>
          <cell r="S44">
            <v>0</v>
          </cell>
          <cell r="T44" t="str">
            <v>Constante</v>
          </cell>
          <cell r="U44">
            <v>1</v>
          </cell>
          <cell r="V44" t="str">
            <v>Procedimiento</v>
          </cell>
          <cell r="W44">
            <v>22501</v>
          </cell>
          <cell r="X44" t="str">
            <v>Asistencia al Cliente</v>
          </cell>
          <cell r="Y44" t="str">
            <v>No</v>
          </cell>
        </row>
        <row r="45">
          <cell r="A45">
            <v>417</v>
          </cell>
          <cell r="B45" t="str">
            <v>Evaluar la calidad de la Respuesta emitida a las peticiones, quejas, sugerencias, reclamos, felicitaciones y denuncias por el SIE de PQSR y Denuncias.</v>
          </cell>
          <cell r="C45" t="str">
            <v>(6054/6055)*100</v>
          </cell>
          <cell r="D45">
            <v>97110002</v>
          </cell>
          <cell r="E45" t="str">
            <v>(Variable 1/ Variable 2)* 100</v>
          </cell>
          <cell r="F45">
            <v>96</v>
          </cell>
          <cell r="G45" t="str">
            <v>Mes</v>
          </cell>
          <cell r="H45" t="str">
            <v>Porcentaje</v>
          </cell>
          <cell r="I45">
            <v>0</v>
          </cell>
          <cell r="J45">
            <v>2</v>
          </cell>
          <cell r="K45" t="str">
            <v>Proceso: Asistencia al cliente</v>
          </cell>
          <cell r="L45">
            <v>2</v>
          </cell>
          <cell r="M45" t="str">
            <v>Subproceso: Asistencia al cliente. No Aplica Subproceso.</v>
          </cell>
          <cell r="N45">
            <v>544</v>
          </cell>
          <cell r="O45" t="str">
            <v>Procedimiento: Peticiones, quejas, sugerencias, reclamos, felicitaciones y denuncias</v>
          </cell>
          <cell r="P45">
            <v>6054</v>
          </cell>
          <cell r="Q45">
            <v>6055</v>
          </cell>
          <cell r="R45">
            <v>0</v>
          </cell>
          <cell r="S45">
            <v>0</v>
          </cell>
          <cell r="T45" t="str">
            <v>Constante</v>
          </cell>
          <cell r="U45">
            <v>1</v>
          </cell>
          <cell r="V45" t="str">
            <v>Procedimiento</v>
          </cell>
          <cell r="W45">
            <v>22501</v>
          </cell>
          <cell r="X45" t="str">
            <v>Asistencia al Cliente</v>
          </cell>
          <cell r="Y45" t="str">
            <v>No</v>
          </cell>
        </row>
        <row r="46">
          <cell r="A46">
            <v>420</v>
          </cell>
          <cell r="B46" t="str">
            <v>EjecuciÓn PAC gastos de personal</v>
          </cell>
          <cell r="C46" t="str">
            <v>([6069] / ([6070] +[6071] -[6072]))* 100</v>
          </cell>
          <cell r="D46">
            <v>97110001</v>
          </cell>
          <cell r="E46" t="str">
            <v>(Variable 1 / (Variable 2 + Variable 3 - Variable 4))* 100</v>
          </cell>
          <cell r="F46">
            <v>95</v>
          </cell>
          <cell r="G46" t="str">
            <v>Mes</v>
          </cell>
          <cell r="H46" t="str">
            <v>Porcentaje</v>
          </cell>
          <cell r="I46">
            <v>0</v>
          </cell>
          <cell r="J46">
            <v>13</v>
          </cell>
          <cell r="K46" t="str">
            <v>Proceso: Recursos Financieros</v>
          </cell>
          <cell r="L46">
            <v>228</v>
          </cell>
          <cell r="M46" t="str">
            <v>Subproceso: Gestión de Tesorería</v>
          </cell>
          <cell r="N46">
            <v>2166</v>
          </cell>
          <cell r="O46" t="str">
            <v>Procedimiento: Administración Programa Anual Mensualizado de Caja PAC</v>
          </cell>
          <cell r="P46">
            <v>6069</v>
          </cell>
          <cell r="Q46">
            <v>6070</v>
          </cell>
          <cell r="R46">
            <v>6071</v>
          </cell>
          <cell r="S46">
            <v>6072</v>
          </cell>
          <cell r="T46" t="str">
            <v>Ascendente</v>
          </cell>
          <cell r="U46">
            <v>1</v>
          </cell>
          <cell r="V46" t="str">
            <v>Procedimiento</v>
          </cell>
          <cell r="W46">
            <v>21601</v>
          </cell>
          <cell r="X46" t="str">
            <v>Recursos Financieros</v>
          </cell>
          <cell r="Y46" t="str">
            <v>No</v>
          </cell>
        </row>
        <row r="47">
          <cell r="A47">
            <v>421</v>
          </cell>
          <cell r="B47" t="str">
            <v>Ejecución PAC gastos generales</v>
          </cell>
          <cell r="C47" t="str">
            <v>([6073]/[6074]+[6075]-[6076]))* 100</v>
          </cell>
          <cell r="D47">
            <v>97110001</v>
          </cell>
          <cell r="E47" t="str">
            <v>(Variable 1 / (Variable 2 + Variable 3 - Variable 4))* 100</v>
          </cell>
          <cell r="F47">
            <v>95</v>
          </cell>
          <cell r="G47" t="str">
            <v>Mes</v>
          </cell>
          <cell r="H47" t="str">
            <v>Porcentaje</v>
          </cell>
          <cell r="I47">
            <v>0</v>
          </cell>
          <cell r="J47">
            <v>13</v>
          </cell>
          <cell r="K47" t="str">
            <v>Proceso: Recursos Financieros</v>
          </cell>
          <cell r="L47">
            <v>228</v>
          </cell>
          <cell r="M47" t="str">
            <v>Subproceso: Gestión de Tesorería</v>
          </cell>
          <cell r="N47">
            <v>2166</v>
          </cell>
          <cell r="O47" t="str">
            <v>Procedimiento: Administración Programa Anual Mensualizado de Caja PAC</v>
          </cell>
          <cell r="P47">
            <v>6073</v>
          </cell>
          <cell r="Q47">
            <v>6074</v>
          </cell>
          <cell r="R47">
            <v>6075</v>
          </cell>
          <cell r="S47">
            <v>6076</v>
          </cell>
          <cell r="T47" t="str">
            <v>Ascendente</v>
          </cell>
          <cell r="U47">
            <v>1</v>
          </cell>
          <cell r="V47" t="str">
            <v>Procedimiento</v>
          </cell>
          <cell r="W47">
            <v>21601</v>
          </cell>
          <cell r="X47" t="str">
            <v>Recursos Financieros</v>
          </cell>
          <cell r="Y47" t="str">
            <v>No</v>
          </cell>
        </row>
        <row r="48">
          <cell r="A48">
            <v>422</v>
          </cell>
          <cell r="B48" t="str">
            <v>Efectividad en las suspensiones efectuadas por el aforador por erronea liquidación de los Derechos e Impuestos a la Importación</v>
          </cell>
          <cell r="C48" t="str">
            <v>([6060]/[6061])* 100</v>
          </cell>
          <cell r="D48">
            <v>97110001</v>
          </cell>
          <cell r="E48" t="str">
            <v>(Variable 1/ Variable 2)* 100</v>
          </cell>
          <cell r="F48">
            <v>50</v>
          </cell>
          <cell r="G48" t="str">
            <v>Mes</v>
          </cell>
          <cell r="H48" t="str">
            <v>Porcentaje</v>
          </cell>
          <cell r="I48">
            <v>0</v>
          </cell>
          <cell r="J48">
            <v>11</v>
          </cell>
          <cell r="K48" t="str">
            <v>Proceso: Operación Aduanera</v>
          </cell>
          <cell r="L48">
            <v>294</v>
          </cell>
          <cell r="M48" t="str">
            <v>Subproceso: Ingreso de Mercancías</v>
          </cell>
          <cell r="N48">
            <v>2092</v>
          </cell>
          <cell r="O48" t="str">
            <v>Procedimiento: Nacionalización  de Mercancías</v>
          </cell>
          <cell r="P48">
            <v>6060</v>
          </cell>
          <cell r="Q48">
            <v>6061</v>
          </cell>
          <cell r="R48">
            <v>0</v>
          </cell>
          <cell r="S48">
            <v>0</v>
          </cell>
          <cell r="T48" t="str">
            <v>Ascendente</v>
          </cell>
          <cell r="U48">
            <v>1</v>
          </cell>
          <cell r="V48" t="str">
            <v>Procedimiento</v>
          </cell>
          <cell r="W48">
            <v>22601</v>
          </cell>
          <cell r="X48" t="str">
            <v>Comercio Exterior</v>
          </cell>
          <cell r="Y48" t="str">
            <v>No</v>
          </cell>
        </row>
        <row r="49">
          <cell r="A49">
            <v>423</v>
          </cell>
          <cell r="B49" t="str">
            <v>Efectividad en las verificaciones de joyas, oro, esmeraldas y demas piedras preciosas preciosos en exportación.</v>
          </cell>
          <cell r="C49" t="str">
            <v>([6062]/[6063])* 100</v>
          </cell>
          <cell r="D49">
            <v>97110001</v>
          </cell>
          <cell r="E49" t="str">
            <v>(Variable 1/ Variable 2)* 100</v>
          </cell>
          <cell r="F49">
            <v>5</v>
          </cell>
          <cell r="G49" t="str">
            <v>Mes</v>
          </cell>
          <cell r="H49" t="str">
            <v>Porcentaje</v>
          </cell>
          <cell r="I49">
            <v>0</v>
          </cell>
          <cell r="J49">
            <v>11</v>
          </cell>
          <cell r="K49" t="str">
            <v>Proceso: Operación Aduanera</v>
          </cell>
          <cell r="L49">
            <v>218</v>
          </cell>
          <cell r="M49" t="str">
            <v>Subproceso: Salida de mercancías</v>
          </cell>
          <cell r="N49">
            <v>2120</v>
          </cell>
          <cell r="O49" t="str">
            <v>Procedimiento: Exportaciones</v>
          </cell>
          <cell r="P49">
            <v>6062</v>
          </cell>
          <cell r="Q49">
            <v>6063</v>
          </cell>
          <cell r="R49">
            <v>0</v>
          </cell>
          <cell r="S49">
            <v>0</v>
          </cell>
          <cell r="T49" t="str">
            <v>Ascendente</v>
          </cell>
          <cell r="U49">
            <v>1</v>
          </cell>
          <cell r="V49" t="str">
            <v>Procedimiento</v>
          </cell>
          <cell r="W49">
            <v>22601</v>
          </cell>
          <cell r="X49" t="str">
            <v>Comercio Exterior</v>
          </cell>
          <cell r="Y49" t="str">
            <v>No</v>
          </cell>
        </row>
        <row r="50">
          <cell r="A50">
            <v>424</v>
          </cell>
          <cell r="B50" t="str">
            <v>Efectividad en los controles ejercidos cuando existe Formulario de Movimiento de Mercancías de Salida Autorizado por el Usuario Operador con destino al TAN</v>
          </cell>
          <cell r="C50" t="str">
            <v>([6064]/[6065])* 100</v>
          </cell>
          <cell r="D50">
            <v>97110001</v>
          </cell>
          <cell r="E50" t="str">
            <v>(Variable 1/ Variable 2)* 100</v>
          </cell>
          <cell r="F50">
            <v>5</v>
          </cell>
          <cell r="G50" t="str">
            <v>Mes</v>
          </cell>
          <cell r="H50" t="str">
            <v>Porcentaje</v>
          </cell>
          <cell r="I50">
            <v>0</v>
          </cell>
          <cell r="J50">
            <v>11</v>
          </cell>
          <cell r="K50" t="str">
            <v>Proceso: Operación Aduanera</v>
          </cell>
          <cell r="L50">
            <v>297</v>
          </cell>
          <cell r="M50" t="str">
            <v>Subproceso: Zona Franca</v>
          </cell>
          <cell r="N50">
            <v>2111</v>
          </cell>
          <cell r="O50" t="str">
            <v>Procedimiento: Control aleatorio de  ingresos y salidas  de Zona Franca</v>
          </cell>
          <cell r="P50">
            <v>6064</v>
          </cell>
          <cell r="Q50">
            <v>6065</v>
          </cell>
          <cell r="R50">
            <v>0</v>
          </cell>
          <cell r="S50">
            <v>0</v>
          </cell>
          <cell r="T50" t="str">
            <v>Ascendente</v>
          </cell>
          <cell r="U50">
            <v>1</v>
          </cell>
          <cell r="V50" t="str">
            <v>Procedimiento</v>
          </cell>
          <cell r="W50">
            <v>22601</v>
          </cell>
          <cell r="X50" t="str">
            <v>Comercio Exterior</v>
          </cell>
          <cell r="Y50" t="str">
            <v>No</v>
          </cell>
        </row>
        <row r="51">
          <cell r="A51">
            <v>425</v>
          </cell>
          <cell r="B51" t="str">
            <v>Ejecución PAC inversión</v>
          </cell>
          <cell r="C51" t="str">
            <v>([6077]/ ([6078]+ [6079]-[6080]))* 100</v>
          </cell>
          <cell r="D51">
            <v>97110001</v>
          </cell>
          <cell r="E51" t="str">
            <v>(Variable 1 / (Variable 2 + Variable 3 - Variable 4))* 100</v>
          </cell>
          <cell r="F51">
            <v>90</v>
          </cell>
          <cell r="G51" t="str">
            <v>Mes</v>
          </cell>
          <cell r="H51" t="str">
            <v>Porcentaje</v>
          </cell>
          <cell r="I51">
            <v>0</v>
          </cell>
          <cell r="J51">
            <v>13</v>
          </cell>
          <cell r="K51" t="str">
            <v>Proceso: Recursos Financieros</v>
          </cell>
          <cell r="L51">
            <v>228</v>
          </cell>
          <cell r="M51" t="str">
            <v>Subproceso: Gestión de Tesorería</v>
          </cell>
          <cell r="N51">
            <v>2166</v>
          </cell>
          <cell r="O51" t="str">
            <v>Procedimiento: Administración Programa Anual Mensualizado de Caja PAC</v>
          </cell>
          <cell r="P51">
            <v>6077</v>
          </cell>
          <cell r="Q51">
            <v>6078</v>
          </cell>
          <cell r="R51">
            <v>6079</v>
          </cell>
          <cell r="S51">
            <v>6080</v>
          </cell>
          <cell r="T51" t="str">
            <v>Ascendente</v>
          </cell>
          <cell r="U51">
            <v>1</v>
          </cell>
          <cell r="V51" t="str">
            <v>Procedimiento</v>
          </cell>
          <cell r="W51">
            <v>21601</v>
          </cell>
          <cell r="X51" t="str">
            <v>Recursos Financieros</v>
          </cell>
          <cell r="Y51" t="str">
            <v>No</v>
          </cell>
        </row>
        <row r="52">
          <cell r="A52">
            <v>426</v>
          </cell>
          <cell r="B52" t="str">
            <v>Ejecución PAC transferencias</v>
          </cell>
          <cell r="C52" t="str">
            <v>([6081]/ ([6082]+[6083]- [6084]))* 100</v>
          </cell>
          <cell r="D52">
            <v>97110001</v>
          </cell>
          <cell r="E52" t="str">
            <v>(Variable 1 / (Variable 2 + Variable 3 - Variable 4))* 100</v>
          </cell>
          <cell r="F52">
            <v>95</v>
          </cell>
          <cell r="G52" t="str">
            <v>Mes</v>
          </cell>
          <cell r="H52" t="str">
            <v>Porcentaje</v>
          </cell>
          <cell r="I52">
            <v>0</v>
          </cell>
          <cell r="J52">
            <v>13</v>
          </cell>
          <cell r="K52" t="str">
            <v>Proceso: Recursos Financieros</v>
          </cell>
          <cell r="L52">
            <v>228</v>
          </cell>
          <cell r="M52" t="str">
            <v>Subproceso: Gestión de Tesorería</v>
          </cell>
          <cell r="N52">
            <v>2166</v>
          </cell>
          <cell r="O52" t="str">
            <v>Procedimiento: Administración Programa Anual Mensualizado de Caja PAC</v>
          </cell>
          <cell r="P52">
            <v>6081</v>
          </cell>
          <cell r="Q52">
            <v>6082</v>
          </cell>
          <cell r="R52">
            <v>6083</v>
          </cell>
          <cell r="S52">
            <v>6084</v>
          </cell>
          <cell r="T52" t="str">
            <v>Ascendente</v>
          </cell>
          <cell r="U52">
            <v>1</v>
          </cell>
          <cell r="V52" t="str">
            <v>Procedimiento</v>
          </cell>
          <cell r="W52">
            <v>21601</v>
          </cell>
          <cell r="X52" t="str">
            <v>Recursos Financieros</v>
          </cell>
          <cell r="Y52" t="str">
            <v>No</v>
          </cell>
        </row>
        <row r="53">
          <cell r="A53">
            <v>427</v>
          </cell>
          <cell r="B53" t="str">
            <v>Administración y control  del inventario  de bienes inmuebles propios de la Entidad.</v>
          </cell>
          <cell r="C53" t="str">
            <v>[6085]</v>
          </cell>
          <cell r="D53">
            <v>97110002</v>
          </cell>
          <cell r="E53" t="str">
            <v>Variable 1</v>
          </cell>
          <cell r="F53">
            <v>1</v>
          </cell>
          <cell r="G53" t="str">
            <v>Año</v>
          </cell>
          <cell r="H53" t="str">
            <v>Cantidad</v>
          </cell>
          <cell r="I53">
            <v>0</v>
          </cell>
          <cell r="J53">
            <v>14</v>
          </cell>
          <cell r="K53" t="str">
            <v>Proceso: Recursos Físicos</v>
          </cell>
          <cell r="L53">
            <v>232</v>
          </cell>
          <cell r="M53" t="str">
            <v>Subproceso: Administración de Bienes</v>
          </cell>
          <cell r="N53">
            <v>2348</v>
          </cell>
          <cell r="O53" t="str">
            <v>Procedimiento: Intervención y Mantenimiento de Bienes Inmuebles</v>
          </cell>
          <cell r="P53">
            <v>6085</v>
          </cell>
          <cell r="Q53">
            <v>0</v>
          </cell>
          <cell r="R53">
            <v>0</v>
          </cell>
          <cell r="S53">
            <v>0</v>
          </cell>
          <cell r="T53" t="str">
            <v>Constante</v>
          </cell>
          <cell r="U53">
            <v>1</v>
          </cell>
          <cell r="V53" t="str">
            <v>Procedimiento</v>
          </cell>
          <cell r="W53">
            <v>21501</v>
          </cell>
          <cell r="X53" t="str">
            <v>Recursos Físicos</v>
          </cell>
          <cell r="Y53" t="str">
            <v>No</v>
          </cell>
        </row>
        <row r="54">
          <cell r="A54">
            <v>428</v>
          </cell>
          <cell r="B54" t="str">
            <v>Cumplimiento del Programa Anual de Auditorías a las Entidades Autorizadas para Recaudar</v>
          </cell>
          <cell r="C54" t="str">
            <v>([6086]/[6087])* 100</v>
          </cell>
          <cell r="D54">
            <v>97110002</v>
          </cell>
          <cell r="E54" t="str">
            <v>(Variable 1/ Variable 2)* 100</v>
          </cell>
          <cell r="F54">
            <v>100</v>
          </cell>
          <cell r="G54" t="str">
            <v>Semestre</v>
          </cell>
          <cell r="H54" t="str">
            <v>Porcentaje</v>
          </cell>
          <cell r="I54">
            <v>100</v>
          </cell>
          <cell r="J54">
            <v>12</v>
          </cell>
          <cell r="K54" t="str">
            <v>Proceso: Recaudación</v>
          </cell>
          <cell r="L54">
            <v>259</v>
          </cell>
          <cell r="M54" t="str">
            <v xml:space="preserve">	Subproceso: Información de Recaudo</v>
          </cell>
          <cell r="N54">
            <v>2056</v>
          </cell>
          <cell r="O54" t="str">
            <v>Procedimiento: Auditoría a Entidades Autorizadas para Recaudar</v>
          </cell>
          <cell r="P54">
            <v>6086</v>
          </cell>
          <cell r="Q54">
            <v>6087</v>
          </cell>
          <cell r="R54">
            <v>0</v>
          </cell>
          <cell r="S54">
            <v>0</v>
          </cell>
          <cell r="T54" t="str">
            <v>Constante</v>
          </cell>
          <cell r="U54">
            <v>1</v>
          </cell>
          <cell r="V54" t="str">
            <v>Procedimiento</v>
          </cell>
          <cell r="W54">
            <v>22401</v>
          </cell>
          <cell r="X54" t="str">
            <v>Recaudo</v>
          </cell>
          <cell r="Y54" t="str">
            <v>No</v>
          </cell>
        </row>
        <row r="55">
          <cell r="A55">
            <v>429</v>
          </cell>
          <cell r="B55" t="str">
            <v>Capacitaciones sobre el proceso de recaudo a las Entidades Autorizadas para Recaudar</v>
          </cell>
          <cell r="C55" t="str">
            <v>([6088]/[6089])* 100</v>
          </cell>
          <cell r="D55">
            <v>97110002</v>
          </cell>
          <cell r="E55" t="str">
            <v>(Variable 1/ Variable 2)* 100</v>
          </cell>
          <cell r="F55">
            <v>100</v>
          </cell>
          <cell r="G55" t="str">
            <v>Semestre</v>
          </cell>
          <cell r="H55" t="str">
            <v>Porcentaje</v>
          </cell>
          <cell r="I55">
            <v>100</v>
          </cell>
          <cell r="J55">
            <v>12</v>
          </cell>
          <cell r="K55" t="str">
            <v>Proceso: Recaudación</v>
          </cell>
          <cell r="L55">
            <v>259</v>
          </cell>
          <cell r="M55" t="str">
            <v xml:space="preserve">	Subproceso: Información de Recaudo</v>
          </cell>
          <cell r="N55">
            <v>2056</v>
          </cell>
          <cell r="O55" t="str">
            <v>Procedimiento: Auditoría a Entidades Autorizadas para Recaudar</v>
          </cell>
          <cell r="P55">
            <v>6088</v>
          </cell>
          <cell r="Q55">
            <v>6089</v>
          </cell>
          <cell r="R55">
            <v>0</v>
          </cell>
          <cell r="S55">
            <v>0</v>
          </cell>
          <cell r="T55" t="str">
            <v>Constante</v>
          </cell>
          <cell r="U55">
            <v>1</v>
          </cell>
          <cell r="V55" t="str">
            <v>Procedimiento</v>
          </cell>
          <cell r="W55">
            <v>22401</v>
          </cell>
          <cell r="X55" t="str">
            <v>Recaudo</v>
          </cell>
          <cell r="Y55" t="str">
            <v>No</v>
          </cell>
        </row>
        <row r="56">
          <cell r="A56">
            <v>430</v>
          </cell>
          <cell r="B56" t="str">
            <v>Oportunidad en la Decisión a Solicitudes Actualización RUT sujetas a verificación concepto 21 y 22</v>
          </cell>
          <cell r="C56" t="str">
            <v>(6090/6091)*100</v>
          </cell>
          <cell r="D56">
            <v>97110002</v>
          </cell>
          <cell r="E56" t="str">
            <v>(Variable1/Variable2)*100</v>
          </cell>
          <cell r="F56">
            <v>100</v>
          </cell>
          <cell r="G56" t="str">
            <v>Mes</v>
          </cell>
          <cell r="H56" t="str">
            <v>Porcentaje</v>
          </cell>
          <cell r="I56">
            <v>99.5</v>
          </cell>
          <cell r="J56">
            <v>8</v>
          </cell>
          <cell r="K56" t="str">
            <v>Proceso: Gestión Masiva</v>
          </cell>
          <cell r="L56">
            <v>291</v>
          </cell>
          <cell r="M56" t="str">
            <v>Subproceso: Modificaciones del Registro</v>
          </cell>
          <cell r="N56">
            <v>2037</v>
          </cell>
          <cell r="O56" t="str">
            <v>Procedimiento: Actualizaciones del Rut sujetas a verificación</v>
          </cell>
          <cell r="P56">
            <v>6064</v>
          </cell>
          <cell r="Q56">
            <v>6065</v>
          </cell>
          <cell r="R56">
            <v>0</v>
          </cell>
          <cell r="S56">
            <v>0</v>
          </cell>
          <cell r="T56" t="str">
            <v>Constante</v>
          </cell>
          <cell r="U56">
            <v>1</v>
          </cell>
          <cell r="V56" t="str">
            <v>Procedimiento</v>
          </cell>
          <cell r="W56">
            <v>22501</v>
          </cell>
          <cell r="X56" t="str">
            <v>Asistencia al Cliente</v>
          </cell>
          <cell r="Y56" t="str">
            <v>No</v>
          </cell>
        </row>
        <row r="57">
          <cell r="A57">
            <v>431</v>
          </cell>
          <cell r="B57" t="str">
            <v>Calidad de las Solicitudes de Actualización del RUT sujetas a verificación concepto 21, 22 y 5</v>
          </cell>
          <cell r="C57" t="str">
            <v>((6092/6093)*90+(6094/6095)*10)</v>
          </cell>
          <cell r="D57">
            <v>97110002</v>
          </cell>
          <cell r="E57" t="str">
            <v>((Variable1/Variable2)*90+(Variable3/Variable4)*10)</v>
          </cell>
          <cell r="F57">
            <v>100</v>
          </cell>
          <cell r="G57" t="str">
            <v>Mes</v>
          </cell>
          <cell r="H57" t="str">
            <v>Porcentaje</v>
          </cell>
          <cell r="I57">
            <v>0.95</v>
          </cell>
          <cell r="J57">
            <v>8</v>
          </cell>
          <cell r="K57" t="str">
            <v>Proceso: Gestión Masiva</v>
          </cell>
          <cell r="L57">
            <v>291</v>
          </cell>
          <cell r="M57" t="str">
            <v>Subproceso: Modificaciones del Registro</v>
          </cell>
          <cell r="N57">
            <v>2037</v>
          </cell>
          <cell r="O57" t="str">
            <v>Procedimiento: Actualizaciones del Rut sujetas a verificación</v>
          </cell>
          <cell r="P57">
            <v>6092</v>
          </cell>
          <cell r="Q57">
            <v>6093</v>
          </cell>
          <cell r="R57">
            <v>6094</v>
          </cell>
          <cell r="S57">
            <v>6095</v>
          </cell>
          <cell r="T57" t="str">
            <v>Constante</v>
          </cell>
          <cell r="U57">
            <v>1</v>
          </cell>
          <cell r="V57" t="str">
            <v>Procedimiento</v>
          </cell>
          <cell r="W57">
            <v>22501</v>
          </cell>
          <cell r="X57" t="str">
            <v>Asistencia al Cliente</v>
          </cell>
          <cell r="Y57" t="str">
            <v>No</v>
          </cell>
        </row>
        <row r="58">
          <cell r="A58">
            <v>434</v>
          </cell>
          <cell r="B58" t="str">
            <v>Porcentaje de cumplimiento de las auditorías internas</v>
          </cell>
          <cell r="C58" t="str">
            <v>(6100/6101)*100</v>
          </cell>
          <cell r="D58">
            <v>97110002</v>
          </cell>
          <cell r="E58" t="str">
            <v>(Variable1/Variable2)*100</v>
          </cell>
          <cell r="F58">
            <v>100</v>
          </cell>
          <cell r="G58" t="str">
            <v>Semestre</v>
          </cell>
          <cell r="H58" t="str">
            <v>Porcentaje</v>
          </cell>
          <cell r="I58">
            <v>0</v>
          </cell>
          <cell r="J58">
            <v>4</v>
          </cell>
          <cell r="K58" t="str">
            <v>Proceso: Control Interno</v>
          </cell>
          <cell r="L58">
            <v>4</v>
          </cell>
          <cell r="M58" t="str">
            <v>Proceso: Control Interno. No Aplica Subproceso.</v>
          </cell>
          <cell r="N58">
            <v>2145</v>
          </cell>
          <cell r="O58" t="str">
            <v>Procedimiento: Auditoria Interna.</v>
          </cell>
          <cell r="P58">
            <v>6100</v>
          </cell>
          <cell r="Q58">
            <v>6101</v>
          </cell>
          <cell r="R58">
            <v>0</v>
          </cell>
          <cell r="S58">
            <v>0</v>
          </cell>
          <cell r="T58" t="str">
            <v>Constante</v>
          </cell>
          <cell r="U58">
            <v>1</v>
          </cell>
          <cell r="V58" t="str">
            <v>Procedimiento</v>
          </cell>
          <cell r="W58">
            <v>20401</v>
          </cell>
          <cell r="X58" t="str">
            <v>Control Interno</v>
          </cell>
          <cell r="Y58" t="str">
            <v>No</v>
          </cell>
        </row>
        <row r="59">
          <cell r="A59">
            <v>435</v>
          </cell>
          <cell r="B59" t="str">
            <v>Ejecutar campañas de divulgación en los medios de comunicación externos.</v>
          </cell>
          <cell r="C59" t="str">
            <v>(6102/6103)*100</v>
          </cell>
          <cell r="D59">
            <v>97110002</v>
          </cell>
          <cell r="E59" t="str">
            <v>(Variable1/Variable2)*100</v>
          </cell>
          <cell r="F59">
            <v>100</v>
          </cell>
          <cell r="G59" t="str">
            <v>Semestre</v>
          </cell>
          <cell r="H59" t="str">
            <v>Porcentaje</v>
          </cell>
          <cell r="I59">
            <v>100</v>
          </cell>
          <cell r="J59">
            <v>9</v>
          </cell>
          <cell r="K59" t="str">
            <v>Proceso: Inteligencia Corporativa</v>
          </cell>
          <cell r="L59">
            <v>253</v>
          </cell>
          <cell r="M59" t="str">
            <v>Subproceso: Comunicaciones</v>
          </cell>
          <cell r="N59">
            <v>2290</v>
          </cell>
          <cell r="O59" t="str">
            <v>Procedimiento: Comunicación  Externa</v>
          </cell>
          <cell r="P59">
            <v>6102</v>
          </cell>
          <cell r="Q59">
            <v>6103</v>
          </cell>
          <cell r="R59">
            <v>0</v>
          </cell>
          <cell r="S59">
            <v>0</v>
          </cell>
          <cell r="T59" t="str">
            <v>Constante</v>
          </cell>
          <cell r="U59">
            <v>1</v>
          </cell>
          <cell r="V59" t="str">
            <v>Procedimiento</v>
          </cell>
          <cell r="W59">
            <v>20501</v>
          </cell>
          <cell r="X59" t="str">
            <v>Comunicaciones</v>
          </cell>
          <cell r="Y59" t="str">
            <v>No</v>
          </cell>
        </row>
        <row r="60">
          <cell r="A60">
            <v>436</v>
          </cell>
          <cell r="B60" t="str">
            <v xml:space="preserve">Actualización de precios de referencia para productos importados. </v>
          </cell>
          <cell r="C60" t="str">
            <v>(6104/6105)*100</v>
          </cell>
          <cell r="D60">
            <v>97110002</v>
          </cell>
          <cell r="E60" t="str">
            <v>(Variable1/Variable2)*100</v>
          </cell>
          <cell r="F60">
            <v>100</v>
          </cell>
          <cell r="G60" t="str">
            <v>Trimestre</v>
          </cell>
          <cell r="H60" t="str">
            <v>Porcentaje</v>
          </cell>
          <cell r="I60">
            <v>100</v>
          </cell>
          <cell r="J60">
            <v>11</v>
          </cell>
          <cell r="K60" t="str">
            <v>Proceso: Operación Aduanera</v>
          </cell>
          <cell r="L60">
            <v>216</v>
          </cell>
          <cell r="M60" t="str">
            <v>Subproceso: Apoyo  a la Operación Aduanera</v>
          </cell>
          <cell r="N60">
            <v>2100</v>
          </cell>
          <cell r="O60" t="str">
            <v>Procedimiento: Estudio de Precios de Referencia</v>
          </cell>
          <cell r="P60">
            <v>6104</v>
          </cell>
          <cell r="Q60">
            <v>6105</v>
          </cell>
          <cell r="R60">
            <v>0</v>
          </cell>
          <cell r="S60">
            <v>0</v>
          </cell>
          <cell r="T60" t="str">
            <v>Constante</v>
          </cell>
          <cell r="U60">
            <v>1</v>
          </cell>
          <cell r="V60" t="str">
            <v>Procedimiento</v>
          </cell>
          <cell r="W60">
            <v>22701</v>
          </cell>
          <cell r="X60" t="str">
            <v xml:space="preserve">Técnica Aduanera    </v>
          </cell>
          <cell r="Y60" t="str">
            <v>No</v>
          </cell>
        </row>
        <row r="61">
          <cell r="A61">
            <v>437</v>
          </cell>
          <cell r="B61" t="str">
            <v>Acciones de mejora propuestas por las áreas con base en los temas más frecuentes detectados a  través del SIE de PQSR y denuncias de la DIAN</v>
          </cell>
          <cell r="C61" t="str">
            <v>(6106/6107)*100</v>
          </cell>
          <cell r="D61">
            <v>97110002</v>
          </cell>
          <cell r="E61" t="str">
            <v>(Variable1/Variable2)*100</v>
          </cell>
          <cell r="F61">
            <v>100</v>
          </cell>
          <cell r="G61" t="str">
            <v>Semestre</v>
          </cell>
          <cell r="H61" t="str">
            <v>Porcentaje</v>
          </cell>
          <cell r="I61">
            <v>99</v>
          </cell>
          <cell r="J61">
            <v>2</v>
          </cell>
          <cell r="K61" t="str">
            <v>Proceso: Asistencia al cliente</v>
          </cell>
          <cell r="L61">
            <v>2</v>
          </cell>
          <cell r="M61" t="str">
            <v>Subproceso: Asistencia al cliente. No Aplica Subproceso.</v>
          </cell>
          <cell r="N61">
            <v>544</v>
          </cell>
          <cell r="O61" t="str">
            <v>Procedimiento: Peticiones, quejas, sugerencias, reclamos, felicitaciones y denuncias</v>
          </cell>
          <cell r="P61">
            <v>6106</v>
          </cell>
          <cell r="Q61">
            <v>6107</v>
          </cell>
          <cell r="R61">
            <v>0</v>
          </cell>
          <cell r="S61">
            <v>0</v>
          </cell>
          <cell r="T61" t="str">
            <v>Constante</v>
          </cell>
          <cell r="U61">
            <v>1</v>
          </cell>
          <cell r="V61" t="str">
            <v>Procedimiento</v>
          </cell>
          <cell r="W61">
            <v>22501</v>
          </cell>
          <cell r="X61" t="str">
            <v>Asistencia al Cliente</v>
          </cell>
          <cell r="Y61" t="str">
            <v>Si</v>
          </cell>
        </row>
        <row r="62">
          <cell r="A62">
            <v>438</v>
          </cell>
          <cell r="B62" t="str">
            <v xml:space="preserve">Cumplimiento ANS Canal Presencial </v>
          </cell>
          <cell r="C62" t="str">
            <v>(6108/6109)*100</v>
          </cell>
          <cell r="D62">
            <v>97110002</v>
          </cell>
          <cell r="E62" t="str">
            <v>(Variable1/Variable2)*100</v>
          </cell>
          <cell r="F62">
            <v>80</v>
          </cell>
          <cell r="G62" t="str">
            <v>Trimestre</v>
          </cell>
          <cell r="H62" t="str">
            <v>Porcentaje</v>
          </cell>
          <cell r="I62">
            <v>80</v>
          </cell>
          <cell r="J62">
            <v>2</v>
          </cell>
          <cell r="K62" t="str">
            <v>Proceso: Asistencia al cliente</v>
          </cell>
          <cell r="L62">
            <v>2</v>
          </cell>
          <cell r="M62" t="str">
            <v>Subproceso: Asistencia al cliente. No Aplica Subproceso.</v>
          </cell>
          <cell r="N62">
            <v>2015</v>
          </cell>
          <cell r="O62" t="str">
            <v>Procedimiento: Atención en Canales</v>
          </cell>
          <cell r="P62">
            <v>6108</v>
          </cell>
          <cell r="Q62">
            <v>6109</v>
          </cell>
          <cell r="R62">
            <v>0</v>
          </cell>
          <cell r="S62">
            <v>0</v>
          </cell>
          <cell r="T62" t="str">
            <v>Constante</v>
          </cell>
          <cell r="U62">
            <v>1</v>
          </cell>
          <cell r="V62" t="str">
            <v>Procedimiento</v>
          </cell>
          <cell r="W62">
            <v>22501</v>
          </cell>
          <cell r="X62" t="str">
            <v>Asistencia al Cliente</v>
          </cell>
          <cell r="Y62" t="str">
            <v>Si</v>
          </cell>
        </row>
        <row r="63">
          <cell r="A63">
            <v>439</v>
          </cell>
          <cell r="B63" t="str">
            <v xml:space="preserve">Cumplimiento ANS Canal Telefónico </v>
          </cell>
          <cell r="C63" t="str">
            <v>(6110/6111)*100</v>
          </cell>
          <cell r="D63">
            <v>97110002</v>
          </cell>
          <cell r="E63" t="str">
            <v>(Variable1/Variable2)*100</v>
          </cell>
          <cell r="F63">
            <v>90</v>
          </cell>
          <cell r="G63" t="str">
            <v>Mes</v>
          </cell>
          <cell r="H63" t="str">
            <v>Porcentaje</v>
          </cell>
          <cell r="I63">
            <v>80</v>
          </cell>
          <cell r="J63">
            <v>2</v>
          </cell>
          <cell r="K63" t="str">
            <v>Proceso: Asistencia al cliente</v>
          </cell>
          <cell r="L63">
            <v>2</v>
          </cell>
          <cell r="M63" t="str">
            <v>Subproceso: Asistencia al cliente. No Aplica Subproceso.</v>
          </cell>
          <cell r="N63">
            <v>2015</v>
          </cell>
          <cell r="O63" t="str">
            <v>Procedimiento: Atención en Canales</v>
          </cell>
          <cell r="P63">
            <v>6110</v>
          </cell>
          <cell r="Q63">
            <v>6111</v>
          </cell>
          <cell r="R63">
            <v>0</v>
          </cell>
          <cell r="S63">
            <v>0</v>
          </cell>
          <cell r="T63" t="str">
            <v>Constante</v>
          </cell>
          <cell r="U63">
            <v>1</v>
          </cell>
          <cell r="V63" t="str">
            <v>Procedimiento</v>
          </cell>
          <cell r="W63">
            <v>22501</v>
          </cell>
          <cell r="X63" t="str">
            <v>Asistencia al Cliente</v>
          </cell>
          <cell r="Y63" t="str">
            <v>No</v>
          </cell>
        </row>
        <row r="64">
          <cell r="A64">
            <v>440</v>
          </cell>
          <cell r="B64" t="str">
            <v>Número de ciudadanos impactados con las estrategias de cultura de la contribución</v>
          </cell>
          <cell r="C64" t="str">
            <v>(6112/6113)*100</v>
          </cell>
          <cell r="D64">
            <v>97110002</v>
          </cell>
          <cell r="E64" t="str">
            <v>(Variable1/Variable2)*100</v>
          </cell>
          <cell r="F64">
            <v>100</v>
          </cell>
          <cell r="G64" t="str">
            <v>Cuatrimestre</v>
          </cell>
          <cell r="H64" t="str">
            <v>Porcentaje</v>
          </cell>
          <cell r="I64">
            <v>100</v>
          </cell>
          <cell r="J64">
            <v>2</v>
          </cell>
          <cell r="K64" t="str">
            <v>Proceso: Asistencia al cliente</v>
          </cell>
          <cell r="L64">
            <v>2</v>
          </cell>
          <cell r="M64" t="str">
            <v>Subproceso: Asistencia al cliente. No Aplica Subproceso.</v>
          </cell>
          <cell r="N64">
            <v>3167</v>
          </cell>
          <cell r="O64" t="str">
            <v>Procedimiento: Planeación y seguimiento del modelo de cultura de la contribución</v>
          </cell>
          <cell r="P64">
            <v>6112</v>
          </cell>
          <cell r="Q64">
            <v>6113</v>
          </cell>
          <cell r="R64">
            <v>0</v>
          </cell>
          <cell r="S64">
            <v>0</v>
          </cell>
          <cell r="T64" t="str">
            <v>Constante</v>
          </cell>
          <cell r="U64">
            <v>1</v>
          </cell>
          <cell r="V64" t="str">
            <v>Procedimiento</v>
          </cell>
          <cell r="W64">
            <v>22501</v>
          </cell>
          <cell r="X64" t="str">
            <v>Asistencia al Cliente</v>
          </cell>
          <cell r="Y64" t="str">
            <v>No</v>
          </cell>
        </row>
        <row r="65">
          <cell r="A65">
            <v>441</v>
          </cell>
          <cell r="B65" t="str">
            <v>Gestión de títulos de depósito judicial</v>
          </cell>
          <cell r="C65" t="str">
            <v>(6114/6115)*100</v>
          </cell>
          <cell r="D65">
            <v>97110002</v>
          </cell>
          <cell r="E65" t="str">
            <v>(Variable1/Variable2)*100</v>
          </cell>
          <cell r="F65">
            <v>100</v>
          </cell>
          <cell r="G65" t="str">
            <v>Mes</v>
          </cell>
          <cell r="H65" t="str">
            <v>Porcentaje</v>
          </cell>
          <cell r="I65">
            <v>0</v>
          </cell>
          <cell r="J65">
            <v>1</v>
          </cell>
          <cell r="K65" t="str">
            <v>Proceso: Administración de Cartera</v>
          </cell>
          <cell r="L65">
            <v>278</v>
          </cell>
          <cell r="M65" t="str">
            <v>Subproceso: Cobro en Sede Administrativa</v>
          </cell>
          <cell r="N65">
            <v>3089</v>
          </cell>
          <cell r="O65" t="str">
            <v>Procedimiento: Gestión y  Administración de Depósitos Judiciales</v>
          </cell>
          <cell r="P65">
            <v>6114</v>
          </cell>
          <cell r="Q65">
            <v>6115</v>
          </cell>
          <cell r="R65">
            <v>0</v>
          </cell>
          <cell r="S65">
            <v>0</v>
          </cell>
          <cell r="T65" t="str">
            <v>Constante</v>
          </cell>
          <cell r="U65">
            <v>1</v>
          </cell>
          <cell r="V65" t="str">
            <v>Procedimiento</v>
          </cell>
          <cell r="W65">
            <v>22402</v>
          </cell>
          <cell r="X65" t="str">
            <v>Cobranzas</v>
          </cell>
          <cell r="Y65" t="str">
            <v>Si</v>
          </cell>
        </row>
        <row r="66">
          <cell r="A66">
            <v>442</v>
          </cell>
          <cell r="B66" t="str">
            <v>Documentos corregidos</v>
          </cell>
          <cell r="C66" t="str">
            <v>(6116/6117)*100</v>
          </cell>
          <cell r="D66">
            <v>97110002</v>
          </cell>
          <cell r="E66" t="str">
            <v>(Variable1/Variable2)*100</v>
          </cell>
          <cell r="F66">
            <v>100</v>
          </cell>
          <cell r="G66" t="str">
            <v>Mes</v>
          </cell>
          <cell r="H66" t="str">
            <v>Porcentaje</v>
          </cell>
          <cell r="I66">
            <v>0</v>
          </cell>
          <cell r="J66">
            <v>12</v>
          </cell>
          <cell r="K66" t="str">
            <v>Proceso: Recaudación</v>
          </cell>
          <cell r="L66">
            <v>259</v>
          </cell>
          <cell r="M66" t="str">
            <v xml:space="preserve">	Subproceso: Información de Recaudo</v>
          </cell>
          <cell r="N66">
            <v>2042</v>
          </cell>
          <cell r="O66" t="str">
            <v>Procedimiento: Corrección de inconsistencias  de Declaraciones y-o Recibos de Pago</v>
          </cell>
          <cell r="P66">
            <v>6116</v>
          </cell>
          <cell r="Q66">
            <v>6117</v>
          </cell>
          <cell r="R66">
            <v>0</v>
          </cell>
          <cell r="S66">
            <v>0</v>
          </cell>
          <cell r="T66" t="str">
            <v>Constante</v>
          </cell>
          <cell r="U66">
            <v>1</v>
          </cell>
          <cell r="V66" t="str">
            <v>Procedimiento</v>
          </cell>
          <cell r="W66">
            <v>22401</v>
          </cell>
          <cell r="X66" t="str">
            <v>Recaudo</v>
          </cell>
          <cell r="Y66" t="str">
            <v>No</v>
          </cell>
        </row>
        <row r="67">
          <cell r="A67">
            <v>443</v>
          </cell>
          <cell r="B67" t="str">
            <v>Gestión de bienes Inmuebles Embargados</v>
          </cell>
          <cell r="C67" t="str">
            <v>(6118/6119)*100</v>
          </cell>
          <cell r="D67">
            <v>97110002</v>
          </cell>
          <cell r="E67" t="str">
            <v>(Variable1/Variable2)*100</v>
          </cell>
          <cell r="F67">
            <v>100</v>
          </cell>
          <cell r="G67" t="str">
            <v>Bimestre</v>
          </cell>
          <cell r="H67" t="str">
            <v>Porcentaje</v>
          </cell>
          <cell r="I67">
            <v>0</v>
          </cell>
          <cell r="J67">
            <v>1</v>
          </cell>
          <cell r="K67" t="str">
            <v>Proceso: Administración de Cartera</v>
          </cell>
          <cell r="L67">
            <v>278</v>
          </cell>
          <cell r="M67" t="str">
            <v>Subproceso: Cobro en Sede Administrativa</v>
          </cell>
          <cell r="N67">
            <v>2001</v>
          </cell>
          <cell r="O67" t="str">
            <v>Procedimiento: Cobro Coactivo -  Ejecución de Bienes del deudor</v>
          </cell>
          <cell r="P67">
            <v>6118</v>
          </cell>
          <cell r="Q67">
            <v>6119</v>
          </cell>
          <cell r="R67">
            <v>0</v>
          </cell>
          <cell r="S67">
            <v>0</v>
          </cell>
          <cell r="T67" t="str">
            <v>Constante</v>
          </cell>
          <cell r="U67">
            <v>1</v>
          </cell>
          <cell r="V67" t="str">
            <v>Procedimiento</v>
          </cell>
          <cell r="W67">
            <v>22402</v>
          </cell>
          <cell r="X67" t="str">
            <v>Cobranzas</v>
          </cell>
          <cell r="Y67" t="str">
            <v>No</v>
          </cell>
        </row>
        <row r="68">
          <cell r="A68">
            <v>444</v>
          </cell>
          <cell r="B68" t="str">
            <v>Informe contable mensual remitido con calidad</v>
          </cell>
          <cell r="C68" t="str">
            <v>((6120+6121+6122)/6123)*100</v>
          </cell>
          <cell r="D68">
            <v>97110002</v>
          </cell>
          <cell r="E68" t="str">
            <v>((Variable1+Variable2+Variable3)/Variable4)</v>
          </cell>
          <cell r="F68">
            <v>100</v>
          </cell>
          <cell r="G68" t="str">
            <v>Mes</v>
          </cell>
          <cell r="H68" t="str">
            <v>Porcentaje</v>
          </cell>
          <cell r="I68">
            <v>85</v>
          </cell>
          <cell r="J68">
            <v>12</v>
          </cell>
          <cell r="K68" t="str">
            <v>Proceso: Recaudación</v>
          </cell>
          <cell r="L68">
            <v>259</v>
          </cell>
          <cell r="M68" t="str">
            <v xml:space="preserve">	Subproceso: Información de Recaudo</v>
          </cell>
          <cell r="N68">
            <v>2052</v>
          </cell>
          <cell r="O68" t="str">
            <v>Procedimiento: Informe contable que deben rendir las direcciones seccionales</v>
          </cell>
          <cell r="P68">
            <v>6120</v>
          </cell>
          <cell r="Q68">
            <v>6121</v>
          </cell>
          <cell r="R68">
            <v>6122</v>
          </cell>
          <cell r="S68">
            <v>6123</v>
          </cell>
          <cell r="T68" t="str">
            <v>Constante</v>
          </cell>
          <cell r="U68">
            <v>1</v>
          </cell>
          <cell r="V68" t="str">
            <v>Procedimiento</v>
          </cell>
          <cell r="W68">
            <v>22401</v>
          </cell>
          <cell r="X68" t="str">
            <v>Recaudo</v>
          </cell>
          <cell r="Y68" t="str">
            <v>Si</v>
          </cell>
        </row>
        <row r="69">
          <cell r="A69">
            <v>445</v>
          </cell>
          <cell r="B69" t="str">
            <v>Obligaciones Normalizadas</v>
          </cell>
          <cell r="C69" t="str">
            <v>((6124+6125)/6126)*100</v>
          </cell>
          <cell r="D69">
            <v>97110002</v>
          </cell>
          <cell r="E69" t="str">
            <v>((Variable1+Variable2)/Variable3)*100</v>
          </cell>
          <cell r="F69">
            <v>100</v>
          </cell>
          <cell r="G69" t="str">
            <v>Mes</v>
          </cell>
          <cell r="H69" t="str">
            <v>Porcentaje</v>
          </cell>
          <cell r="I69">
            <v>0</v>
          </cell>
          <cell r="J69">
            <v>1</v>
          </cell>
          <cell r="K69" t="str">
            <v>Proceso: Administración de Cartera</v>
          </cell>
          <cell r="L69">
            <v>278</v>
          </cell>
          <cell r="M69" t="str">
            <v>Subproceso: Cobro en Sede Administrativa</v>
          </cell>
          <cell r="N69">
            <v>2347</v>
          </cell>
          <cell r="O69" t="str">
            <v>Procedimiento: Normalización de Saldos para la Obligación Financiera</v>
          </cell>
          <cell r="P69">
            <v>6124</v>
          </cell>
          <cell r="Q69">
            <v>6125</v>
          </cell>
          <cell r="R69">
            <v>6126</v>
          </cell>
          <cell r="S69">
            <v>0</v>
          </cell>
          <cell r="T69" t="str">
            <v>Constante</v>
          </cell>
          <cell r="U69">
            <v>1</v>
          </cell>
          <cell r="V69" t="str">
            <v>Procedimiento</v>
          </cell>
          <cell r="W69">
            <v>22402</v>
          </cell>
          <cell r="X69" t="str">
            <v>Cobranzas</v>
          </cell>
          <cell r="Y69" t="str">
            <v>No</v>
          </cell>
        </row>
        <row r="70">
          <cell r="A70">
            <v>446</v>
          </cell>
          <cell r="B70" t="str">
            <v xml:space="preserve">Oportunidad en el trámite de solicitudes de autoretenedores </v>
          </cell>
          <cell r="C70" t="str">
            <v>6127/6128</v>
          </cell>
          <cell r="D70">
            <v>97110003</v>
          </cell>
          <cell r="E70" t="str">
            <v>Variable1/Variable2</v>
          </cell>
          <cell r="F70">
            <v>50</v>
          </cell>
          <cell r="G70" t="str">
            <v>Mes</v>
          </cell>
          <cell r="H70" t="str">
            <v>Días</v>
          </cell>
          <cell r="I70">
            <v>46</v>
          </cell>
          <cell r="J70">
            <v>8</v>
          </cell>
          <cell r="K70" t="str">
            <v>Proceso: Gestión Masiva</v>
          </cell>
          <cell r="L70">
            <v>289</v>
          </cell>
          <cell r="M70" t="str">
            <v>Subproceso: Registro, Habilitación, Autorización Usuarios TAC</v>
          </cell>
          <cell r="N70">
            <v>2033</v>
          </cell>
          <cell r="O70" t="str">
            <v>Procedimiento: Autorización de la Calidad de autorretenedores y/o Agentes de Retención del IVA</v>
          </cell>
          <cell r="P70">
            <v>6127</v>
          </cell>
          <cell r="Q70">
            <v>6128</v>
          </cell>
          <cell r="R70">
            <v>0</v>
          </cell>
          <cell r="S70">
            <v>0</v>
          </cell>
          <cell r="T70" t="str">
            <v>Descendente</v>
          </cell>
          <cell r="U70">
            <v>1</v>
          </cell>
          <cell r="V70" t="str">
            <v>Procedimiento</v>
          </cell>
          <cell r="W70">
            <v>22401</v>
          </cell>
          <cell r="X70" t="str">
            <v>Recaudo</v>
          </cell>
          <cell r="Y70" t="str">
            <v>Si</v>
          </cell>
        </row>
        <row r="71">
          <cell r="A71">
            <v>447</v>
          </cell>
          <cell r="B71" t="str">
            <v>Porcentaje de saldos contables depurados</v>
          </cell>
          <cell r="C71" t="str">
            <v>((6129+6130)/6131)*100</v>
          </cell>
          <cell r="D71">
            <v>97110002</v>
          </cell>
          <cell r="E71" t="str">
            <v>((Variable1+Variable2)/Variable3)*100</v>
          </cell>
          <cell r="F71">
            <v>90</v>
          </cell>
          <cell r="G71" t="str">
            <v>Mes</v>
          </cell>
          <cell r="H71" t="str">
            <v>Porcentaje</v>
          </cell>
          <cell r="I71">
            <v>80</v>
          </cell>
          <cell r="J71">
            <v>12</v>
          </cell>
          <cell r="K71" t="str">
            <v>Proceso: Recaudación</v>
          </cell>
          <cell r="L71">
            <v>259</v>
          </cell>
          <cell r="M71" t="str">
            <v xml:space="preserve">	Subproceso: Información de Recaudo</v>
          </cell>
          <cell r="N71">
            <v>2046</v>
          </cell>
          <cell r="O71" t="str">
            <v>Procedimiento: Registro contable de Rentas por Cobrar, Acreedores, Anticipos y Deudores.</v>
          </cell>
          <cell r="P71">
            <v>6129</v>
          </cell>
          <cell r="Q71">
            <v>6130</v>
          </cell>
          <cell r="R71">
            <v>6131</v>
          </cell>
          <cell r="S71">
            <v>0</v>
          </cell>
          <cell r="T71" t="str">
            <v>Constante</v>
          </cell>
          <cell r="U71">
            <v>1</v>
          </cell>
          <cell r="V71" t="str">
            <v>Procedimiento</v>
          </cell>
          <cell r="W71">
            <v>22401</v>
          </cell>
          <cell r="X71" t="str">
            <v>Recaudo</v>
          </cell>
          <cell r="Y71" t="str">
            <v>No</v>
          </cell>
        </row>
        <row r="72">
          <cell r="A72">
            <v>448</v>
          </cell>
          <cell r="B72" t="str">
            <v>Porcentaje del número de registros contables de operaciones manuales y de actos administrativos tributarios en firme proferidos por el área de Liquidación contabilizados</v>
          </cell>
          <cell r="C72" t="str">
            <v>(6132/(6133+6134))*100</v>
          </cell>
          <cell r="D72">
            <v>97110002</v>
          </cell>
          <cell r="E72" t="str">
            <v>(Variable1/(Variable2+Variable3))*100</v>
          </cell>
          <cell r="F72">
            <v>100</v>
          </cell>
          <cell r="G72" t="str">
            <v>Mes</v>
          </cell>
          <cell r="H72" t="str">
            <v>Porcentaje</v>
          </cell>
          <cell r="I72">
            <v>85</v>
          </cell>
          <cell r="J72">
            <v>12</v>
          </cell>
          <cell r="K72" t="str">
            <v>Proceso: Recaudación</v>
          </cell>
          <cell r="L72">
            <v>259</v>
          </cell>
          <cell r="M72" t="str">
            <v xml:space="preserve">	Subproceso: Información de Recaudo</v>
          </cell>
          <cell r="N72">
            <v>2052</v>
          </cell>
          <cell r="O72" t="str">
            <v>Procedimiento: Informe contable que deben rendir las direcciones seccionales</v>
          </cell>
          <cell r="P72">
            <v>6132</v>
          </cell>
          <cell r="Q72">
            <v>6133</v>
          </cell>
          <cell r="R72">
            <v>6134</v>
          </cell>
          <cell r="S72">
            <v>0</v>
          </cell>
          <cell r="T72" t="str">
            <v>Constante</v>
          </cell>
          <cell r="U72">
            <v>1</v>
          </cell>
          <cell r="V72" t="str">
            <v>Procedimiento</v>
          </cell>
          <cell r="W72">
            <v>22401</v>
          </cell>
          <cell r="X72" t="str">
            <v>Recaudo</v>
          </cell>
          <cell r="Y72" t="str">
            <v>Si</v>
          </cell>
        </row>
        <row r="73">
          <cell r="A73">
            <v>449</v>
          </cell>
          <cell r="B73" t="str">
            <v>Cantidad de consultas y respuestas a los requerimientos de comunicaciones oficiales de entidades externas y dependencias de la Entidad.</v>
          </cell>
          <cell r="C73" t="str">
            <v>(6135/6136)*100</v>
          </cell>
          <cell r="D73">
            <v>97110002</v>
          </cell>
          <cell r="E73" t="str">
            <v>(Variable1/Variable2)*100</v>
          </cell>
          <cell r="F73">
            <v>100</v>
          </cell>
          <cell r="G73" t="str">
            <v>Trimestre</v>
          </cell>
          <cell r="H73" t="str">
            <v>Porcentaje</v>
          </cell>
          <cell r="I73">
            <v>0</v>
          </cell>
          <cell r="J73">
            <v>14</v>
          </cell>
          <cell r="K73" t="str">
            <v>Proceso: Recursos Físicos</v>
          </cell>
          <cell r="L73">
            <v>53</v>
          </cell>
          <cell r="M73" t="str">
            <v>Subproceso: Gestión Documental</v>
          </cell>
          <cell r="N73">
            <v>2209</v>
          </cell>
          <cell r="O73" t="str">
            <v>Procedimiento: Administración del Archivo Central</v>
          </cell>
          <cell r="P73">
            <v>6135</v>
          </cell>
          <cell r="Q73">
            <v>6136</v>
          </cell>
          <cell r="R73">
            <v>0</v>
          </cell>
          <cell r="S73">
            <v>0</v>
          </cell>
          <cell r="T73" t="str">
            <v>Constante</v>
          </cell>
          <cell r="U73">
            <v>1</v>
          </cell>
          <cell r="V73" t="str">
            <v>Procedimiento</v>
          </cell>
          <cell r="W73">
            <v>21501</v>
          </cell>
          <cell r="X73" t="str">
            <v>Recursos Físicos</v>
          </cell>
          <cell r="Y73" t="str">
            <v>No</v>
          </cell>
        </row>
        <row r="74">
          <cell r="A74">
            <v>451</v>
          </cell>
          <cell r="B74" t="str">
            <v>Oportunidad en la entrega de las comunicaciones oficiales de salida</v>
          </cell>
          <cell r="C74" t="str">
            <v>(6139/6140)*100</v>
          </cell>
          <cell r="D74">
            <v>97110001</v>
          </cell>
          <cell r="E74" t="str">
            <v>(Variable1/Variable2)*100</v>
          </cell>
          <cell r="F74">
            <v>100</v>
          </cell>
          <cell r="G74" t="str">
            <v>Trimestre</v>
          </cell>
          <cell r="H74" t="str">
            <v>Porcentaje</v>
          </cell>
          <cell r="I74">
            <v>0</v>
          </cell>
          <cell r="J74">
            <v>14</v>
          </cell>
          <cell r="K74" t="str">
            <v>Proceso: Recursos Físicos</v>
          </cell>
          <cell r="L74">
            <v>53</v>
          </cell>
          <cell r="M74" t="str">
            <v>Subproceso: Gestión Documental</v>
          </cell>
          <cell r="N74">
            <v>2198</v>
          </cell>
          <cell r="O74" t="str">
            <v>Procedimiento: Comunicaciones Oficiales de Salida</v>
          </cell>
          <cell r="P74">
            <v>6139</v>
          </cell>
          <cell r="Q74">
            <v>6140</v>
          </cell>
          <cell r="R74">
            <v>0</v>
          </cell>
          <cell r="S74">
            <v>0</v>
          </cell>
          <cell r="T74" t="str">
            <v>Ascendente</v>
          </cell>
          <cell r="U74">
            <v>1</v>
          </cell>
          <cell r="V74" t="str">
            <v>Procedimiento</v>
          </cell>
          <cell r="W74">
            <v>21501</v>
          </cell>
          <cell r="X74" t="str">
            <v>Recursos Físicos</v>
          </cell>
          <cell r="Y74" t="str">
            <v>No</v>
          </cell>
        </row>
        <row r="75">
          <cell r="A75">
            <v>452</v>
          </cell>
          <cell r="B75" t="str">
            <v>Transferencias Documentales de archivos de Gestión al Archivo Central que cumplen con los procedimiento, instructivo y formatos establecidos.</v>
          </cell>
          <cell r="C75" t="str">
            <v>(6141/6142)*100</v>
          </cell>
          <cell r="D75">
            <v>97110002</v>
          </cell>
          <cell r="E75" t="str">
            <v>(Variable1/Variable2)*100</v>
          </cell>
          <cell r="F75">
            <v>100</v>
          </cell>
          <cell r="G75" t="str">
            <v>Trimestre</v>
          </cell>
          <cell r="H75" t="str">
            <v>Cantidad</v>
          </cell>
          <cell r="I75">
            <v>0</v>
          </cell>
          <cell r="J75">
            <v>14</v>
          </cell>
          <cell r="K75" t="str">
            <v>Proceso: Recursos Físicos</v>
          </cell>
          <cell r="L75">
            <v>53</v>
          </cell>
          <cell r="M75" t="str">
            <v>Subproceso: Gestión Documental</v>
          </cell>
          <cell r="N75">
            <v>2209</v>
          </cell>
          <cell r="O75" t="str">
            <v>Procedimiento: Administración del Archivo Central</v>
          </cell>
          <cell r="P75">
            <v>6141</v>
          </cell>
          <cell r="Q75">
            <v>6142</v>
          </cell>
          <cell r="R75">
            <v>0</v>
          </cell>
          <cell r="S75">
            <v>0</v>
          </cell>
          <cell r="T75" t="str">
            <v>Constante</v>
          </cell>
          <cell r="U75">
            <v>1</v>
          </cell>
          <cell r="V75" t="str">
            <v>Procedimiento</v>
          </cell>
          <cell r="W75">
            <v>21501</v>
          </cell>
          <cell r="X75" t="str">
            <v>Recursos Físicos</v>
          </cell>
          <cell r="Y75" t="str">
            <v>No</v>
          </cell>
        </row>
        <row r="76">
          <cell r="A76">
            <v>5001</v>
          </cell>
          <cell r="B76" t="str">
            <v>Resultado de las Investigaciones en Fiscalización Tributaria e Internacional</v>
          </cell>
          <cell r="C76" t="str">
            <v>(5785/5832)* 100</v>
          </cell>
          <cell r="D76">
            <v>97110002</v>
          </cell>
          <cell r="E76" t="str">
            <v>(Variable 1/ Variable 2)* 100</v>
          </cell>
          <cell r="F76">
            <v>60</v>
          </cell>
          <cell r="G76" t="str">
            <v>Trimestre</v>
          </cell>
          <cell r="H76" t="str">
            <v>Porcentaje</v>
          </cell>
          <cell r="I76">
            <v>0</v>
          </cell>
          <cell r="J76">
            <v>5</v>
          </cell>
          <cell r="K76" t="str">
            <v>Proceso: Fiscalización y Liquidación</v>
          </cell>
          <cell r="L76">
            <v>200</v>
          </cell>
          <cell r="M76" t="str">
            <v>Subproceso: Control Tributario</v>
          </cell>
          <cell r="N76">
            <v>3007</v>
          </cell>
          <cell r="O76" t="str">
            <v>Subproceso: Control Tributario</v>
          </cell>
          <cell r="P76">
            <v>5785</v>
          </cell>
          <cell r="Q76">
            <v>5832</v>
          </cell>
          <cell r="R76">
            <v>0</v>
          </cell>
          <cell r="S76">
            <v>0</v>
          </cell>
          <cell r="T76" t="str">
            <v>Constante</v>
          </cell>
          <cell r="U76">
            <v>3</v>
          </cell>
          <cell r="V76" t="str">
            <v>Proceso</v>
          </cell>
          <cell r="W76">
            <v>22904</v>
          </cell>
          <cell r="X76" t="str">
            <v>Indicadores de Subproceso - Fiscalización Tributaria</v>
          </cell>
          <cell r="Y76" t="str">
            <v>No</v>
          </cell>
        </row>
        <row r="77">
          <cell r="A77">
            <v>5002</v>
          </cell>
          <cell r="B77" t="str">
            <v>Resultado de las Investigaciones en Liquidación Tributaria e Internacional</v>
          </cell>
          <cell r="C77" t="str">
            <v>(5786/5833)* 100</v>
          </cell>
          <cell r="D77">
            <v>97110002</v>
          </cell>
          <cell r="E77" t="str">
            <v>(Variable 1/ Variable 2)* 100</v>
          </cell>
          <cell r="F77">
            <v>80</v>
          </cell>
          <cell r="G77" t="str">
            <v>Trimestre</v>
          </cell>
          <cell r="H77" t="str">
            <v>Porcentaje</v>
          </cell>
          <cell r="I77">
            <v>0</v>
          </cell>
          <cell r="J77">
            <v>5</v>
          </cell>
          <cell r="K77" t="str">
            <v>Proceso: Fiscalización y Liquidación</v>
          </cell>
          <cell r="L77">
            <v>200</v>
          </cell>
          <cell r="M77" t="str">
            <v>Subproceso: Control Tributario</v>
          </cell>
          <cell r="N77">
            <v>3007</v>
          </cell>
          <cell r="O77" t="str">
            <v>Subproceso: Control Tributario</v>
          </cell>
          <cell r="P77">
            <v>5786</v>
          </cell>
          <cell r="Q77">
            <v>5833</v>
          </cell>
          <cell r="R77">
            <v>0</v>
          </cell>
          <cell r="S77">
            <v>0</v>
          </cell>
          <cell r="T77" t="str">
            <v>Constante</v>
          </cell>
          <cell r="U77">
            <v>3</v>
          </cell>
          <cell r="V77" t="str">
            <v>Proceso</v>
          </cell>
          <cell r="W77">
            <v>22905</v>
          </cell>
          <cell r="X77" t="str">
            <v>Indicadores de Subproceso - Liquidación Tributaria</v>
          </cell>
          <cell r="Y77" t="str">
            <v>No</v>
          </cell>
        </row>
        <row r="78">
          <cell r="A78">
            <v>5003</v>
          </cell>
          <cell r="B78" t="str">
            <v>Gestión de las investigaciones en Fiscalización Tributaria e Internacional</v>
          </cell>
          <cell r="C78" t="str">
            <v>(5787/(5834+5875))*100</v>
          </cell>
          <cell r="D78">
            <v>97110002</v>
          </cell>
          <cell r="E78" t="str">
            <v>(Variable 1/ (Variable 2 + Variable 3))*100</v>
          </cell>
          <cell r="F78">
            <v>40</v>
          </cell>
          <cell r="G78" t="str">
            <v>Trimestre</v>
          </cell>
          <cell r="H78" t="str">
            <v>Porcentaje</v>
          </cell>
          <cell r="I78">
            <v>0</v>
          </cell>
          <cell r="J78">
            <v>5</v>
          </cell>
          <cell r="K78" t="str">
            <v>Proceso: Fiscalización y Liquidación</v>
          </cell>
          <cell r="L78">
            <v>200</v>
          </cell>
          <cell r="M78" t="str">
            <v>Subproceso: Control Tributario</v>
          </cell>
          <cell r="N78">
            <v>3007</v>
          </cell>
          <cell r="O78" t="str">
            <v>Subproceso: Control Tributario</v>
          </cell>
          <cell r="P78">
            <v>5787</v>
          </cell>
          <cell r="Q78">
            <v>5834</v>
          </cell>
          <cell r="R78">
            <v>5875</v>
          </cell>
          <cell r="S78">
            <v>0</v>
          </cell>
          <cell r="T78" t="str">
            <v>Constante</v>
          </cell>
          <cell r="U78">
            <v>3</v>
          </cell>
          <cell r="V78" t="str">
            <v>Proceso</v>
          </cell>
          <cell r="W78">
            <v>22904</v>
          </cell>
          <cell r="X78" t="str">
            <v>Indicadores de Subproceso - Fiscalización Tributaria</v>
          </cell>
          <cell r="Y78" t="str">
            <v>No</v>
          </cell>
        </row>
        <row r="79">
          <cell r="A79">
            <v>5004</v>
          </cell>
          <cell r="B79" t="str">
            <v>Gestión de las investigaciones en Liquidación Tributaria e Internacional</v>
          </cell>
          <cell r="C79" t="str">
            <v>(5788/(5835+5876))*100</v>
          </cell>
          <cell r="D79">
            <v>97110002</v>
          </cell>
          <cell r="E79" t="str">
            <v>(Variable 1/ (Variable 2 + Variable 3))*100</v>
          </cell>
          <cell r="F79">
            <v>45</v>
          </cell>
          <cell r="G79" t="str">
            <v>Trimestre</v>
          </cell>
          <cell r="H79" t="str">
            <v>Porcentaje</v>
          </cell>
          <cell r="I79">
            <v>0</v>
          </cell>
          <cell r="J79">
            <v>5</v>
          </cell>
          <cell r="K79" t="str">
            <v>Proceso: Fiscalización y Liquidación</v>
          </cell>
          <cell r="L79">
            <v>200</v>
          </cell>
          <cell r="M79" t="str">
            <v>Subproceso: Control Tributario</v>
          </cell>
          <cell r="N79">
            <v>3007</v>
          </cell>
          <cell r="O79" t="str">
            <v>Subproceso: Control Tributario</v>
          </cell>
          <cell r="P79">
            <v>5788</v>
          </cell>
          <cell r="Q79">
            <v>5835</v>
          </cell>
          <cell r="R79">
            <v>5876</v>
          </cell>
          <cell r="S79">
            <v>0</v>
          </cell>
          <cell r="T79" t="str">
            <v>Constante</v>
          </cell>
          <cell r="U79">
            <v>3</v>
          </cell>
          <cell r="V79" t="str">
            <v>Proceso</v>
          </cell>
          <cell r="W79">
            <v>22905</v>
          </cell>
          <cell r="X79" t="str">
            <v>Indicadores de Subproceso - Liquidación Tributaria</v>
          </cell>
          <cell r="Y79" t="str">
            <v>No</v>
          </cell>
        </row>
        <row r="80">
          <cell r="A80">
            <v>5005</v>
          </cell>
          <cell r="B80" t="str">
            <v>Resultado de las Investigaciones en Fiscalización Cambiaria</v>
          </cell>
          <cell r="C80" t="str">
            <v>(5789/5836)*100</v>
          </cell>
          <cell r="D80">
            <v>97110001</v>
          </cell>
          <cell r="E80" t="str">
            <v>(Variable 1/ Variable 2)* 100</v>
          </cell>
          <cell r="F80">
            <v>80</v>
          </cell>
          <cell r="G80" t="str">
            <v>Trimestre</v>
          </cell>
          <cell r="H80" t="str">
            <v>Porcentaje</v>
          </cell>
          <cell r="I80">
            <v>0</v>
          </cell>
          <cell r="J80">
            <v>5</v>
          </cell>
          <cell r="K80" t="str">
            <v>Proceso: Fiscalización y Liquidación</v>
          </cell>
          <cell r="L80">
            <v>202</v>
          </cell>
          <cell r="M80" t="str">
            <v>Subproceso: Control Cambiario</v>
          </cell>
          <cell r="N80">
            <v>3005</v>
          </cell>
          <cell r="O80" t="str">
            <v>Subproceso: Control Cambiario</v>
          </cell>
          <cell r="P80">
            <v>5789</v>
          </cell>
          <cell r="Q80">
            <v>5836</v>
          </cell>
          <cell r="R80">
            <v>0</v>
          </cell>
          <cell r="S80">
            <v>0</v>
          </cell>
          <cell r="T80" t="str">
            <v>Ascendente</v>
          </cell>
          <cell r="U80">
            <v>3</v>
          </cell>
          <cell r="V80" t="str">
            <v>Proceso</v>
          </cell>
          <cell r="W80">
            <v>23204</v>
          </cell>
          <cell r="X80" t="str">
            <v>Indicadores de Subproceso - Fiscalización Cambiaria</v>
          </cell>
          <cell r="Y80" t="str">
            <v>No</v>
          </cell>
        </row>
        <row r="81">
          <cell r="A81">
            <v>5006</v>
          </cell>
          <cell r="B81" t="str">
            <v>Resultado de las investigaciones en Liquidación Cambiaria.</v>
          </cell>
          <cell r="C81" t="str">
            <v>(5790/5837)*100</v>
          </cell>
          <cell r="D81">
            <v>97110001</v>
          </cell>
          <cell r="E81" t="str">
            <v>(Variable 1/ Variable 2)* 100</v>
          </cell>
          <cell r="F81">
            <v>100</v>
          </cell>
          <cell r="G81" t="str">
            <v>Trimestre</v>
          </cell>
          <cell r="H81" t="str">
            <v>Porcentaje</v>
          </cell>
          <cell r="I81">
            <v>0</v>
          </cell>
          <cell r="J81">
            <v>5</v>
          </cell>
          <cell r="K81" t="str">
            <v>Proceso: Fiscalización y Liquidación</v>
          </cell>
          <cell r="L81">
            <v>202</v>
          </cell>
          <cell r="M81" t="str">
            <v>Subproceso: Control Cambiario</v>
          </cell>
          <cell r="N81">
            <v>3005</v>
          </cell>
          <cell r="O81" t="str">
            <v>Subproceso: Control Cambiario</v>
          </cell>
          <cell r="P81">
            <v>5790</v>
          </cell>
          <cell r="Q81">
            <v>5837</v>
          </cell>
          <cell r="R81">
            <v>0</v>
          </cell>
          <cell r="S81">
            <v>0</v>
          </cell>
          <cell r="T81" t="str">
            <v>Ascendente</v>
          </cell>
          <cell r="U81">
            <v>3</v>
          </cell>
          <cell r="V81" t="str">
            <v>Proceso</v>
          </cell>
          <cell r="W81">
            <v>23205</v>
          </cell>
          <cell r="X81" t="str">
            <v>Indicadores de Subproceso - Liquidación Cambiaria</v>
          </cell>
          <cell r="Y81" t="str">
            <v>No</v>
          </cell>
        </row>
        <row r="82">
          <cell r="A82">
            <v>5007</v>
          </cell>
          <cell r="B82" t="str">
            <v>Gestión de las investigaciones en Fiscalización Cambiaria</v>
          </cell>
          <cell r="C82" t="str">
            <v>(5791/(5838+5877))*100</v>
          </cell>
          <cell r="D82">
            <v>97110001</v>
          </cell>
          <cell r="E82" t="str">
            <v>(Variable 1/ (Variable 2 + Variable 3))*100</v>
          </cell>
          <cell r="F82">
            <v>70</v>
          </cell>
          <cell r="G82" t="str">
            <v>Trimestre</v>
          </cell>
          <cell r="H82" t="str">
            <v>Porcentaje</v>
          </cell>
          <cell r="I82">
            <v>0</v>
          </cell>
          <cell r="J82">
            <v>5</v>
          </cell>
          <cell r="K82" t="str">
            <v>Proceso: Fiscalización y Liquidación</v>
          </cell>
          <cell r="L82">
            <v>202</v>
          </cell>
          <cell r="M82" t="str">
            <v>Subproceso: Control Cambiario</v>
          </cell>
          <cell r="N82">
            <v>3005</v>
          </cell>
          <cell r="O82" t="str">
            <v>Subproceso: Control Cambiario</v>
          </cell>
          <cell r="P82">
            <v>5791</v>
          </cell>
          <cell r="Q82">
            <v>5838</v>
          </cell>
          <cell r="R82">
            <v>5877</v>
          </cell>
          <cell r="S82">
            <v>0</v>
          </cell>
          <cell r="T82" t="str">
            <v>Ascendente</v>
          </cell>
          <cell r="U82">
            <v>3</v>
          </cell>
          <cell r="V82" t="str">
            <v>Proceso</v>
          </cell>
          <cell r="W82">
            <v>23204</v>
          </cell>
          <cell r="X82" t="str">
            <v>Indicadores de Subproceso - Fiscalización Cambiaria</v>
          </cell>
          <cell r="Y82" t="str">
            <v>No</v>
          </cell>
        </row>
        <row r="83">
          <cell r="A83">
            <v>5008</v>
          </cell>
          <cell r="B83" t="str">
            <v>Gestión de las investigaciones en Liquidación Cambiaria</v>
          </cell>
          <cell r="C83" t="str">
            <v>(5792/(5839+5878))*100</v>
          </cell>
          <cell r="D83">
            <v>97110001</v>
          </cell>
          <cell r="E83" t="str">
            <v>(Variable 1/ (Variable 2 + Variable 3))*100</v>
          </cell>
          <cell r="F83">
            <v>70</v>
          </cell>
          <cell r="G83" t="str">
            <v>Trimestre</v>
          </cell>
          <cell r="H83" t="str">
            <v>Porcentaje</v>
          </cell>
          <cell r="I83">
            <v>0</v>
          </cell>
          <cell r="J83">
            <v>5</v>
          </cell>
          <cell r="K83" t="str">
            <v>Proceso: Fiscalización y Liquidación</v>
          </cell>
          <cell r="L83">
            <v>202</v>
          </cell>
          <cell r="M83" t="str">
            <v>Subproceso: Control Cambiario</v>
          </cell>
          <cell r="N83">
            <v>3005</v>
          </cell>
          <cell r="O83" t="str">
            <v>Subproceso: Control Cambiario</v>
          </cell>
          <cell r="P83">
            <v>5792</v>
          </cell>
          <cell r="Q83">
            <v>5839</v>
          </cell>
          <cell r="R83">
            <v>5878</v>
          </cell>
          <cell r="S83">
            <v>0</v>
          </cell>
          <cell r="T83" t="str">
            <v>Ascendente</v>
          </cell>
          <cell r="U83">
            <v>3</v>
          </cell>
          <cell r="V83" t="str">
            <v>Proceso</v>
          </cell>
          <cell r="W83">
            <v>23205</v>
          </cell>
          <cell r="X83" t="str">
            <v>Indicadores de Subproceso - Liquidación Cambiaria</v>
          </cell>
          <cell r="Y83" t="str">
            <v>No</v>
          </cell>
        </row>
        <row r="84">
          <cell r="A84">
            <v>5019</v>
          </cell>
          <cell r="B84" t="str">
            <v>Gestión de los reportes en control y prevención de lavado de activos</v>
          </cell>
          <cell r="C84" t="str">
            <v>(5803/(5850+5887))*100</v>
          </cell>
          <cell r="D84">
            <v>97110001</v>
          </cell>
          <cell r="E84" t="str">
            <v>(Variable 1/ (Variable 2 + Variable 3))*100</v>
          </cell>
          <cell r="F84">
            <v>35</v>
          </cell>
          <cell r="G84" t="str">
            <v>Trimestre</v>
          </cell>
          <cell r="H84" t="str">
            <v>Porcentaje</v>
          </cell>
          <cell r="I84">
            <v>0</v>
          </cell>
          <cell r="J84">
            <v>5</v>
          </cell>
          <cell r="K84" t="str">
            <v>Proceso: Fiscalización y Liquidación</v>
          </cell>
          <cell r="L84">
            <v>273</v>
          </cell>
          <cell r="M84" t="str">
            <v>Proceso: Fiscalización y Liquidación No Aplica Subproceso.</v>
          </cell>
          <cell r="N84">
            <v>3023</v>
          </cell>
          <cell r="O84" t="str">
            <v>Proceso: Fiscalización y Liquidación</v>
          </cell>
          <cell r="P84">
            <v>5803</v>
          </cell>
          <cell r="Q84">
            <v>5850</v>
          </cell>
          <cell r="R84">
            <v>5887</v>
          </cell>
          <cell r="S84">
            <v>0</v>
          </cell>
          <cell r="T84" t="str">
            <v>Ascendente</v>
          </cell>
          <cell r="U84">
            <v>3</v>
          </cell>
          <cell r="V84" t="str">
            <v>Proceso</v>
          </cell>
          <cell r="W84">
            <v>21103</v>
          </cell>
          <cell r="X84" t="str">
            <v>Indicadores de Proceso - Gestión de Fiscalización</v>
          </cell>
          <cell r="Y84" t="str">
            <v>No</v>
          </cell>
        </row>
        <row r="85">
          <cell r="A85">
            <v>5021</v>
          </cell>
          <cell r="B85" t="str">
            <v>Oportunidad en los actos administrativos proferidos en Sede Administrativa en materia Tributaria.</v>
          </cell>
          <cell r="C85" t="str">
            <v>(5805/5852)*100</v>
          </cell>
          <cell r="D85">
            <v>97110002</v>
          </cell>
          <cell r="E85" t="str">
            <v>(Variable 1/ Variable 2)* 100</v>
          </cell>
          <cell r="F85">
            <v>100</v>
          </cell>
          <cell r="G85" t="str">
            <v>Mes</v>
          </cell>
          <cell r="H85" t="str">
            <v>Porcentaje</v>
          </cell>
          <cell r="I85">
            <v>99.11</v>
          </cell>
          <cell r="J85">
            <v>7</v>
          </cell>
          <cell r="K85" t="str">
            <v>Proceso: Gestión Jurídica</v>
          </cell>
          <cell r="L85">
            <v>7</v>
          </cell>
          <cell r="M85" t="str">
            <v>Proceso: Gestión Jurídica No Aplica</v>
          </cell>
          <cell r="N85">
            <v>3003</v>
          </cell>
          <cell r="O85" t="str">
            <v>Proceso: Gestión Jurídica No Aplica</v>
          </cell>
          <cell r="P85">
            <v>5805</v>
          </cell>
          <cell r="Q85">
            <v>5852</v>
          </cell>
          <cell r="R85">
            <v>0</v>
          </cell>
          <cell r="S85">
            <v>0</v>
          </cell>
          <cell r="T85" t="str">
            <v>Constante</v>
          </cell>
          <cell r="U85">
            <v>3</v>
          </cell>
          <cell r="V85" t="str">
            <v>Proceso</v>
          </cell>
          <cell r="W85">
            <v>20803</v>
          </cell>
          <cell r="X85" t="str">
            <v>Indicadores de Proceso - Gestión Jurídica</v>
          </cell>
          <cell r="Y85" t="str">
            <v>No</v>
          </cell>
        </row>
        <row r="86">
          <cell r="A86">
            <v>5024</v>
          </cell>
          <cell r="B86" t="str">
            <v>Atención de Alegatos de Conclusión</v>
          </cell>
          <cell r="C86" t="str">
            <v>(5808/5854)* 100</v>
          </cell>
          <cell r="D86">
            <v>97110002</v>
          </cell>
          <cell r="E86" t="str">
            <v>(Variable 1/ Variable 2)* 100</v>
          </cell>
          <cell r="F86">
            <v>100</v>
          </cell>
          <cell r="G86" t="str">
            <v>Mes</v>
          </cell>
          <cell r="H86" t="str">
            <v>Porcentaje</v>
          </cell>
          <cell r="I86">
            <v>0</v>
          </cell>
          <cell r="J86">
            <v>7</v>
          </cell>
          <cell r="K86" t="str">
            <v>Proceso: Gestión Jurídica</v>
          </cell>
          <cell r="L86">
            <v>7</v>
          </cell>
          <cell r="M86" t="str">
            <v>Proceso: Gestión Jurídica No Aplica</v>
          </cell>
          <cell r="N86">
            <v>3003</v>
          </cell>
          <cell r="O86" t="str">
            <v>Proceso: Gestión Jurídica No Aplica</v>
          </cell>
          <cell r="P86">
            <v>5808</v>
          </cell>
          <cell r="Q86">
            <v>5854</v>
          </cell>
          <cell r="R86">
            <v>0</v>
          </cell>
          <cell r="S86">
            <v>0</v>
          </cell>
          <cell r="T86" t="str">
            <v>Constante</v>
          </cell>
          <cell r="U86">
            <v>3</v>
          </cell>
          <cell r="V86" t="str">
            <v>Proceso</v>
          </cell>
          <cell r="W86">
            <v>20803</v>
          </cell>
          <cell r="X86" t="str">
            <v>Indicadores de Proceso - Gestión Jurídica</v>
          </cell>
          <cell r="Y86" t="str">
            <v>No</v>
          </cell>
        </row>
        <row r="87">
          <cell r="A87">
            <v>5025</v>
          </cell>
          <cell r="B87" t="str">
            <v>Atención de recursos de apelación contra sentencias de primera instancia desfavorables a la DIAN</v>
          </cell>
          <cell r="C87" t="str">
            <v>(5809/5855)* 100</v>
          </cell>
          <cell r="D87">
            <v>97110002</v>
          </cell>
          <cell r="E87" t="str">
            <v>(Variable 1/ Variable 2)* 100</v>
          </cell>
          <cell r="F87">
            <v>100</v>
          </cell>
          <cell r="G87" t="str">
            <v>Mes</v>
          </cell>
          <cell r="H87" t="str">
            <v>Porcentaje</v>
          </cell>
          <cell r="I87">
            <v>0</v>
          </cell>
          <cell r="J87">
            <v>7</v>
          </cell>
          <cell r="K87" t="str">
            <v>Proceso: Gestión Jurídica</v>
          </cell>
          <cell r="L87">
            <v>7</v>
          </cell>
          <cell r="M87" t="str">
            <v>Proceso: Gestión Jurídica No Aplica</v>
          </cell>
          <cell r="N87">
            <v>3003</v>
          </cell>
          <cell r="O87" t="str">
            <v>Proceso: Gestión Jurídica No Aplica</v>
          </cell>
          <cell r="P87">
            <v>5809</v>
          </cell>
          <cell r="Q87">
            <v>5855</v>
          </cell>
          <cell r="R87">
            <v>0</v>
          </cell>
          <cell r="S87">
            <v>0</v>
          </cell>
          <cell r="T87" t="str">
            <v>Constante</v>
          </cell>
          <cell r="U87">
            <v>3</v>
          </cell>
          <cell r="V87" t="str">
            <v>Proceso</v>
          </cell>
          <cell r="W87">
            <v>20803</v>
          </cell>
          <cell r="X87" t="str">
            <v>Indicadores de Proceso - Gestión Jurídica</v>
          </cell>
          <cell r="Y87" t="str">
            <v>No</v>
          </cell>
        </row>
        <row r="88">
          <cell r="A88">
            <v>5028</v>
          </cell>
          <cell r="B88" t="str">
            <v>Decisiones del Comité de Conciliación y Defensa Judicial relacionadas con los estudios de acciones de repetición.</v>
          </cell>
          <cell r="C88" t="str">
            <v>(5812/5858)* 100</v>
          </cell>
          <cell r="D88">
            <v>97110002</v>
          </cell>
          <cell r="E88" t="str">
            <v>(Variable 1/ Variable 2)* 100</v>
          </cell>
          <cell r="F88">
            <v>100</v>
          </cell>
          <cell r="G88" t="str">
            <v>Mes</v>
          </cell>
          <cell r="H88" t="str">
            <v>Porcentaje</v>
          </cell>
          <cell r="I88">
            <v>0</v>
          </cell>
          <cell r="J88">
            <v>7</v>
          </cell>
          <cell r="K88" t="str">
            <v>Proceso: Gestión Jurídica</v>
          </cell>
          <cell r="L88">
            <v>7</v>
          </cell>
          <cell r="M88" t="str">
            <v>Proceso: Gestión Jurídica No Aplica</v>
          </cell>
          <cell r="N88">
            <v>3003</v>
          </cell>
          <cell r="O88" t="str">
            <v>Proceso: Gestión Jurídica No Aplica</v>
          </cell>
          <cell r="P88">
            <v>5812</v>
          </cell>
          <cell r="Q88">
            <v>5858</v>
          </cell>
          <cell r="R88">
            <v>0</v>
          </cell>
          <cell r="S88">
            <v>0</v>
          </cell>
          <cell r="T88" t="str">
            <v>Constante</v>
          </cell>
          <cell r="U88">
            <v>3</v>
          </cell>
          <cell r="V88" t="str">
            <v>Proceso</v>
          </cell>
          <cell r="W88">
            <v>20803</v>
          </cell>
          <cell r="X88" t="str">
            <v>Indicadores de Proceso - Gestión Jurídica</v>
          </cell>
          <cell r="Y88" t="str">
            <v>No</v>
          </cell>
        </row>
        <row r="89">
          <cell r="A89">
            <v>5029</v>
          </cell>
          <cell r="B89" t="str">
            <v>Atención de Tutelas</v>
          </cell>
          <cell r="C89" t="str">
            <v>(5813/5859)* 100</v>
          </cell>
          <cell r="D89">
            <v>97110002</v>
          </cell>
          <cell r="E89" t="str">
            <v>(Variable 1/ Variable 2)* 100</v>
          </cell>
          <cell r="F89">
            <v>100</v>
          </cell>
          <cell r="G89" t="str">
            <v>Mes</v>
          </cell>
          <cell r="H89" t="str">
            <v>Porcentaje</v>
          </cell>
          <cell r="I89">
            <v>0</v>
          </cell>
          <cell r="J89">
            <v>7</v>
          </cell>
          <cell r="K89" t="str">
            <v>Proceso: Gestión Jurídica</v>
          </cell>
          <cell r="L89">
            <v>7</v>
          </cell>
          <cell r="M89" t="str">
            <v>Proceso: Gestión Jurídica No Aplica</v>
          </cell>
          <cell r="N89">
            <v>3003</v>
          </cell>
          <cell r="O89" t="str">
            <v>Proceso: Gestión Jurídica No Aplica</v>
          </cell>
          <cell r="P89">
            <v>5813</v>
          </cell>
          <cell r="Q89">
            <v>5859</v>
          </cell>
          <cell r="R89">
            <v>0</v>
          </cell>
          <cell r="S89">
            <v>0</v>
          </cell>
          <cell r="T89" t="str">
            <v>Constante</v>
          </cell>
          <cell r="U89">
            <v>3</v>
          </cell>
          <cell r="V89" t="str">
            <v>Proceso</v>
          </cell>
          <cell r="W89">
            <v>20803</v>
          </cell>
          <cell r="X89" t="str">
            <v>Indicadores de Proceso - Gestión Jurídica</v>
          </cell>
          <cell r="Y89" t="str">
            <v>No</v>
          </cell>
        </row>
        <row r="90">
          <cell r="A90">
            <v>5030</v>
          </cell>
          <cell r="B90" t="str">
            <v>Fallos de tutela a favor de la DIAN</v>
          </cell>
          <cell r="C90" t="str">
            <v>(5814/5860)* 100</v>
          </cell>
          <cell r="D90">
            <v>97110002</v>
          </cell>
          <cell r="E90" t="str">
            <v>(Variable 1/ Variable 2)* 100</v>
          </cell>
          <cell r="F90">
            <v>90</v>
          </cell>
          <cell r="G90" t="str">
            <v>Trimestre</v>
          </cell>
          <cell r="H90" t="str">
            <v>Porcentaje</v>
          </cell>
          <cell r="I90">
            <v>0</v>
          </cell>
          <cell r="J90">
            <v>7</v>
          </cell>
          <cell r="K90" t="str">
            <v>Proceso: Gestión Jurídica</v>
          </cell>
          <cell r="L90">
            <v>7</v>
          </cell>
          <cell r="M90" t="str">
            <v>Proceso: Gestión Jurídica No Aplica</v>
          </cell>
          <cell r="N90">
            <v>3003</v>
          </cell>
          <cell r="O90" t="str">
            <v>Proceso: Gestión Jurídica No Aplica</v>
          </cell>
          <cell r="P90">
            <v>5814</v>
          </cell>
          <cell r="Q90">
            <v>5860</v>
          </cell>
          <cell r="R90">
            <v>0</v>
          </cell>
          <cell r="S90">
            <v>0</v>
          </cell>
          <cell r="T90" t="str">
            <v>Constante</v>
          </cell>
          <cell r="U90">
            <v>3</v>
          </cell>
          <cell r="V90" t="str">
            <v>Proceso</v>
          </cell>
          <cell r="W90">
            <v>20803</v>
          </cell>
          <cell r="X90" t="str">
            <v>Indicadores de Proceso - Gestión Jurídica</v>
          </cell>
          <cell r="Y90" t="str">
            <v>No</v>
          </cell>
        </row>
        <row r="91">
          <cell r="A91">
            <v>5032</v>
          </cell>
          <cell r="B91" t="str">
            <v>Conceptos efectivamente reconsiderados por la Dian.</v>
          </cell>
          <cell r="C91" t="str">
            <v>1-(5816/5862)*100</v>
          </cell>
          <cell r="D91">
            <v>97110002</v>
          </cell>
          <cell r="E91" t="str">
            <v>(1-(Variable 1 / Variable 2))*100</v>
          </cell>
          <cell r="F91">
            <v>100</v>
          </cell>
          <cell r="G91" t="str">
            <v>Trimestre</v>
          </cell>
          <cell r="H91" t="str">
            <v>Porcentaje</v>
          </cell>
          <cell r="I91">
            <v>0</v>
          </cell>
          <cell r="J91">
            <v>7</v>
          </cell>
          <cell r="K91" t="str">
            <v>Proceso: Gestión Jurídica</v>
          </cell>
          <cell r="L91">
            <v>7</v>
          </cell>
          <cell r="M91" t="str">
            <v>Proceso: Gestión Jurídica No Aplica</v>
          </cell>
          <cell r="N91">
            <v>3003</v>
          </cell>
          <cell r="O91" t="str">
            <v>Proceso: Gestión Jurídica No Aplica</v>
          </cell>
          <cell r="P91">
            <v>5816</v>
          </cell>
          <cell r="Q91">
            <v>5862</v>
          </cell>
          <cell r="R91">
            <v>0</v>
          </cell>
          <cell r="S91">
            <v>0</v>
          </cell>
          <cell r="T91" t="str">
            <v>Constante</v>
          </cell>
          <cell r="U91">
            <v>3</v>
          </cell>
          <cell r="V91" t="str">
            <v>Proceso</v>
          </cell>
          <cell r="W91">
            <v>20803</v>
          </cell>
          <cell r="X91" t="str">
            <v>Indicadores de Proceso - Gestión Jurídica</v>
          </cell>
          <cell r="Y91" t="str">
            <v>No</v>
          </cell>
        </row>
        <row r="92">
          <cell r="A92">
            <v>5033</v>
          </cell>
          <cell r="B92" t="str">
            <v>Oportunidad en la respuesta de los Conceptos</v>
          </cell>
          <cell r="C92" t="str">
            <v>5817/5863)* 100</v>
          </cell>
          <cell r="D92">
            <v>97110001</v>
          </cell>
          <cell r="E92" t="str">
            <v>(Variable 1/ Variable 2)* 100</v>
          </cell>
          <cell r="F92">
            <v>100</v>
          </cell>
          <cell r="G92" t="str">
            <v>Mes</v>
          </cell>
          <cell r="H92" t="str">
            <v>Porcentaje</v>
          </cell>
          <cell r="I92">
            <v>0</v>
          </cell>
          <cell r="J92">
            <v>7</v>
          </cell>
          <cell r="K92" t="str">
            <v>Proceso: Gestión Jurídica</v>
          </cell>
          <cell r="L92">
            <v>7</v>
          </cell>
          <cell r="M92" t="str">
            <v>Proceso: Gestión Jurídica No Aplica</v>
          </cell>
          <cell r="N92">
            <v>3003</v>
          </cell>
          <cell r="O92" t="str">
            <v>Proceso: Gestión Jurídica No Aplica</v>
          </cell>
          <cell r="P92">
            <v>5817</v>
          </cell>
          <cell r="Q92">
            <v>5863</v>
          </cell>
          <cell r="R92">
            <v>0</v>
          </cell>
          <cell r="S92">
            <v>0</v>
          </cell>
          <cell r="T92" t="str">
            <v>Ascendente</v>
          </cell>
          <cell r="U92">
            <v>3</v>
          </cell>
          <cell r="V92" t="str">
            <v>Proceso</v>
          </cell>
          <cell r="W92">
            <v>20803</v>
          </cell>
          <cell r="X92" t="str">
            <v>Indicadores de Proceso - Gestión Jurídica</v>
          </cell>
          <cell r="Y92" t="str">
            <v>No</v>
          </cell>
        </row>
        <row r="93">
          <cell r="A93">
            <v>5034</v>
          </cell>
          <cell r="B93" t="str">
            <v>Eficiencia en la expedición de providencias</v>
          </cell>
          <cell r="C93" t="str">
            <v>.992155525238744884038199181446111869031</v>
          </cell>
          <cell r="D93">
            <v>97110002</v>
          </cell>
          <cell r="E93" t="str">
            <v>Variable 1/ Variable 2</v>
          </cell>
          <cell r="F93">
            <v>1</v>
          </cell>
          <cell r="G93" t="str">
            <v>Trimestre</v>
          </cell>
          <cell r="H93" t="str">
            <v>Días</v>
          </cell>
          <cell r="I93">
            <v>0</v>
          </cell>
          <cell r="J93">
            <v>10</v>
          </cell>
          <cell r="K93" t="str">
            <v>Proceso: Investigación disciplinaria</v>
          </cell>
          <cell r="L93">
            <v>268</v>
          </cell>
          <cell r="M93" t="str">
            <v>Proceso: Investigación disciplinaria</v>
          </cell>
          <cell r="N93">
            <v>3000</v>
          </cell>
          <cell r="O93" t="str">
            <v>Proceso: Investigación Disciplinaria</v>
          </cell>
          <cell r="P93">
            <v>5818</v>
          </cell>
          <cell r="Q93">
            <v>5864</v>
          </cell>
          <cell r="R93">
            <v>0</v>
          </cell>
          <cell r="S93">
            <v>0</v>
          </cell>
          <cell r="T93" t="str">
            <v>Constante</v>
          </cell>
          <cell r="U93">
            <v>3</v>
          </cell>
          <cell r="V93" t="str">
            <v>Proceso</v>
          </cell>
          <cell r="W93">
            <v>21303</v>
          </cell>
          <cell r="X93" t="str">
            <v>Indicadores de Proceso - Control Disciplinario Interno</v>
          </cell>
          <cell r="Y93" t="str">
            <v>No</v>
          </cell>
        </row>
        <row r="94">
          <cell r="A94">
            <v>5036</v>
          </cell>
          <cell r="B94" t="str">
            <v>Porcentaje de fallos proferidos sin nulidad por segunda instancia</v>
          </cell>
          <cell r="C94" t="str">
            <v>99.215819979543129901125127855438117968</v>
          </cell>
          <cell r="D94">
            <v>97110002</v>
          </cell>
          <cell r="E94" t="str">
            <v>(Variable 1/ Variable 2)* 100</v>
          </cell>
          <cell r="F94">
            <v>100</v>
          </cell>
          <cell r="G94" t="str">
            <v>Semestre</v>
          </cell>
          <cell r="H94" t="str">
            <v>Porcentaje</v>
          </cell>
          <cell r="I94">
            <v>0</v>
          </cell>
          <cell r="J94">
            <v>10</v>
          </cell>
          <cell r="K94" t="str">
            <v>Proceso: Investigación disciplinaria</v>
          </cell>
          <cell r="L94">
            <v>268</v>
          </cell>
          <cell r="M94" t="str">
            <v>Proceso: Investigación disciplinaria</v>
          </cell>
          <cell r="N94">
            <v>3000</v>
          </cell>
          <cell r="O94" t="str">
            <v>Proceso: Investigación Disciplinaria</v>
          </cell>
          <cell r="P94">
            <v>5820</v>
          </cell>
          <cell r="Q94">
            <v>5866</v>
          </cell>
          <cell r="R94">
            <v>0</v>
          </cell>
          <cell r="S94">
            <v>0</v>
          </cell>
          <cell r="T94" t="str">
            <v>Constante</v>
          </cell>
          <cell r="U94">
            <v>3</v>
          </cell>
          <cell r="V94" t="str">
            <v>Proceso</v>
          </cell>
          <cell r="W94">
            <v>21303</v>
          </cell>
          <cell r="X94" t="str">
            <v>Indicadores de Proceso - Control Disciplinario Interno</v>
          </cell>
          <cell r="Y94" t="str">
            <v>No</v>
          </cell>
        </row>
        <row r="95">
          <cell r="A95">
            <v>5045</v>
          </cell>
          <cell r="B95" t="str">
            <v>Solicitudes  de Devolución y/o Compensación gestionadas, hasta proferir el acto administrativo terminal dentro del término legal.</v>
          </cell>
          <cell r="C95" t="str">
            <v>(5829/5873)*100</v>
          </cell>
          <cell r="D95">
            <v>97110002</v>
          </cell>
          <cell r="E95" t="str">
            <v>(Variable 1/ Variable 2)* 100</v>
          </cell>
          <cell r="F95">
            <v>100</v>
          </cell>
          <cell r="G95" t="str">
            <v>Mes</v>
          </cell>
          <cell r="H95" t="str">
            <v>Porcentaje</v>
          </cell>
          <cell r="I95">
            <v>0</v>
          </cell>
          <cell r="J95">
            <v>12</v>
          </cell>
          <cell r="K95" t="str">
            <v>Proceso: Recaudación</v>
          </cell>
          <cell r="L95">
            <v>45</v>
          </cell>
          <cell r="M95" t="str">
            <v>Subproceso: Devolución y/o Compensación</v>
          </cell>
          <cell r="N95">
            <v>3044</v>
          </cell>
          <cell r="O95" t="str">
            <v>Subproceso: Devolución y/o compensación</v>
          </cell>
          <cell r="P95">
            <v>5829</v>
          </cell>
          <cell r="Q95">
            <v>5873</v>
          </cell>
          <cell r="R95">
            <v>0</v>
          </cell>
          <cell r="S95">
            <v>0</v>
          </cell>
          <cell r="T95" t="str">
            <v>Constante</v>
          </cell>
          <cell r="U95">
            <v>3</v>
          </cell>
          <cell r="V95" t="str">
            <v>Proceso</v>
          </cell>
          <cell r="W95">
            <v>22403</v>
          </cell>
          <cell r="X95" t="str">
            <v>Indicadores de Subproceso - Recaudo</v>
          </cell>
          <cell r="Y95" t="str">
            <v>No</v>
          </cell>
        </row>
        <row r="96">
          <cell r="A96">
            <v>5047</v>
          </cell>
          <cell r="B96" t="str">
            <v>Promedio de días utilizados en resolver las solicitudes de devolución y/o compensación</v>
          </cell>
          <cell r="C96" t="str">
            <v>5831</v>
          </cell>
          <cell r="D96">
            <v>97110003</v>
          </cell>
          <cell r="E96" t="str">
            <v>Variable 1</v>
          </cell>
          <cell r="F96">
            <v>37</v>
          </cell>
          <cell r="G96" t="str">
            <v>Mes</v>
          </cell>
          <cell r="H96" t="str">
            <v>Días</v>
          </cell>
          <cell r="I96">
            <v>40.49</v>
          </cell>
          <cell r="J96">
            <v>12</v>
          </cell>
          <cell r="K96" t="str">
            <v>Proceso: Recaudación</v>
          </cell>
          <cell r="L96">
            <v>45</v>
          </cell>
          <cell r="M96" t="str">
            <v>Subproceso: Devolución y/o Compensación</v>
          </cell>
          <cell r="N96">
            <v>3044</v>
          </cell>
          <cell r="O96" t="str">
            <v>Subproceso: Devolución y/o compensación</v>
          </cell>
          <cell r="P96">
            <v>5831</v>
          </cell>
          <cell r="Q96">
            <v>0</v>
          </cell>
          <cell r="R96">
            <v>0</v>
          </cell>
          <cell r="S96">
            <v>0</v>
          </cell>
          <cell r="T96" t="str">
            <v>Descendente</v>
          </cell>
          <cell r="U96">
            <v>3</v>
          </cell>
          <cell r="V96" t="str">
            <v>Proceso</v>
          </cell>
          <cell r="W96">
            <v>22403</v>
          </cell>
          <cell r="X96" t="str">
            <v>Indicadores de Subproceso - Recaudo</v>
          </cell>
          <cell r="Y96" t="str">
            <v>No</v>
          </cell>
        </row>
        <row r="97">
          <cell r="A97">
            <v>5048</v>
          </cell>
          <cell r="B97" t="str">
            <v>Cumplimiento del Plan Anual de Auditoría</v>
          </cell>
          <cell r="C97" t="str">
            <v>(5926/5933)*100</v>
          </cell>
          <cell r="D97">
            <v>97110002</v>
          </cell>
          <cell r="E97" t="str">
            <v>(Variable 1/ Variable 2)* 100</v>
          </cell>
          <cell r="F97">
            <v>100</v>
          </cell>
          <cell r="G97" t="str">
            <v>Semestre</v>
          </cell>
          <cell r="H97" t="str">
            <v>Porcentaje</v>
          </cell>
          <cell r="I97">
            <v>0</v>
          </cell>
          <cell r="J97">
            <v>4</v>
          </cell>
          <cell r="K97" t="str">
            <v>Proceso: Control Interno</v>
          </cell>
          <cell r="L97">
            <v>4</v>
          </cell>
          <cell r="M97" t="str">
            <v>Proceso: Control Interno. No Aplica Subproceso.</v>
          </cell>
          <cell r="N97">
            <v>3010</v>
          </cell>
          <cell r="O97" t="str">
            <v>Proceso: Control Interno.</v>
          </cell>
          <cell r="P97">
            <v>5926</v>
          </cell>
          <cell r="Q97">
            <v>5933</v>
          </cell>
          <cell r="R97">
            <v>0</v>
          </cell>
          <cell r="S97">
            <v>0</v>
          </cell>
          <cell r="T97" t="str">
            <v>Constante</v>
          </cell>
          <cell r="U97">
            <v>3</v>
          </cell>
          <cell r="V97" t="str">
            <v>Proceso</v>
          </cell>
          <cell r="W97">
            <v>20403</v>
          </cell>
          <cell r="X97" t="str">
            <v>Indicadores de Proceso - Control Interno</v>
          </cell>
          <cell r="Y97" t="str">
            <v>No</v>
          </cell>
        </row>
        <row r="98">
          <cell r="A98">
            <v>5049</v>
          </cell>
          <cell r="B98" t="str">
            <v>Tiempo promedio de duración de las auditorías</v>
          </cell>
          <cell r="C98" t="str">
            <v>5927/5934</v>
          </cell>
          <cell r="D98">
            <v>97110003</v>
          </cell>
          <cell r="E98" t="str">
            <v>Variable 1/ Variable 2</v>
          </cell>
          <cell r="F98">
            <v>120</v>
          </cell>
          <cell r="G98" t="str">
            <v>Año</v>
          </cell>
          <cell r="H98" t="str">
            <v>Días</v>
          </cell>
          <cell r="I98">
            <v>0</v>
          </cell>
          <cell r="J98">
            <v>4</v>
          </cell>
          <cell r="K98" t="str">
            <v>Proceso: Control Interno</v>
          </cell>
          <cell r="L98">
            <v>4</v>
          </cell>
          <cell r="M98" t="str">
            <v>Proceso: Control Interno. No Aplica Subproceso.</v>
          </cell>
          <cell r="N98">
            <v>3010</v>
          </cell>
          <cell r="O98" t="str">
            <v>Proceso: Control Interno.</v>
          </cell>
          <cell r="P98">
            <v>5927</v>
          </cell>
          <cell r="Q98">
            <v>5934</v>
          </cell>
          <cell r="R98">
            <v>0</v>
          </cell>
          <cell r="S98">
            <v>0</v>
          </cell>
          <cell r="T98" t="str">
            <v>Descendente</v>
          </cell>
          <cell r="U98">
            <v>3</v>
          </cell>
          <cell r="V98" t="str">
            <v>Proceso</v>
          </cell>
          <cell r="W98">
            <v>20403</v>
          </cell>
          <cell r="X98" t="str">
            <v>Indicadores de Proceso - Control Interno</v>
          </cell>
          <cell r="Y98" t="str">
            <v>No</v>
          </cell>
        </row>
        <row r="99">
          <cell r="A99">
            <v>5050</v>
          </cell>
          <cell r="B99" t="str">
            <v>Administración del presupuesto de TIC</v>
          </cell>
          <cell r="C99" t="str">
            <v>(5928/5935)*100</v>
          </cell>
          <cell r="D99">
            <v>97110002</v>
          </cell>
          <cell r="E99" t="str">
            <v>(Variable 1/ Variable 2)* 100</v>
          </cell>
          <cell r="F99">
            <v>100</v>
          </cell>
          <cell r="G99" t="str">
            <v>Trimestre</v>
          </cell>
          <cell r="H99" t="str">
            <v>Porcentaje</v>
          </cell>
          <cell r="I99">
            <v>0</v>
          </cell>
          <cell r="J99">
            <v>15</v>
          </cell>
          <cell r="K99" t="str">
            <v>Proceso: Servicios informáticos</v>
          </cell>
          <cell r="L99">
            <v>263</v>
          </cell>
          <cell r="M99" t="str">
            <v>Proceso: Servicios informáticos</v>
          </cell>
          <cell r="N99">
            <v>3011</v>
          </cell>
          <cell r="O99" t="str">
            <v>Proceso: Servicios Informáticos</v>
          </cell>
          <cell r="P99">
            <v>5928</v>
          </cell>
          <cell r="Q99">
            <v>5935</v>
          </cell>
          <cell r="R99">
            <v>0</v>
          </cell>
          <cell r="S99">
            <v>0</v>
          </cell>
          <cell r="T99" t="str">
            <v>Constante</v>
          </cell>
          <cell r="U99">
            <v>3</v>
          </cell>
          <cell r="V99" t="str">
            <v>Proceso</v>
          </cell>
          <cell r="W99">
            <v>22003</v>
          </cell>
          <cell r="X99" t="str">
            <v>Indicadores de Proceso - Tecnología de Información y Telecomunicaciones</v>
          </cell>
          <cell r="Y99" t="str">
            <v>No</v>
          </cell>
        </row>
        <row r="100">
          <cell r="A100">
            <v>5051</v>
          </cell>
          <cell r="B100" t="str">
            <v>Nivel cumplimiento del cronograma de software</v>
          </cell>
          <cell r="C100" t="str">
            <v>(5929/5936)*100</v>
          </cell>
          <cell r="D100">
            <v>97110003</v>
          </cell>
          <cell r="E100" t="str">
            <v>(Variable 1/ Variable 2)* 100</v>
          </cell>
          <cell r="F100">
            <v>100</v>
          </cell>
          <cell r="G100" t="str">
            <v>Mes</v>
          </cell>
          <cell r="H100" t="str">
            <v>Porcentaje</v>
          </cell>
          <cell r="I100">
            <v>0</v>
          </cell>
          <cell r="J100">
            <v>15</v>
          </cell>
          <cell r="K100" t="str">
            <v>Proceso: Servicios informáticos</v>
          </cell>
          <cell r="L100">
            <v>245</v>
          </cell>
          <cell r="M100" t="str">
            <v>Subproceso: Construcción de Sistemas de Información</v>
          </cell>
          <cell r="N100">
            <v>3077</v>
          </cell>
          <cell r="O100" t="str">
            <v>Subproceso: Construcción de Sistemas de Información</v>
          </cell>
          <cell r="P100">
            <v>5929</v>
          </cell>
          <cell r="Q100">
            <v>5936</v>
          </cell>
          <cell r="R100">
            <v>0</v>
          </cell>
          <cell r="S100">
            <v>0</v>
          </cell>
          <cell r="T100" t="str">
            <v>Descendente</v>
          </cell>
          <cell r="U100">
            <v>3</v>
          </cell>
          <cell r="V100" t="str">
            <v>Proceso</v>
          </cell>
          <cell r="W100">
            <v>22002</v>
          </cell>
          <cell r="X100" t="str">
            <v>Indicadores de Subproceso - Tecnología de Información y Telecomunicaciones</v>
          </cell>
          <cell r="Y100" t="str">
            <v>No</v>
          </cell>
        </row>
        <row r="101">
          <cell r="A101">
            <v>5052</v>
          </cell>
          <cell r="B101" t="str">
            <v>Nivel de servicio Infraestructura Tecnologica</v>
          </cell>
          <cell r="C101" t="str">
            <v>((5930-5937)/5930)*100</v>
          </cell>
          <cell r="D101">
            <v>97110002</v>
          </cell>
          <cell r="E101" t="str">
            <v>((Variable 1 - Variable 2) / Variable 1)*100</v>
          </cell>
          <cell r="F101">
            <v>99.7</v>
          </cell>
          <cell r="G101" t="str">
            <v>Mes</v>
          </cell>
          <cell r="H101" t="str">
            <v>Porcentaje</v>
          </cell>
          <cell r="I101">
            <v>0</v>
          </cell>
          <cell r="J101">
            <v>15</v>
          </cell>
          <cell r="K101" t="str">
            <v>Proceso: Servicios informáticos</v>
          </cell>
          <cell r="L101">
            <v>242</v>
          </cell>
          <cell r="M101" t="str">
            <v>Subproceso: Gestión de la Infraestructura Tecnológica</v>
          </cell>
          <cell r="N101">
            <v>3013</v>
          </cell>
          <cell r="O101" t="str">
            <v>Subproceso: Gestión de la Infraestructura Tecnológica</v>
          </cell>
          <cell r="P101">
            <v>5930</v>
          </cell>
          <cell r="Q101">
            <v>5937</v>
          </cell>
          <cell r="R101">
            <v>0</v>
          </cell>
          <cell r="S101">
            <v>0</v>
          </cell>
          <cell r="T101" t="str">
            <v>Constante</v>
          </cell>
          <cell r="U101">
            <v>3</v>
          </cell>
          <cell r="V101" t="str">
            <v>Proceso</v>
          </cell>
          <cell r="W101">
            <v>22002</v>
          </cell>
          <cell r="X101" t="str">
            <v>Indicadores de Subproceso - Tecnología de Información y Telecomunicaciones</v>
          </cell>
          <cell r="Y101" t="str">
            <v>No</v>
          </cell>
        </row>
        <row r="102">
          <cell r="A102">
            <v>5053</v>
          </cell>
          <cell r="B102" t="str">
            <v>Cumplimiento en la atención a solicitudes</v>
          </cell>
          <cell r="C102" t="str">
            <v>(5931/5938)*100</v>
          </cell>
          <cell r="D102">
            <v>97110002</v>
          </cell>
          <cell r="E102" t="str">
            <v>(Variable 1/ Variable 2)* 100</v>
          </cell>
          <cell r="F102">
            <v>100</v>
          </cell>
          <cell r="G102" t="str">
            <v>Mes</v>
          </cell>
          <cell r="H102" t="str">
            <v>Porcentaje</v>
          </cell>
          <cell r="I102">
            <v>0</v>
          </cell>
          <cell r="J102">
            <v>15</v>
          </cell>
          <cell r="K102" t="str">
            <v>Proceso: Servicios informáticos</v>
          </cell>
          <cell r="L102">
            <v>243</v>
          </cell>
          <cell r="M102" t="str">
            <v>Subproceso: Soporte Tecnológico</v>
          </cell>
          <cell r="N102">
            <v>3014</v>
          </cell>
          <cell r="O102" t="str">
            <v>Subproceso: Soporte Tecnológico</v>
          </cell>
          <cell r="P102">
            <v>5931</v>
          </cell>
          <cell r="Q102">
            <v>5938</v>
          </cell>
          <cell r="R102">
            <v>0</v>
          </cell>
          <cell r="S102">
            <v>0</v>
          </cell>
          <cell r="T102" t="str">
            <v>Constante</v>
          </cell>
          <cell r="U102">
            <v>3</v>
          </cell>
          <cell r="V102" t="str">
            <v>Proceso</v>
          </cell>
          <cell r="W102">
            <v>22002</v>
          </cell>
          <cell r="X102" t="str">
            <v>Indicadores de Subproceso - Tecnología de Información y Telecomunicaciones</v>
          </cell>
          <cell r="Y102" t="str">
            <v>No</v>
          </cell>
        </row>
        <row r="103">
          <cell r="A103">
            <v>5055</v>
          </cell>
          <cell r="B103" t="str">
            <v>Anticipación en la toma de decisiones en los procesos disciplinarios</v>
          </cell>
          <cell r="C103" t="str">
            <v>(5955/5956)*100</v>
          </cell>
          <cell r="D103">
            <v>97110002</v>
          </cell>
          <cell r="E103" t="str">
            <v>(Variable 1/ Variable 2)* 100</v>
          </cell>
          <cell r="F103">
            <v>10</v>
          </cell>
          <cell r="G103" t="str">
            <v>Semestre</v>
          </cell>
          <cell r="H103" t="str">
            <v>Porcentaje</v>
          </cell>
          <cell r="I103">
            <v>0</v>
          </cell>
          <cell r="J103">
            <v>10</v>
          </cell>
          <cell r="K103" t="str">
            <v>Proceso: Investigación disciplinaria</v>
          </cell>
          <cell r="L103">
            <v>268</v>
          </cell>
          <cell r="M103" t="str">
            <v>Proceso: Investigación disciplinaria</v>
          </cell>
          <cell r="N103">
            <v>3000</v>
          </cell>
          <cell r="O103" t="str">
            <v>Proceso: Investigación Disciplinaria</v>
          </cell>
          <cell r="P103">
            <v>5955</v>
          </cell>
          <cell r="Q103">
            <v>5956</v>
          </cell>
          <cell r="R103">
            <v>0</v>
          </cell>
          <cell r="S103">
            <v>0</v>
          </cell>
          <cell r="T103" t="str">
            <v>Constante</v>
          </cell>
          <cell r="U103">
            <v>3</v>
          </cell>
          <cell r="V103" t="str">
            <v>Proceso</v>
          </cell>
          <cell r="W103">
            <v>21303</v>
          </cell>
          <cell r="X103" t="str">
            <v>Indicadores de Proceso - Control Disciplinario Interno</v>
          </cell>
          <cell r="Y103" t="str">
            <v>No</v>
          </cell>
        </row>
        <row r="104">
          <cell r="A104">
            <v>5056</v>
          </cell>
          <cell r="B104" t="str">
            <v>Eficacia de las notificaciones y/o comunicaciones en las decisiones disciplinarias</v>
          </cell>
          <cell r="C104" t="str">
            <v>(5957/5958)*100</v>
          </cell>
          <cell r="D104">
            <v>97110002</v>
          </cell>
          <cell r="E104" t="str">
            <v>(Variable 1/ Variable 2)* 100</v>
          </cell>
          <cell r="F104">
            <v>90</v>
          </cell>
          <cell r="G104" t="str">
            <v>Mes</v>
          </cell>
          <cell r="H104" t="str">
            <v>Porcentaje</v>
          </cell>
          <cell r="I104">
            <v>0</v>
          </cell>
          <cell r="J104">
            <v>10</v>
          </cell>
          <cell r="K104" t="str">
            <v>Proceso: Investigación disciplinaria</v>
          </cell>
          <cell r="L104">
            <v>268</v>
          </cell>
          <cell r="M104" t="str">
            <v>Proceso: Investigación disciplinaria</v>
          </cell>
          <cell r="N104">
            <v>3000</v>
          </cell>
          <cell r="O104" t="str">
            <v>Proceso: Investigación Disciplinaria</v>
          </cell>
          <cell r="P104">
            <v>5957</v>
          </cell>
          <cell r="Q104">
            <v>5958</v>
          </cell>
          <cell r="R104">
            <v>0</v>
          </cell>
          <cell r="S104">
            <v>0</v>
          </cell>
          <cell r="T104" t="str">
            <v>Constante</v>
          </cell>
          <cell r="U104">
            <v>3</v>
          </cell>
          <cell r="V104" t="str">
            <v>Proceso</v>
          </cell>
          <cell r="W104">
            <v>21303</v>
          </cell>
          <cell r="X104" t="str">
            <v>Indicadores de Proceso - Control Disciplinario Interno</v>
          </cell>
          <cell r="Y104" t="str">
            <v>No</v>
          </cell>
        </row>
        <row r="105">
          <cell r="A105">
            <v>5057</v>
          </cell>
          <cell r="B105" t="str">
            <v>Procesos terminados con fallo a favor de la DIAN</v>
          </cell>
          <cell r="C105" t="str">
            <v>(5961/5962)*100</v>
          </cell>
          <cell r="D105">
            <v>97110002</v>
          </cell>
          <cell r="E105" t="str">
            <v>(Variable 1/ Variable 2)* 100</v>
          </cell>
          <cell r="F105">
            <v>80</v>
          </cell>
          <cell r="G105" t="str">
            <v>Cuatrimestre</v>
          </cell>
          <cell r="H105" t="str">
            <v>Porcentaje</v>
          </cell>
          <cell r="I105">
            <v>0</v>
          </cell>
          <cell r="J105">
            <v>7</v>
          </cell>
          <cell r="K105" t="str">
            <v>Proceso: Gestión Jurídica</v>
          </cell>
          <cell r="L105">
            <v>7</v>
          </cell>
          <cell r="M105" t="str">
            <v>Proceso: Gestión Jurídica No Aplica</v>
          </cell>
          <cell r="N105">
            <v>3003</v>
          </cell>
          <cell r="O105" t="str">
            <v>Proceso: Gestión Jurídica No Aplica</v>
          </cell>
          <cell r="P105">
            <v>5961</v>
          </cell>
          <cell r="Q105">
            <v>5962</v>
          </cell>
          <cell r="R105">
            <v>0</v>
          </cell>
          <cell r="S105">
            <v>0</v>
          </cell>
          <cell r="T105" t="str">
            <v>Constante</v>
          </cell>
          <cell r="U105">
            <v>3</v>
          </cell>
          <cell r="V105" t="str">
            <v>Proceso</v>
          </cell>
          <cell r="W105">
            <v>20803</v>
          </cell>
          <cell r="X105" t="str">
            <v>Indicadores de Proceso - Gestión Jurídica</v>
          </cell>
          <cell r="Y105" t="str">
            <v>No</v>
          </cell>
        </row>
        <row r="106">
          <cell r="A106">
            <v>5058</v>
          </cell>
          <cell r="B106" t="str">
            <v>Cantidad de hallazgos de responsabilidad de la Subdirección Financiera.</v>
          </cell>
          <cell r="C106" t="str">
            <v>((5969-5970)/5970)*100</v>
          </cell>
          <cell r="D106">
            <v>97110001</v>
          </cell>
          <cell r="E106" t="str">
            <v>((Variable 1 - Variable 2)/ Variable 2)*100</v>
          </cell>
          <cell r="F106">
            <v>80</v>
          </cell>
          <cell r="G106" t="str">
            <v>Año</v>
          </cell>
          <cell r="H106" t="str">
            <v>Porcentaje</v>
          </cell>
          <cell r="I106">
            <v>0</v>
          </cell>
          <cell r="J106">
            <v>13</v>
          </cell>
          <cell r="K106" t="str">
            <v>Proceso: Recursos Financieros</v>
          </cell>
          <cell r="L106">
            <v>265</v>
          </cell>
          <cell r="M106" t="str">
            <v>Proceso: Recursos Financieros</v>
          </cell>
          <cell r="N106">
            <v>3064</v>
          </cell>
          <cell r="O106" t="str">
            <v>Proceso: Recursos Financieros</v>
          </cell>
          <cell r="P106">
            <v>5969</v>
          </cell>
          <cell r="Q106">
            <v>5970</v>
          </cell>
          <cell r="R106">
            <v>0</v>
          </cell>
          <cell r="S106">
            <v>0</v>
          </cell>
          <cell r="T106" t="str">
            <v>Ascendente</v>
          </cell>
          <cell r="U106">
            <v>3</v>
          </cell>
          <cell r="V106" t="str">
            <v>Proceso</v>
          </cell>
          <cell r="W106">
            <v>21603</v>
          </cell>
          <cell r="X106" t="str">
            <v>Indicadores de Proceso - Recursos Financieros</v>
          </cell>
          <cell r="Y106" t="str">
            <v>No</v>
          </cell>
        </row>
        <row r="107">
          <cell r="A107">
            <v>5059</v>
          </cell>
          <cell r="B107" t="str">
            <v>Nivel de ejecución presupuestal de la entidad</v>
          </cell>
          <cell r="C107" t="str">
            <v>(5971/5972)*100</v>
          </cell>
          <cell r="D107">
            <v>97110001</v>
          </cell>
          <cell r="E107" t="str">
            <v>(Variable 1/ Variable 2)* 100</v>
          </cell>
          <cell r="F107">
            <v>95</v>
          </cell>
          <cell r="G107" t="str">
            <v>Trimestre</v>
          </cell>
          <cell r="H107" t="str">
            <v>Porcentaje</v>
          </cell>
          <cell r="I107">
            <v>0</v>
          </cell>
          <cell r="J107">
            <v>13</v>
          </cell>
          <cell r="K107" t="str">
            <v>Proceso: Recursos Financieros</v>
          </cell>
          <cell r="L107">
            <v>265</v>
          </cell>
          <cell r="M107" t="str">
            <v>Proceso: Recursos Financieros</v>
          </cell>
          <cell r="N107">
            <v>3064</v>
          </cell>
          <cell r="O107" t="str">
            <v>Proceso: Recursos Financieros</v>
          </cell>
          <cell r="P107">
            <v>5971</v>
          </cell>
          <cell r="Q107">
            <v>5972</v>
          </cell>
          <cell r="R107">
            <v>0</v>
          </cell>
          <cell r="S107">
            <v>0</v>
          </cell>
          <cell r="T107" t="str">
            <v>Ascendente</v>
          </cell>
          <cell r="U107">
            <v>3</v>
          </cell>
          <cell r="V107" t="str">
            <v>Proceso</v>
          </cell>
          <cell r="W107">
            <v>21603</v>
          </cell>
          <cell r="X107" t="str">
            <v>Indicadores de Proceso - Recursos Financieros</v>
          </cell>
          <cell r="Y107" t="str">
            <v>No</v>
          </cell>
        </row>
        <row r="108">
          <cell r="A108">
            <v>5060</v>
          </cell>
          <cell r="B108" t="str">
            <v>Eficiencia en la realización de pagos</v>
          </cell>
          <cell r="C108" t="str">
            <v>(5973/5974)*100</v>
          </cell>
          <cell r="D108">
            <v>97110001</v>
          </cell>
          <cell r="E108" t="str">
            <v>(Variable 1/ Variable 2)* 100</v>
          </cell>
          <cell r="F108">
            <v>90</v>
          </cell>
          <cell r="G108" t="str">
            <v>Trimestre</v>
          </cell>
          <cell r="H108" t="str">
            <v>Porcentaje</v>
          </cell>
          <cell r="I108">
            <v>0</v>
          </cell>
          <cell r="J108">
            <v>13</v>
          </cell>
          <cell r="K108" t="str">
            <v>Proceso: Recursos Financieros</v>
          </cell>
          <cell r="L108">
            <v>265</v>
          </cell>
          <cell r="M108" t="str">
            <v>Proceso: Recursos Financieros</v>
          </cell>
          <cell r="N108">
            <v>3064</v>
          </cell>
          <cell r="O108" t="str">
            <v>Proceso: Recursos Financieros</v>
          </cell>
          <cell r="P108">
            <v>5973</v>
          </cell>
          <cell r="Q108">
            <v>5974</v>
          </cell>
          <cell r="R108">
            <v>0</v>
          </cell>
          <cell r="S108">
            <v>0</v>
          </cell>
          <cell r="T108" t="str">
            <v>Ascendente</v>
          </cell>
          <cell r="U108">
            <v>3</v>
          </cell>
          <cell r="V108" t="str">
            <v>Proceso</v>
          </cell>
          <cell r="W108">
            <v>21603</v>
          </cell>
          <cell r="X108" t="str">
            <v>Indicadores de Proceso - Recursos Financieros</v>
          </cell>
          <cell r="Y108" t="str">
            <v>No</v>
          </cell>
        </row>
        <row r="109">
          <cell r="A109">
            <v>5063</v>
          </cell>
          <cell r="B109" t="str">
            <v>Comportamiento del gasto de los recursos disponibles para la operación logística</v>
          </cell>
          <cell r="C109" t="str">
            <v>(5979/5980)*100</v>
          </cell>
          <cell r="D109">
            <v>97110002</v>
          </cell>
          <cell r="E109" t="str">
            <v>(Variable 1/ Variable 2)* 100</v>
          </cell>
          <cell r="F109">
            <v>100</v>
          </cell>
          <cell r="G109" t="str">
            <v>Mes</v>
          </cell>
          <cell r="H109" t="str">
            <v>Porcentaje</v>
          </cell>
          <cell r="I109">
            <v>0</v>
          </cell>
          <cell r="J109">
            <v>3</v>
          </cell>
          <cell r="K109" t="str">
            <v>Proceso: Comercialización</v>
          </cell>
          <cell r="L109">
            <v>275</v>
          </cell>
          <cell r="M109" t="str">
            <v>Proceso: Comercialización. No aplica Subproceso</v>
          </cell>
          <cell r="N109">
            <v>3018</v>
          </cell>
          <cell r="O109" t="str">
            <v>Proceso: Comercialización</v>
          </cell>
          <cell r="P109">
            <v>5979</v>
          </cell>
          <cell r="Q109">
            <v>5980</v>
          </cell>
          <cell r="R109">
            <v>0</v>
          </cell>
          <cell r="S109">
            <v>0</v>
          </cell>
          <cell r="T109" t="str">
            <v>Constante</v>
          </cell>
          <cell r="U109">
            <v>3</v>
          </cell>
          <cell r="V109" t="str">
            <v>Proceso</v>
          </cell>
          <cell r="W109">
            <v>21703</v>
          </cell>
          <cell r="X109" t="str">
            <v>Indicadores de Proceso - Comercial</v>
          </cell>
          <cell r="Y109" t="str">
            <v>No</v>
          </cell>
        </row>
        <row r="110">
          <cell r="A110">
            <v>5064</v>
          </cell>
          <cell r="B110" t="str">
            <v>Valor del ahorro en inversión para campañas informativas o de divulgación a través de acciones de free press</v>
          </cell>
          <cell r="C110" t="str">
            <v>5997</v>
          </cell>
          <cell r="D110">
            <v>97110002</v>
          </cell>
          <cell r="E110" t="str">
            <v>Variable 1</v>
          </cell>
          <cell r="F110">
            <v>30000</v>
          </cell>
          <cell r="G110" t="str">
            <v>Trimestre</v>
          </cell>
          <cell r="H110" t="str">
            <v>Millones de Pesos</v>
          </cell>
          <cell r="I110">
            <v>0</v>
          </cell>
          <cell r="J110">
            <v>9</v>
          </cell>
          <cell r="K110" t="str">
            <v>Proceso: Inteligencia Corporativa</v>
          </cell>
          <cell r="L110">
            <v>253</v>
          </cell>
          <cell r="M110" t="str">
            <v>Subproceso: Comunicaciones</v>
          </cell>
          <cell r="N110">
            <v>3004</v>
          </cell>
          <cell r="O110" t="str">
            <v>Subproceso: Comunicaciones</v>
          </cell>
          <cell r="P110">
            <v>5997</v>
          </cell>
          <cell r="Q110">
            <v>0</v>
          </cell>
          <cell r="R110">
            <v>0</v>
          </cell>
          <cell r="S110">
            <v>0</v>
          </cell>
          <cell r="T110" t="str">
            <v>Constante</v>
          </cell>
          <cell r="U110">
            <v>3</v>
          </cell>
          <cell r="V110" t="str">
            <v>Proceso</v>
          </cell>
          <cell r="W110">
            <v>20502</v>
          </cell>
          <cell r="X110" t="str">
            <v>Indicadores de Subproceso - Comunicaciones</v>
          </cell>
          <cell r="Y110" t="str">
            <v>No</v>
          </cell>
        </row>
        <row r="111">
          <cell r="A111">
            <v>5068</v>
          </cell>
          <cell r="B111" t="str">
            <v>Efectividad en la Gestión Documental</v>
          </cell>
          <cell r="C111" t="str">
            <v>(((5983/5984)*0.6)+((5985/5986)*0.4))*100</v>
          </cell>
          <cell r="D111">
            <v>97110002</v>
          </cell>
          <cell r="E111" t="str">
            <v>(((Variable 1 / Variable 2) * 0.6) + ((Variable 3 / Variable 4) * 0.4)) * 100</v>
          </cell>
          <cell r="F111">
            <v>100</v>
          </cell>
          <cell r="G111" t="str">
            <v>Mes</v>
          </cell>
          <cell r="H111" t="str">
            <v>Porcentaje</v>
          </cell>
          <cell r="I111">
            <v>0</v>
          </cell>
          <cell r="J111">
            <v>14</v>
          </cell>
          <cell r="K111" t="str">
            <v>Proceso: Recursos Físicos</v>
          </cell>
          <cell r="L111">
            <v>264</v>
          </cell>
          <cell r="M111" t="str">
            <v>Proceso: Recursos Físicos</v>
          </cell>
          <cell r="N111">
            <v>3075</v>
          </cell>
          <cell r="O111" t="str">
            <v>Proceso: Recursos Físicos</v>
          </cell>
          <cell r="P111">
            <v>5983</v>
          </cell>
          <cell r="Q111">
            <v>5984</v>
          </cell>
          <cell r="R111">
            <v>5985</v>
          </cell>
          <cell r="S111">
            <v>5986</v>
          </cell>
          <cell r="T111" t="str">
            <v>Constante</v>
          </cell>
          <cell r="U111">
            <v>3</v>
          </cell>
          <cell r="V111" t="str">
            <v>Proceso</v>
          </cell>
          <cell r="W111">
            <v>21503</v>
          </cell>
          <cell r="X111" t="str">
            <v>Indicadores de Proceso - Recursos Físicos</v>
          </cell>
          <cell r="Y111" t="str">
            <v>No</v>
          </cell>
        </row>
        <row r="112">
          <cell r="A112">
            <v>5069</v>
          </cell>
          <cell r="B112" t="str">
            <v>Administración de Bienes</v>
          </cell>
          <cell r="C112" t="str">
            <v>((5987*0.25)+(5988*0.30)+(5989*0.15)+(5990*0.30))</v>
          </cell>
          <cell r="D112">
            <v>97110002</v>
          </cell>
          <cell r="E112" t="str">
            <v>(Variable 1 * 0.25) + (Variable 2 * 0.30) + (Variable 3 * 0.15) + (Variable 4 * 0.30)</v>
          </cell>
          <cell r="F112">
            <v>100</v>
          </cell>
          <cell r="G112" t="str">
            <v>Trimestre</v>
          </cell>
          <cell r="H112" t="str">
            <v>Porcentaje</v>
          </cell>
          <cell r="I112">
            <v>0</v>
          </cell>
          <cell r="J112">
            <v>14</v>
          </cell>
          <cell r="K112" t="str">
            <v>Proceso: Recursos Físicos</v>
          </cell>
          <cell r="L112">
            <v>264</v>
          </cell>
          <cell r="M112" t="str">
            <v>Proceso: Recursos Físicos</v>
          </cell>
          <cell r="N112">
            <v>3075</v>
          </cell>
          <cell r="O112" t="str">
            <v>Proceso: Recursos Físicos</v>
          </cell>
          <cell r="P112">
            <v>5987</v>
          </cell>
          <cell r="Q112">
            <v>5988</v>
          </cell>
          <cell r="R112">
            <v>5989</v>
          </cell>
          <cell r="S112">
            <v>5990</v>
          </cell>
          <cell r="T112" t="str">
            <v>Constante</v>
          </cell>
          <cell r="U112">
            <v>3</v>
          </cell>
          <cell r="V112" t="str">
            <v>Proceso</v>
          </cell>
          <cell r="W112">
            <v>21503</v>
          </cell>
          <cell r="X112" t="str">
            <v>Indicadores de Proceso - Recursos Físicos</v>
          </cell>
          <cell r="Y112" t="str">
            <v>No</v>
          </cell>
        </row>
        <row r="113">
          <cell r="A113">
            <v>5070</v>
          </cell>
          <cell r="B113" t="str">
            <v>Calidad en la liquidación de la nómina</v>
          </cell>
          <cell r="C113" t="str">
            <v>(6001/6002)*100</v>
          </cell>
          <cell r="D113">
            <v>97110001</v>
          </cell>
          <cell r="E113" t="str">
            <v>(Variable 1/ Variable 2)* 100</v>
          </cell>
          <cell r="F113">
            <v>100</v>
          </cell>
          <cell r="G113" t="str">
            <v>Trimestre</v>
          </cell>
          <cell r="H113" t="str">
            <v>Porcentaje</v>
          </cell>
          <cell r="I113">
            <v>0</v>
          </cell>
          <cell r="J113">
            <v>6</v>
          </cell>
          <cell r="K113" t="str">
            <v>Proceso: Gestión Humana</v>
          </cell>
          <cell r="L113">
            <v>272</v>
          </cell>
          <cell r="M113" t="str">
            <v>Proceso: Gestión Humana No Aplica Subproceso.</v>
          </cell>
          <cell r="N113">
            <v>3030</v>
          </cell>
          <cell r="O113" t="str">
            <v>Proceso: Gestión Humana</v>
          </cell>
          <cell r="P113">
            <v>6001</v>
          </cell>
          <cell r="Q113">
            <v>6002</v>
          </cell>
          <cell r="R113">
            <v>0</v>
          </cell>
          <cell r="S113">
            <v>0</v>
          </cell>
          <cell r="T113" t="str">
            <v>Ascendente</v>
          </cell>
          <cell r="U113">
            <v>3</v>
          </cell>
          <cell r="V113" t="str">
            <v>Proceso</v>
          </cell>
          <cell r="W113">
            <v>21403</v>
          </cell>
          <cell r="X113" t="str">
            <v>Indicadores de Proceso - Personal</v>
          </cell>
          <cell r="Y113" t="str">
            <v>No</v>
          </cell>
        </row>
        <row r="114">
          <cell r="A114">
            <v>5071</v>
          </cell>
          <cell r="B114" t="str">
            <v>Ejecución del plan de bienestar</v>
          </cell>
          <cell r="C114" t="str">
            <v>(6003/6018)*100</v>
          </cell>
          <cell r="D114">
            <v>97110001</v>
          </cell>
          <cell r="E114" t="str">
            <v>(Variable 1/ Variable 2)* 100</v>
          </cell>
          <cell r="F114">
            <v>100</v>
          </cell>
          <cell r="G114" t="str">
            <v>Trimestre</v>
          </cell>
          <cell r="H114" t="str">
            <v>Porcentaje</v>
          </cell>
          <cell r="I114">
            <v>0</v>
          </cell>
          <cell r="J114">
            <v>6</v>
          </cell>
          <cell r="K114" t="str">
            <v>Proceso: Gestión Humana</v>
          </cell>
          <cell r="L114">
            <v>272</v>
          </cell>
          <cell r="M114" t="str">
            <v>Proceso: Gestión Humana No Aplica Subproceso.</v>
          </cell>
          <cell r="N114">
            <v>3030</v>
          </cell>
          <cell r="O114" t="str">
            <v>Proceso: Gestión Humana</v>
          </cell>
          <cell r="P114">
            <v>6003</v>
          </cell>
          <cell r="Q114">
            <v>6018</v>
          </cell>
          <cell r="R114">
            <v>0</v>
          </cell>
          <cell r="S114">
            <v>0</v>
          </cell>
          <cell r="T114" t="str">
            <v>Ascendente</v>
          </cell>
          <cell r="U114">
            <v>3</v>
          </cell>
          <cell r="V114" t="str">
            <v>Proceso</v>
          </cell>
          <cell r="W114">
            <v>21403</v>
          </cell>
          <cell r="X114" t="str">
            <v>Indicadores de Proceso - Personal</v>
          </cell>
          <cell r="Y114" t="str">
            <v>No</v>
          </cell>
        </row>
        <row r="115">
          <cell r="A115">
            <v>5072</v>
          </cell>
          <cell r="B115" t="str">
            <v>Gestión de incapacidades</v>
          </cell>
          <cell r="C115" t="str">
            <v>(6004/6005)*100</v>
          </cell>
          <cell r="D115">
            <v>97110001</v>
          </cell>
          <cell r="E115" t="str">
            <v>(Variable 1/ Variable 2)* 100</v>
          </cell>
          <cell r="F115">
            <v>100</v>
          </cell>
          <cell r="G115" t="str">
            <v>Bimestre</v>
          </cell>
          <cell r="H115" t="str">
            <v>Porcentaje</v>
          </cell>
          <cell r="I115">
            <v>92</v>
          </cell>
          <cell r="J115">
            <v>6</v>
          </cell>
          <cell r="K115" t="str">
            <v>Proceso: Gestión Humana</v>
          </cell>
          <cell r="L115">
            <v>272</v>
          </cell>
          <cell r="M115" t="str">
            <v>Proceso: Gestión Humana No Aplica Subproceso.</v>
          </cell>
          <cell r="N115">
            <v>3030</v>
          </cell>
          <cell r="O115" t="str">
            <v>Proceso: Gestión Humana</v>
          </cell>
          <cell r="P115">
            <v>6004</v>
          </cell>
          <cell r="Q115">
            <v>6005</v>
          </cell>
          <cell r="R115">
            <v>0</v>
          </cell>
          <cell r="S115">
            <v>0</v>
          </cell>
          <cell r="T115" t="str">
            <v>Ascendente</v>
          </cell>
          <cell r="U115">
            <v>3</v>
          </cell>
          <cell r="V115" t="str">
            <v>Proceso</v>
          </cell>
          <cell r="W115">
            <v>21403</v>
          </cell>
          <cell r="X115" t="str">
            <v>Indicadores de Proceso - Personal</v>
          </cell>
          <cell r="Y115" t="str">
            <v>No</v>
          </cell>
        </row>
        <row r="116">
          <cell r="A116">
            <v>5073</v>
          </cell>
          <cell r="B116" t="str">
            <v>Gestión de novedades que afectan la nómina</v>
          </cell>
          <cell r="C116" t="str">
            <v>(6006/6007)*100</v>
          </cell>
          <cell r="D116">
            <v>97110001</v>
          </cell>
          <cell r="E116" t="str">
            <v>(Variable 1/ Variable 2)* 100</v>
          </cell>
          <cell r="F116">
            <v>100</v>
          </cell>
          <cell r="G116" t="str">
            <v>Trimestre</v>
          </cell>
          <cell r="H116" t="str">
            <v>Porcentaje</v>
          </cell>
          <cell r="I116">
            <v>0</v>
          </cell>
          <cell r="J116">
            <v>6</v>
          </cell>
          <cell r="K116" t="str">
            <v>Proceso: Gestión Humana</v>
          </cell>
          <cell r="L116">
            <v>272</v>
          </cell>
          <cell r="M116" t="str">
            <v>Proceso: Gestión Humana No Aplica Subproceso.</v>
          </cell>
          <cell r="N116">
            <v>3030</v>
          </cell>
          <cell r="O116" t="str">
            <v>Proceso: Gestión Humana</v>
          </cell>
          <cell r="P116">
            <v>6006</v>
          </cell>
          <cell r="Q116">
            <v>6007</v>
          </cell>
          <cell r="R116">
            <v>0</v>
          </cell>
          <cell r="S116">
            <v>0</v>
          </cell>
          <cell r="T116" t="str">
            <v>Ascendente</v>
          </cell>
          <cell r="U116">
            <v>3</v>
          </cell>
          <cell r="V116" t="str">
            <v>Proceso</v>
          </cell>
          <cell r="W116">
            <v>21403</v>
          </cell>
          <cell r="X116" t="str">
            <v>Indicadores de Proceso - Personal</v>
          </cell>
          <cell r="Y116" t="str">
            <v>No</v>
          </cell>
        </row>
        <row r="117">
          <cell r="A117">
            <v>5074</v>
          </cell>
          <cell r="B117" t="str">
            <v>Gestión del clima laboral</v>
          </cell>
          <cell r="C117" t="str">
            <v>(6008/6009)*100</v>
          </cell>
          <cell r="D117">
            <v>97110001</v>
          </cell>
          <cell r="E117" t="str">
            <v>(Variable 1/ Variable 2)* 100</v>
          </cell>
          <cell r="F117">
            <v>100</v>
          </cell>
          <cell r="G117" t="str">
            <v>Semestre</v>
          </cell>
          <cell r="H117" t="str">
            <v>Porcentaje</v>
          </cell>
          <cell r="I117">
            <v>0</v>
          </cell>
          <cell r="J117">
            <v>6</v>
          </cell>
          <cell r="K117" t="str">
            <v>Proceso: Gestión Humana</v>
          </cell>
          <cell r="L117">
            <v>272</v>
          </cell>
          <cell r="M117" t="str">
            <v>Proceso: Gestión Humana No Aplica Subproceso.</v>
          </cell>
          <cell r="N117">
            <v>3030</v>
          </cell>
          <cell r="O117" t="str">
            <v>Proceso: Gestión Humana</v>
          </cell>
          <cell r="P117">
            <v>6008</v>
          </cell>
          <cell r="Q117">
            <v>6009</v>
          </cell>
          <cell r="R117">
            <v>0</v>
          </cell>
          <cell r="S117">
            <v>0</v>
          </cell>
          <cell r="T117" t="str">
            <v>Ascendente</v>
          </cell>
          <cell r="U117">
            <v>3</v>
          </cell>
          <cell r="V117" t="str">
            <v>Proceso</v>
          </cell>
          <cell r="W117">
            <v>21403</v>
          </cell>
          <cell r="X117" t="str">
            <v>Indicadores de Proceso - Personal</v>
          </cell>
          <cell r="Y117" t="str">
            <v>No</v>
          </cell>
        </row>
        <row r="118">
          <cell r="A118">
            <v>5075</v>
          </cell>
          <cell r="B118" t="str">
            <v>Gestión del desarrollo</v>
          </cell>
          <cell r="C118" t="str">
            <v>(6010/6011)*100</v>
          </cell>
          <cell r="D118">
            <v>97110001</v>
          </cell>
          <cell r="E118" t="str">
            <v>(Variable 1/ Variable 2)* 100</v>
          </cell>
          <cell r="F118">
            <v>100</v>
          </cell>
          <cell r="G118" t="str">
            <v>Trimestre</v>
          </cell>
          <cell r="H118" t="str">
            <v>Porcentaje</v>
          </cell>
          <cell r="I118">
            <v>0</v>
          </cell>
          <cell r="J118">
            <v>6</v>
          </cell>
          <cell r="K118" t="str">
            <v>Proceso: Gestión Humana</v>
          </cell>
          <cell r="L118">
            <v>272</v>
          </cell>
          <cell r="M118" t="str">
            <v>Proceso: Gestión Humana No Aplica Subproceso.</v>
          </cell>
          <cell r="N118">
            <v>3030</v>
          </cell>
          <cell r="O118" t="str">
            <v>Proceso: Gestión Humana</v>
          </cell>
          <cell r="P118">
            <v>6010</v>
          </cell>
          <cell r="Q118">
            <v>6011</v>
          </cell>
          <cell r="R118">
            <v>0</v>
          </cell>
          <cell r="S118">
            <v>0</v>
          </cell>
          <cell r="T118" t="str">
            <v>Ascendente</v>
          </cell>
          <cell r="U118">
            <v>3</v>
          </cell>
          <cell r="V118" t="str">
            <v>Proceso</v>
          </cell>
          <cell r="W118">
            <v>21403</v>
          </cell>
          <cell r="X118" t="str">
            <v>Indicadores de Proceso - Personal</v>
          </cell>
          <cell r="Y118" t="str">
            <v>No</v>
          </cell>
        </row>
        <row r="119">
          <cell r="A119">
            <v>5076</v>
          </cell>
          <cell r="B119" t="str">
            <v>Gestión del rendimiento</v>
          </cell>
          <cell r="C119" t="str">
            <v>(6012/6013)*100</v>
          </cell>
          <cell r="D119">
            <v>97110001</v>
          </cell>
          <cell r="E119" t="str">
            <v>(Variable 1/ Variable 2)* 100</v>
          </cell>
          <cell r="F119">
            <v>100</v>
          </cell>
          <cell r="G119" t="str">
            <v>Año</v>
          </cell>
          <cell r="H119" t="str">
            <v>Porcentaje</v>
          </cell>
          <cell r="I119">
            <v>0</v>
          </cell>
          <cell r="J119">
            <v>6</v>
          </cell>
          <cell r="K119" t="str">
            <v>Proceso: Gestión Humana</v>
          </cell>
          <cell r="L119">
            <v>272</v>
          </cell>
          <cell r="M119" t="str">
            <v>Proceso: Gestión Humana No Aplica Subproceso.</v>
          </cell>
          <cell r="N119">
            <v>3030</v>
          </cell>
          <cell r="O119" t="str">
            <v>Proceso: Gestión Humana</v>
          </cell>
          <cell r="P119">
            <v>6012</v>
          </cell>
          <cell r="Q119">
            <v>6013</v>
          </cell>
          <cell r="R119">
            <v>0</v>
          </cell>
          <cell r="S119">
            <v>0</v>
          </cell>
          <cell r="T119" t="str">
            <v>Ascendente</v>
          </cell>
          <cell r="U119">
            <v>3</v>
          </cell>
          <cell r="V119" t="str">
            <v>Proceso</v>
          </cell>
          <cell r="W119">
            <v>21403</v>
          </cell>
          <cell r="X119" t="str">
            <v>Indicadores de Proceso - Personal</v>
          </cell>
          <cell r="Y119" t="str">
            <v>No</v>
          </cell>
        </row>
        <row r="120">
          <cell r="A120">
            <v>5077</v>
          </cell>
          <cell r="B120" t="str">
            <v>Gestión Historia Laboral</v>
          </cell>
          <cell r="C120" t="str">
            <v>(6014/6015)*100</v>
          </cell>
          <cell r="D120">
            <v>97110001</v>
          </cell>
          <cell r="E120" t="str">
            <v>(Variable 1/ Variable 2)* 100</v>
          </cell>
          <cell r="F120">
            <v>100</v>
          </cell>
          <cell r="G120" t="str">
            <v>Trimestre</v>
          </cell>
          <cell r="H120" t="str">
            <v>Porcentaje</v>
          </cell>
          <cell r="I120">
            <v>0</v>
          </cell>
          <cell r="J120">
            <v>6</v>
          </cell>
          <cell r="K120" t="str">
            <v>Proceso: Gestión Humana</v>
          </cell>
          <cell r="L120">
            <v>272</v>
          </cell>
          <cell r="M120" t="str">
            <v>Proceso: Gestión Humana No Aplica Subproceso.</v>
          </cell>
          <cell r="N120">
            <v>3030</v>
          </cell>
          <cell r="O120" t="str">
            <v>Proceso: Gestión Humana</v>
          </cell>
          <cell r="P120">
            <v>6014</v>
          </cell>
          <cell r="Q120">
            <v>6015</v>
          </cell>
          <cell r="R120">
            <v>0</v>
          </cell>
          <cell r="S120">
            <v>0</v>
          </cell>
          <cell r="T120" t="str">
            <v>Ascendente</v>
          </cell>
          <cell r="U120">
            <v>3</v>
          </cell>
          <cell r="V120" t="str">
            <v>Proceso</v>
          </cell>
          <cell r="W120">
            <v>21403</v>
          </cell>
          <cell r="X120" t="str">
            <v>Indicadores de Proceso - Personal</v>
          </cell>
          <cell r="Y120" t="str">
            <v>No</v>
          </cell>
        </row>
        <row r="121">
          <cell r="A121">
            <v>5078</v>
          </cell>
          <cell r="B121" t="str">
            <v>Gestión solicitudes de información historia laboral</v>
          </cell>
          <cell r="C121" t="str">
            <v>(6016/6017)*100</v>
          </cell>
          <cell r="D121">
            <v>97110001</v>
          </cell>
          <cell r="E121" t="str">
            <v>(Variable 1/ Variable 2)* 100</v>
          </cell>
          <cell r="F121">
            <v>100</v>
          </cell>
          <cell r="G121" t="str">
            <v>Trimestre</v>
          </cell>
          <cell r="H121" t="str">
            <v>Porcentaje</v>
          </cell>
          <cell r="I121">
            <v>0</v>
          </cell>
          <cell r="J121">
            <v>6</v>
          </cell>
          <cell r="K121" t="str">
            <v>Proceso: Gestión Humana</v>
          </cell>
          <cell r="L121">
            <v>272</v>
          </cell>
          <cell r="M121" t="str">
            <v>Proceso: Gestión Humana No Aplica Subproceso.</v>
          </cell>
          <cell r="N121">
            <v>3030</v>
          </cell>
          <cell r="O121" t="str">
            <v>Proceso: Gestión Humana</v>
          </cell>
          <cell r="P121">
            <v>6016</v>
          </cell>
          <cell r="Q121">
            <v>6017</v>
          </cell>
          <cell r="R121">
            <v>0</v>
          </cell>
          <cell r="S121">
            <v>0</v>
          </cell>
          <cell r="T121" t="str">
            <v>Ascendente</v>
          </cell>
          <cell r="U121">
            <v>3</v>
          </cell>
          <cell r="V121" t="str">
            <v>Proceso</v>
          </cell>
          <cell r="W121">
            <v>21403</v>
          </cell>
          <cell r="X121" t="str">
            <v>Indicadores de Proceso - Personal</v>
          </cell>
          <cell r="Y121" t="str">
            <v>No</v>
          </cell>
        </row>
        <row r="122">
          <cell r="A122">
            <v>5079</v>
          </cell>
          <cell r="B122" t="str">
            <v>Comentarios a proyectos de normativa</v>
          </cell>
          <cell r="C122" t="str">
            <v>(6023/6024)*100</v>
          </cell>
          <cell r="D122">
            <v>97110002</v>
          </cell>
          <cell r="E122" t="str">
            <v>(Variable 1/ Variable 2)* 100</v>
          </cell>
          <cell r="F122">
            <v>100</v>
          </cell>
          <cell r="G122" t="str">
            <v>Mes</v>
          </cell>
          <cell r="H122" t="str">
            <v>Porcentaje</v>
          </cell>
          <cell r="I122">
            <v>0</v>
          </cell>
          <cell r="J122">
            <v>7</v>
          </cell>
          <cell r="K122" t="str">
            <v>Proceso: Gestión Jurídica</v>
          </cell>
          <cell r="L122">
            <v>7</v>
          </cell>
          <cell r="M122" t="str">
            <v>Proceso: Gestión Jurídica No Aplica</v>
          </cell>
          <cell r="N122">
            <v>3003</v>
          </cell>
          <cell r="O122" t="str">
            <v>Proceso: Gestión Jurídica No Aplica</v>
          </cell>
          <cell r="P122">
            <v>6023</v>
          </cell>
          <cell r="Q122">
            <v>6024</v>
          </cell>
          <cell r="R122">
            <v>0</v>
          </cell>
          <cell r="S122">
            <v>0</v>
          </cell>
          <cell r="T122" t="str">
            <v>Constante</v>
          </cell>
          <cell r="U122">
            <v>3</v>
          </cell>
          <cell r="V122" t="str">
            <v>Proceso</v>
          </cell>
          <cell r="W122">
            <v>20803</v>
          </cell>
          <cell r="X122" t="str">
            <v>Indicadores de Proceso - Gestión Jurídica</v>
          </cell>
          <cell r="Y122" t="str">
            <v>No</v>
          </cell>
        </row>
        <row r="123">
          <cell r="A123">
            <v>5080</v>
          </cell>
          <cell r="B123" t="str">
            <v>Oportunidad en las decisiones adoptadas por el Comité de Conciliación y Defensa Judicial</v>
          </cell>
          <cell r="C123" t="str">
            <v>(6025/6026)*100</v>
          </cell>
          <cell r="D123">
            <v>97110002</v>
          </cell>
          <cell r="E123" t="str">
            <v>(Variable 1/ Variable 2)* 100</v>
          </cell>
          <cell r="F123">
            <v>90</v>
          </cell>
          <cell r="G123" t="str">
            <v>Mes</v>
          </cell>
          <cell r="H123" t="str">
            <v>Porcentaje</v>
          </cell>
          <cell r="I123">
            <v>0</v>
          </cell>
          <cell r="J123">
            <v>7</v>
          </cell>
          <cell r="K123" t="str">
            <v>Proceso: Gestión Jurídica</v>
          </cell>
          <cell r="L123">
            <v>7</v>
          </cell>
          <cell r="M123" t="str">
            <v>Proceso: Gestión Jurídica No Aplica</v>
          </cell>
          <cell r="N123">
            <v>3003</v>
          </cell>
          <cell r="O123" t="str">
            <v>Proceso: Gestión Jurídica No Aplica</v>
          </cell>
          <cell r="P123">
            <v>6025</v>
          </cell>
          <cell r="Q123">
            <v>6026</v>
          </cell>
          <cell r="R123">
            <v>0</v>
          </cell>
          <cell r="S123">
            <v>0</v>
          </cell>
          <cell r="T123" t="str">
            <v>Constante</v>
          </cell>
          <cell r="U123">
            <v>3</v>
          </cell>
          <cell r="V123" t="str">
            <v>Proceso</v>
          </cell>
          <cell r="W123">
            <v>20803</v>
          </cell>
          <cell r="X123" t="str">
            <v>Indicadores de Proceso - Gestión Jurídica</v>
          </cell>
          <cell r="Y123" t="str">
            <v>No</v>
          </cell>
        </row>
        <row r="124">
          <cell r="A124">
            <v>5081</v>
          </cell>
          <cell r="B124" t="str">
            <v>Estudios sobre la procedencia de denuncia</v>
          </cell>
          <cell r="C124" t="str">
            <v>(6027/6028)*100</v>
          </cell>
          <cell r="D124">
            <v>97110002</v>
          </cell>
          <cell r="E124" t="str">
            <v>(Variable 1/ Variable 2)* 100</v>
          </cell>
          <cell r="F124">
            <v>100</v>
          </cell>
          <cell r="G124" t="str">
            <v>Mes</v>
          </cell>
          <cell r="H124" t="str">
            <v>Porcentaje</v>
          </cell>
          <cell r="I124">
            <v>84.54</v>
          </cell>
          <cell r="J124">
            <v>7</v>
          </cell>
          <cell r="K124" t="str">
            <v>Proceso: Gestión Jurídica</v>
          </cell>
          <cell r="L124">
            <v>7</v>
          </cell>
          <cell r="M124" t="str">
            <v>Proceso: Gestión Jurídica No Aplica</v>
          </cell>
          <cell r="N124">
            <v>3003</v>
          </cell>
          <cell r="O124" t="str">
            <v>Proceso: Gestión Jurídica No Aplica</v>
          </cell>
          <cell r="P124">
            <v>6027</v>
          </cell>
          <cell r="Q124">
            <v>6028</v>
          </cell>
          <cell r="R124">
            <v>0</v>
          </cell>
          <cell r="S124">
            <v>0</v>
          </cell>
          <cell r="T124" t="str">
            <v>Constante</v>
          </cell>
          <cell r="U124">
            <v>3</v>
          </cell>
          <cell r="V124" t="str">
            <v>Proceso</v>
          </cell>
          <cell r="W124">
            <v>20803</v>
          </cell>
          <cell r="X124" t="str">
            <v>Indicadores de Proceso - Gestión Jurídica</v>
          </cell>
          <cell r="Y124" t="str">
            <v>No</v>
          </cell>
        </row>
        <row r="125">
          <cell r="A125">
            <v>5082</v>
          </cell>
          <cell r="B125" t="str">
            <v>Fallos en sede Administrativa a favor de la DIAN.</v>
          </cell>
          <cell r="C125" t="str">
            <v>(6029/6030)*100</v>
          </cell>
          <cell r="D125">
            <v>97110002</v>
          </cell>
          <cell r="E125" t="str">
            <v>(Variable 1/ Variable 2)* 100</v>
          </cell>
          <cell r="F125">
            <v>100</v>
          </cell>
          <cell r="G125" t="str">
            <v>Trimestre</v>
          </cell>
          <cell r="H125" t="str">
            <v>Porcentaje</v>
          </cell>
          <cell r="I125">
            <v>62.95</v>
          </cell>
          <cell r="J125">
            <v>7</v>
          </cell>
          <cell r="K125" t="str">
            <v>Proceso: Gestión Jurídica</v>
          </cell>
          <cell r="L125">
            <v>7</v>
          </cell>
          <cell r="M125" t="str">
            <v>Proceso: Gestión Jurídica No Aplica</v>
          </cell>
          <cell r="N125">
            <v>3003</v>
          </cell>
          <cell r="O125" t="str">
            <v>Proceso: Gestión Jurídica No Aplica</v>
          </cell>
          <cell r="P125">
            <v>6029</v>
          </cell>
          <cell r="Q125">
            <v>6030</v>
          </cell>
          <cell r="R125">
            <v>0</v>
          </cell>
          <cell r="S125">
            <v>0</v>
          </cell>
          <cell r="T125" t="str">
            <v>Constante</v>
          </cell>
          <cell r="U125">
            <v>3</v>
          </cell>
          <cell r="V125" t="str">
            <v>Proceso</v>
          </cell>
          <cell r="W125">
            <v>20803</v>
          </cell>
          <cell r="X125" t="str">
            <v>Indicadores de Proceso - Gestión Jurídica</v>
          </cell>
          <cell r="Y125" t="str">
            <v>No</v>
          </cell>
        </row>
        <row r="126">
          <cell r="A126">
            <v>5083</v>
          </cell>
          <cell r="B126" t="str">
            <v>Incidentes de Reparación Integral Presentados</v>
          </cell>
          <cell r="C126" t="str">
            <v>(6031/6032)*100</v>
          </cell>
          <cell r="D126">
            <v>97110002</v>
          </cell>
          <cell r="E126" t="str">
            <v>(Variable 1/ Variable 2)* 100</v>
          </cell>
          <cell r="F126">
            <v>90</v>
          </cell>
          <cell r="G126" t="str">
            <v>Mes</v>
          </cell>
          <cell r="H126" t="str">
            <v>Porcentaje</v>
          </cell>
          <cell r="I126">
            <v>47.5</v>
          </cell>
          <cell r="J126">
            <v>7</v>
          </cell>
          <cell r="K126" t="str">
            <v>Proceso: Gestión Jurídica</v>
          </cell>
          <cell r="L126">
            <v>7</v>
          </cell>
          <cell r="M126" t="str">
            <v>Proceso: Gestión Jurídica No Aplica</v>
          </cell>
          <cell r="N126">
            <v>3003</v>
          </cell>
          <cell r="O126" t="str">
            <v>Proceso: Gestión Jurídica No Aplica</v>
          </cell>
          <cell r="P126">
            <v>6031</v>
          </cell>
          <cell r="Q126">
            <v>6032</v>
          </cell>
          <cell r="R126">
            <v>0</v>
          </cell>
          <cell r="S126">
            <v>0</v>
          </cell>
          <cell r="T126" t="str">
            <v>Constante</v>
          </cell>
          <cell r="U126">
            <v>3</v>
          </cell>
          <cell r="V126" t="str">
            <v>Proceso</v>
          </cell>
          <cell r="W126">
            <v>20803</v>
          </cell>
          <cell r="X126" t="str">
            <v>Indicadores de Proceso - Gestión Jurídica</v>
          </cell>
          <cell r="Y126" t="str">
            <v>No</v>
          </cell>
        </row>
        <row r="127">
          <cell r="A127">
            <v>5084</v>
          </cell>
          <cell r="B127" t="str">
            <v>Oportunidad en los actos administrativos proferidos en Sede Administrativa en materia Aduanero y Cambiario.</v>
          </cell>
          <cell r="C127" t="str">
            <v>(6033/6034)*100</v>
          </cell>
          <cell r="D127">
            <v>97110002</v>
          </cell>
          <cell r="E127" t="str">
            <v>(Variable 1/ Variable 2)* 100</v>
          </cell>
          <cell r="F127">
            <v>100</v>
          </cell>
          <cell r="G127" t="str">
            <v>Mes</v>
          </cell>
          <cell r="H127" t="str">
            <v>Porcentaje</v>
          </cell>
          <cell r="I127">
            <v>62.5</v>
          </cell>
          <cell r="J127">
            <v>7</v>
          </cell>
          <cell r="K127" t="str">
            <v>Proceso: Gestión Jurídica</v>
          </cell>
          <cell r="L127">
            <v>7</v>
          </cell>
          <cell r="M127" t="str">
            <v>Proceso: Gestión Jurídica No Aplica</v>
          </cell>
          <cell r="N127">
            <v>3003</v>
          </cell>
          <cell r="O127" t="str">
            <v>Proceso: Gestión Jurídica No Aplica</v>
          </cell>
          <cell r="P127">
            <v>6033</v>
          </cell>
          <cell r="Q127">
            <v>6034</v>
          </cell>
          <cell r="R127">
            <v>0</v>
          </cell>
          <cell r="S127">
            <v>0</v>
          </cell>
          <cell r="T127" t="str">
            <v>Constante</v>
          </cell>
          <cell r="U127">
            <v>3</v>
          </cell>
          <cell r="V127" t="str">
            <v>Proceso</v>
          </cell>
          <cell r="W127">
            <v>20803</v>
          </cell>
          <cell r="X127" t="str">
            <v>Indicadores de Proceso - Gestión Jurídica</v>
          </cell>
          <cell r="Y127" t="str">
            <v>No</v>
          </cell>
        </row>
        <row r="128">
          <cell r="A128">
            <v>5085</v>
          </cell>
          <cell r="B128" t="str">
            <v>Efiencia en la inspección aduanera en importaciones</v>
          </cell>
          <cell r="C128" t="str">
            <v>(6037+6038/6039+6040)*100</v>
          </cell>
          <cell r="D128">
            <v>97110002</v>
          </cell>
          <cell r="E128" t="str">
            <v>((Variable 1+ Variable 2) / (Variable 3 + Variable 4))*100</v>
          </cell>
          <cell r="F128">
            <v>10</v>
          </cell>
          <cell r="G128" t="str">
            <v>Mes</v>
          </cell>
          <cell r="H128" t="str">
            <v>Porcentaje</v>
          </cell>
          <cell r="I128">
            <v>0</v>
          </cell>
          <cell r="J128">
            <v>11</v>
          </cell>
          <cell r="K128" t="str">
            <v>Proceso: Operación Aduanera</v>
          </cell>
          <cell r="L128">
            <v>267</v>
          </cell>
          <cell r="M128" t="str">
            <v>Proceso: Operación Aduanera</v>
          </cell>
          <cell r="N128">
            <v>3001</v>
          </cell>
          <cell r="O128" t="str">
            <v>Proceso: Operación Aduanera</v>
          </cell>
          <cell r="P128">
            <v>6037</v>
          </cell>
          <cell r="Q128">
            <v>6038</v>
          </cell>
          <cell r="R128">
            <v>6039</v>
          </cell>
          <cell r="S128">
            <v>6040</v>
          </cell>
          <cell r="T128" t="str">
            <v>Constante</v>
          </cell>
          <cell r="U128">
            <v>3</v>
          </cell>
          <cell r="V128" t="str">
            <v>Proceso</v>
          </cell>
          <cell r="W128">
            <v>21003</v>
          </cell>
          <cell r="X128" t="str">
            <v>Indicadores de Proceso - Gestión de Aduanas</v>
          </cell>
          <cell r="Y128" t="str">
            <v>No</v>
          </cell>
        </row>
        <row r="129">
          <cell r="A129">
            <v>5086</v>
          </cell>
          <cell r="B129" t="str">
            <v>Actos finales de Devoluciones y/o compensación debidamente proferidos</v>
          </cell>
          <cell r="C129" t="str">
            <v>(1-(6035/6036))*100</v>
          </cell>
          <cell r="D129">
            <v>97110002</v>
          </cell>
          <cell r="E129" t="str">
            <v>(1-(Variable 1 / Variable 2))*100</v>
          </cell>
          <cell r="F129">
            <v>100</v>
          </cell>
          <cell r="G129" t="str">
            <v>Semestre</v>
          </cell>
          <cell r="H129" t="str">
            <v>Porcentaje</v>
          </cell>
          <cell r="I129">
            <v>0</v>
          </cell>
          <cell r="J129">
            <v>12</v>
          </cell>
          <cell r="K129" t="str">
            <v>Proceso: Recaudación</v>
          </cell>
          <cell r="L129">
            <v>45</v>
          </cell>
          <cell r="M129" t="str">
            <v>Subproceso: Devolución y/o Compensación</v>
          </cell>
          <cell r="N129">
            <v>3044</v>
          </cell>
          <cell r="O129" t="str">
            <v>Subproceso: Devolución y/o compensación</v>
          </cell>
          <cell r="P129">
            <v>6035</v>
          </cell>
          <cell r="Q129">
            <v>6036</v>
          </cell>
          <cell r="R129">
            <v>0</v>
          </cell>
          <cell r="S129">
            <v>0</v>
          </cell>
          <cell r="T129" t="str">
            <v>Constante</v>
          </cell>
          <cell r="U129">
            <v>3</v>
          </cell>
          <cell r="V129" t="str">
            <v>Proceso</v>
          </cell>
          <cell r="W129">
            <v>22403</v>
          </cell>
          <cell r="X129" t="str">
            <v>Indicadores de Subproceso - Recaudo</v>
          </cell>
          <cell r="Y129" t="str">
            <v>No</v>
          </cell>
        </row>
        <row r="130">
          <cell r="A130">
            <v>5087</v>
          </cell>
          <cell r="B130" t="str">
            <v>Disposición de las mercancias ADA, bajo las diferentes modalidades de disposición excepto traslado,existentes en inventarios a Diciembre 31 de la vigencia anterior.</v>
          </cell>
          <cell r="C130" t="str">
            <v>(6019/6020)*100</v>
          </cell>
          <cell r="D130">
            <v>97110001</v>
          </cell>
          <cell r="E130" t="str">
            <v>(Variable 1/ Variable 2)* 100</v>
          </cell>
          <cell r="F130">
            <v>78</v>
          </cell>
          <cell r="G130" t="str">
            <v>Trimestre</v>
          </cell>
          <cell r="H130" t="str">
            <v>Porcentaje</v>
          </cell>
          <cell r="I130">
            <v>0</v>
          </cell>
          <cell r="J130">
            <v>3</v>
          </cell>
          <cell r="K130" t="str">
            <v>Proceso: Comercialización</v>
          </cell>
          <cell r="L130">
            <v>275</v>
          </cell>
          <cell r="M130" t="str">
            <v>Proceso: Comercialización. No aplica Subproceso</v>
          </cell>
          <cell r="N130">
            <v>3018</v>
          </cell>
          <cell r="O130" t="str">
            <v>Proceso: Comercialización</v>
          </cell>
          <cell r="P130">
            <v>6019</v>
          </cell>
          <cell r="Q130">
            <v>6020</v>
          </cell>
          <cell r="R130">
            <v>0</v>
          </cell>
          <cell r="S130">
            <v>0</v>
          </cell>
          <cell r="T130" t="str">
            <v>Ascendente</v>
          </cell>
          <cell r="U130">
            <v>3</v>
          </cell>
          <cell r="V130" t="str">
            <v>Proceso</v>
          </cell>
          <cell r="W130">
            <v>21703</v>
          </cell>
          <cell r="X130" t="str">
            <v>Indicadores de Proceso - Comercial</v>
          </cell>
          <cell r="Y130" t="str">
            <v>No</v>
          </cell>
        </row>
        <row r="131">
          <cell r="A131">
            <v>5088</v>
          </cell>
          <cell r="B131" t="str">
            <v>Control de proyectos de donación de mercancías</v>
          </cell>
          <cell r="C131" t="str">
            <v>(6021/6022)*100</v>
          </cell>
          <cell r="D131">
            <v>97110002</v>
          </cell>
          <cell r="E131" t="str">
            <v>(Variable 1/ Variable 2)* 100</v>
          </cell>
          <cell r="F131">
            <v>100</v>
          </cell>
          <cell r="G131" t="str">
            <v>Trimestre</v>
          </cell>
          <cell r="H131" t="str">
            <v>Porcentaje</v>
          </cell>
          <cell r="I131">
            <v>0</v>
          </cell>
          <cell r="J131">
            <v>3</v>
          </cell>
          <cell r="K131" t="str">
            <v>Proceso: Comercialización</v>
          </cell>
          <cell r="L131">
            <v>275</v>
          </cell>
          <cell r="M131" t="str">
            <v>Proceso: Comercialización. No aplica Subproceso</v>
          </cell>
          <cell r="N131">
            <v>3018</v>
          </cell>
          <cell r="O131" t="str">
            <v>Proceso: Comercialización</v>
          </cell>
          <cell r="P131">
            <v>6021</v>
          </cell>
          <cell r="Q131">
            <v>6022</v>
          </cell>
          <cell r="R131">
            <v>0</v>
          </cell>
          <cell r="S131">
            <v>0</v>
          </cell>
          <cell r="T131" t="str">
            <v>Constante</v>
          </cell>
          <cell r="U131">
            <v>3</v>
          </cell>
          <cell r="V131" t="str">
            <v>Proceso</v>
          </cell>
          <cell r="W131">
            <v>21703</v>
          </cell>
          <cell r="X131" t="str">
            <v>Indicadores de Proceso - Comercial</v>
          </cell>
          <cell r="Y131" t="str">
            <v>No</v>
          </cell>
        </row>
        <row r="132">
          <cell r="A132">
            <v>5089</v>
          </cell>
          <cell r="B132" t="str">
            <v>Trámite, Perfeccionamiento y legalización de procesos contractuales</v>
          </cell>
          <cell r="C132" t="str">
            <v>(6052/6053)*100</v>
          </cell>
          <cell r="D132">
            <v>97110002</v>
          </cell>
          <cell r="E132" t="str">
            <v>(Variable 1/ Variable 2)* 100</v>
          </cell>
          <cell r="F132">
            <v>90</v>
          </cell>
          <cell r="G132" t="str">
            <v>Trimestre</v>
          </cell>
          <cell r="H132" t="str">
            <v>Porcentaje</v>
          </cell>
          <cell r="I132">
            <v>0</v>
          </cell>
          <cell r="J132">
            <v>14</v>
          </cell>
          <cell r="K132" t="str">
            <v>Proceso: Recursos Físicos</v>
          </cell>
          <cell r="L132">
            <v>264</v>
          </cell>
          <cell r="M132" t="str">
            <v>Proceso: Recursos Físicos</v>
          </cell>
          <cell r="N132">
            <v>3075</v>
          </cell>
          <cell r="O132" t="str">
            <v>Proceso: Recursos Físicos</v>
          </cell>
          <cell r="P132">
            <v>6052</v>
          </cell>
          <cell r="Q132">
            <v>6053</v>
          </cell>
          <cell r="R132">
            <v>0</v>
          </cell>
          <cell r="S132">
            <v>0</v>
          </cell>
          <cell r="T132" t="str">
            <v>Constante</v>
          </cell>
          <cell r="U132">
            <v>3</v>
          </cell>
          <cell r="V132" t="str">
            <v>Proceso</v>
          </cell>
          <cell r="W132">
            <v>21503</v>
          </cell>
          <cell r="X132" t="str">
            <v>Indicadores de Proceso - Recursos Físicos</v>
          </cell>
          <cell r="Y132" t="str">
            <v>No</v>
          </cell>
        </row>
        <row r="133">
          <cell r="A133">
            <v>5092</v>
          </cell>
          <cell r="B133" t="str">
            <v>Percepción general de la calidad del servicio DIAN</v>
          </cell>
          <cell r="C133" t="str">
            <v>([6058]/[6059])* 100</v>
          </cell>
          <cell r="D133">
            <v>97110002</v>
          </cell>
          <cell r="E133" t="str">
            <v>(Variable 1/ Variable 2)* 100</v>
          </cell>
          <cell r="F133">
            <v>95</v>
          </cell>
          <cell r="G133" t="str">
            <v>Año</v>
          </cell>
          <cell r="H133" t="str">
            <v>Porcentaje</v>
          </cell>
          <cell r="I133">
            <v>0</v>
          </cell>
          <cell r="J133">
            <v>2</v>
          </cell>
          <cell r="K133" t="str">
            <v>Proceso: Asistencia al cliente</v>
          </cell>
          <cell r="L133">
            <v>276</v>
          </cell>
          <cell r="M133" t="str">
            <v>Proceso: Asistencia al cliente</v>
          </cell>
          <cell r="N133">
            <v>3015</v>
          </cell>
          <cell r="O133" t="str">
            <v>Proceso: Asistencia al Cliente</v>
          </cell>
          <cell r="P133">
            <v>6058</v>
          </cell>
          <cell r="Q133">
            <v>6059</v>
          </cell>
          <cell r="R133">
            <v>0</v>
          </cell>
          <cell r="S133">
            <v>0</v>
          </cell>
          <cell r="T133" t="str">
            <v>Constante</v>
          </cell>
          <cell r="U133">
            <v>3</v>
          </cell>
          <cell r="V133" t="str">
            <v>Proceso</v>
          </cell>
          <cell r="W133">
            <v>22503</v>
          </cell>
          <cell r="X133" t="str">
            <v>Indicadores de Proceso - Asistencia al Cliente</v>
          </cell>
          <cell r="Y133" t="str">
            <v>No</v>
          </cell>
        </row>
        <row r="134">
          <cell r="A134">
            <v>5093</v>
          </cell>
          <cell r="B134" t="str">
            <v>Mantener actualizado el RUPGJ</v>
          </cell>
          <cell r="C134" t="str">
            <v>(6143/6144)* 100</v>
          </cell>
          <cell r="D134">
            <v>97110002</v>
          </cell>
          <cell r="E134" t="str">
            <v>(Variable1/Variable2)*100</v>
          </cell>
          <cell r="F134">
            <v>100</v>
          </cell>
          <cell r="G134" t="str">
            <v>Mes</v>
          </cell>
          <cell r="H134" t="str">
            <v>Porcentaje</v>
          </cell>
          <cell r="I134">
            <v>99.11</v>
          </cell>
          <cell r="J134">
            <v>7</v>
          </cell>
          <cell r="K134" t="str">
            <v>Proceso: Gestión Jurídica</v>
          </cell>
          <cell r="L134">
            <v>7</v>
          </cell>
          <cell r="M134" t="str">
            <v>Proceso: Gestión Jurídica No Aplica</v>
          </cell>
          <cell r="N134">
            <v>3003</v>
          </cell>
          <cell r="O134" t="str">
            <v>Proceso: Gestión Jurídica No Aplica</v>
          </cell>
          <cell r="P134">
            <v>6143</v>
          </cell>
          <cell r="Q134">
            <v>6144</v>
          </cell>
          <cell r="R134">
            <v>0</v>
          </cell>
          <cell r="S134">
            <v>0</v>
          </cell>
          <cell r="T134" t="str">
            <v>Constante</v>
          </cell>
          <cell r="U134">
            <v>3</v>
          </cell>
          <cell r="V134" t="str">
            <v>Proceso</v>
          </cell>
          <cell r="W134">
            <v>20803</v>
          </cell>
          <cell r="X134" t="str">
            <v>Indicadores de Proceso - Gestión Jurídica</v>
          </cell>
          <cell r="Y134" t="str">
            <v>No</v>
          </cell>
        </row>
        <row r="135">
          <cell r="A135">
            <v>5094</v>
          </cell>
          <cell r="B135" t="str">
            <v>Resolver las solicitudes de Reducción Sanción en materia TAC en sede administrativa.</v>
          </cell>
          <cell r="C135" t="str">
            <v>(6145/6146)* 100</v>
          </cell>
          <cell r="D135">
            <v>97110002</v>
          </cell>
          <cell r="E135" t="str">
            <v>(Variable 1/ Variable 2)* 100</v>
          </cell>
          <cell r="F135">
            <v>100</v>
          </cell>
          <cell r="G135" t="str">
            <v>Mes</v>
          </cell>
          <cell r="H135" t="str">
            <v>Porcentaje</v>
          </cell>
          <cell r="I135">
            <v>99.11</v>
          </cell>
          <cell r="J135">
            <v>7</v>
          </cell>
          <cell r="K135" t="str">
            <v>Proceso: Gestión Jurídica</v>
          </cell>
          <cell r="L135">
            <v>7</v>
          </cell>
          <cell r="M135" t="str">
            <v>Proceso: Gestión Jurídica No Aplica</v>
          </cell>
          <cell r="N135">
            <v>3003</v>
          </cell>
          <cell r="O135" t="str">
            <v>Proceso: Gestión Jurídica No Aplica</v>
          </cell>
          <cell r="P135">
            <v>6145</v>
          </cell>
          <cell r="Q135">
            <v>6146</v>
          </cell>
          <cell r="R135">
            <v>0</v>
          </cell>
          <cell r="S135">
            <v>0</v>
          </cell>
          <cell r="T135" t="str">
            <v>Constante</v>
          </cell>
          <cell r="U135">
            <v>3</v>
          </cell>
          <cell r="V135" t="str">
            <v>Proceso</v>
          </cell>
          <cell r="W135">
            <v>20803</v>
          </cell>
          <cell r="X135" t="str">
            <v>Indicadores de Proceso - Gestión Jurídica</v>
          </cell>
          <cell r="Y135" t="str">
            <v>No</v>
          </cell>
        </row>
        <row r="136">
          <cell r="A136">
            <v>5095</v>
          </cell>
          <cell r="B136" t="str">
            <v>Resolver las solicitudes de Reducción Anticipo en materia TAC en sede administrativa.</v>
          </cell>
          <cell r="C136" t="str">
            <v>(6147/6148)* 100</v>
          </cell>
          <cell r="D136">
            <v>97110002</v>
          </cell>
          <cell r="E136" t="str">
            <v>(Variable 1/ Variable 2)* 100</v>
          </cell>
          <cell r="F136">
            <v>100</v>
          </cell>
          <cell r="G136" t="str">
            <v>Mes</v>
          </cell>
          <cell r="H136" t="str">
            <v>Porcentaje</v>
          </cell>
          <cell r="I136">
            <v>99.11</v>
          </cell>
          <cell r="J136">
            <v>7</v>
          </cell>
          <cell r="K136" t="str">
            <v>Proceso: Gestión Jurídica</v>
          </cell>
          <cell r="L136">
            <v>7</v>
          </cell>
          <cell r="M136" t="str">
            <v>Proceso: Gestión Jurídica No Aplica</v>
          </cell>
          <cell r="N136">
            <v>3003</v>
          </cell>
          <cell r="O136" t="str">
            <v>Proceso: Gestión Jurídica No Aplica</v>
          </cell>
          <cell r="P136">
            <v>6147</v>
          </cell>
          <cell r="Q136">
            <v>6148</v>
          </cell>
          <cell r="R136">
            <v>0</v>
          </cell>
          <cell r="S136">
            <v>0</v>
          </cell>
          <cell r="T136" t="str">
            <v>Constante</v>
          </cell>
          <cell r="U136">
            <v>3</v>
          </cell>
          <cell r="V136" t="str">
            <v>Proceso</v>
          </cell>
          <cell r="W136">
            <v>20803</v>
          </cell>
          <cell r="X136" t="str">
            <v>Indicadores de Proceso - Gestión Jurídica</v>
          </cell>
          <cell r="Y136" t="str">
            <v>No</v>
          </cell>
        </row>
        <row r="137">
          <cell r="A137">
            <v>5096</v>
          </cell>
          <cell r="B137" t="str">
            <v>Eficacia en la atención oportuna de consultas realizadas por usuarios internos y externos (SISCOS)</v>
          </cell>
          <cell r="C137" t="str">
            <v>(6149/ (6150 + 6151))*100</v>
          </cell>
          <cell r="D137">
            <v>97110001</v>
          </cell>
          <cell r="E137" t="str">
            <v>(Variable 1/ (Variable 2 + Variable 3))*100</v>
          </cell>
          <cell r="F137">
            <v>60</v>
          </cell>
          <cell r="G137" t="str">
            <v>Mes</v>
          </cell>
          <cell r="H137" t="str">
            <v>Porcentaje</v>
          </cell>
          <cell r="I137">
            <v>0</v>
          </cell>
          <cell r="J137">
            <v>11</v>
          </cell>
          <cell r="K137" t="str">
            <v>Proceso: Operación Aduanera</v>
          </cell>
          <cell r="L137">
            <v>216</v>
          </cell>
          <cell r="M137" t="str">
            <v>Subproceso: Apoyo  a la Operación Aduanera</v>
          </cell>
          <cell r="N137">
            <v>3051</v>
          </cell>
          <cell r="O137" t="str">
            <v>Subproceso: Apoyo  a la Operación Aduanera</v>
          </cell>
          <cell r="P137">
            <v>6149</v>
          </cell>
          <cell r="Q137">
            <v>6150</v>
          </cell>
          <cell r="R137">
            <v>6151</v>
          </cell>
          <cell r="S137">
            <v>0</v>
          </cell>
          <cell r="T137" t="str">
            <v>Ascendente</v>
          </cell>
          <cell r="U137">
            <v>2</v>
          </cell>
          <cell r="V137" t="str">
            <v>Subproceso</v>
          </cell>
          <cell r="W137">
            <v>22602</v>
          </cell>
          <cell r="X137" t="str">
            <v>Indicadores de Subproceso - Comercio Exterior</v>
          </cell>
          <cell r="Y137" t="str">
            <v>No</v>
          </cell>
        </row>
        <row r="138">
          <cell r="A138">
            <v>5097</v>
          </cell>
          <cell r="B138" t="str">
            <v>Impacto de la gestión de la DIAN en los medios de comunicación</v>
          </cell>
          <cell r="C138" t="str">
            <v>6152</v>
          </cell>
          <cell r="D138">
            <v>97110001</v>
          </cell>
          <cell r="E138" t="str">
            <v>Variable 1</v>
          </cell>
          <cell r="F138">
            <v>8000</v>
          </cell>
          <cell r="G138" t="str">
            <v>Semestre</v>
          </cell>
          <cell r="H138" t="str">
            <v>Cantidad</v>
          </cell>
          <cell r="I138">
            <v>8000</v>
          </cell>
          <cell r="J138">
            <v>9</v>
          </cell>
          <cell r="K138" t="str">
            <v>Proceso: Inteligencia Corporativa</v>
          </cell>
          <cell r="L138">
            <v>253</v>
          </cell>
          <cell r="M138" t="str">
            <v>Subproceso: Comunicaciones</v>
          </cell>
          <cell r="N138">
            <v>3004</v>
          </cell>
          <cell r="O138" t="str">
            <v>Subproceso: Comunicaciones</v>
          </cell>
          <cell r="P138">
            <v>6152</v>
          </cell>
          <cell r="Q138">
            <v>0</v>
          </cell>
          <cell r="R138">
            <v>0</v>
          </cell>
          <cell r="S138">
            <v>0</v>
          </cell>
          <cell r="T138" t="str">
            <v>Ascendente</v>
          </cell>
          <cell r="U138">
            <v>2</v>
          </cell>
          <cell r="V138" t="str">
            <v>Subproceso</v>
          </cell>
          <cell r="W138">
            <v>20502</v>
          </cell>
          <cell r="X138" t="str">
            <v>Indicadores de Subproceso - Comunicaciones</v>
          </cell>
          <cell r="Y138" t="str">
            <v>No</v>
          </cell>
        </row>
        <row r="139">
          <cell r="A139">
            <v>5098</v>
          </cell>
          <cell r="B139" t="str">
            <v xml:space="preserve">Percepción de los canales internos de comunicación </v>
          </cell>
          <cell r="C139" t="str">
            <v>6153</v>
          </cell>
          <cell r="D139">
            <v>97110001</v>
          </cell>
          <cell r="E139" t="str">
            <v>Variable 1</v>
          </cell>
          <cell r="F139">
            <v>60</v>
          </cell>
          <cell r="G139" t="str">
            <v>Año</v>
          </cell>
          <cell r="H139" t="str">
            <v>Porcentaje</v>
          </cell>
          <cell r="I139">
            <v>0</v>
          </cell>
          <cell r="J139">
            <v>9</v>
          </cell>
          <cell r="K139" t="str">
            <v>Proceso: Inteligencia Corporativa</v>
          </cell>
          <cell r="L139">
            <v>253</v>
          </cell>
          <cell r="M139" t="str">
            <v>Subproceso: Comunicaciones</v>
          </cell>
          <cell r="N139">
            <v>3004</v>
          </cell>
          <cell r="O139" t="str">
            <v>Subproceso: Comunicaciones</v>
          </cell>
          <cell r="P139">
            <v>6153</v>
          </cell>
          <cell r="Q139">
            <v>0</v>
          </cell>
          <cell r="R139">
            <v>0</v>
          </cell>
          <cell r="S139">
            <v>0</v>
          </cell>
          <cell r="T139" t="str">
            <v>Ascendente</v>
          </cell>
          <cell r="U139">
            <v>2</v>
          </cell>
          <cell r="V139" t="str">
            <v>Subproceso</v>
          </cell>
          <cell r="W139">
            <v>20502</v>
          </cell>
          <cell r="X139" t="str">
            <v>Indicadores de Subproceso - Comunicaciones</v>
          </cell>
          <cell r="Y139" t="str">
            <v>No</v>
          </cell>
        </row>
        <row r="140">
          <cell r="A140">
            <v>5099</v>
          </cell>
          <cell r="B140" t="str">
            <v>Capacitación en gestión del Riesgo del Subproceso de devoluciones y/o Compensaciones.</v>
          </cell>
          <cell r="C140" t="str">
            <v>(6154/6155)* 100</v>
          </cell>
          <cell r="D140">
            <v>97110002</v>
          </cell>
          <cell r="E140" t="str">
            <v>(Variable 1/ Variable 2)* 100</v>
          </cell>
          <cell r="F140">
            <v>100</v>
          </cell>
          <cell r="G140" t="str">
            <v>Semestre</v>
          </cell>
          <cell r="H140" t="str">
            <v>Porcentaje</v>
          </cell>
          <cell r="I140">
            <v>0</v>
          </cell>
          <cell r="J140">
            <v>12</v>
          </cell>
          <cell r="K140" t="str">
            <v>Proceso: Recaudación</v>
          </cell>
          <cell r="L140">
            <v>45</v>
          </cell>
          <cell r="M140" t="str">
            <v>Subproceso: Devolución y/o Compensación</v>
          </cell>
          <cell r="N140">
            <v>3044</v>
          </cell>
          <cell r="O140" t="str">
            <v>Subproceso: Devolución y/o compensación</v>
          </cell>
          <cell r="P140">
            <v>6154</v>
          </cell>
          <cell r="Q140">
            <v>6155</v>
          </cell>
          <cell r="R140">
            <v>0</v>
          </cell>
          <cell r="S140">
            <v>0</v>
          </cell>
          <cell r="T140" t="str">
            <v>Constante</v>
          </cell>
          <cell r="U140">
            <v>2</v>
          </cell>
          <cell r="V140" t="str">
            <v>Subproceso</v>
          </cell>
          <cell r="W140">
            <v>22403</v>
          </cell>
          <cell r="X140" t="str">
            <v>Indicadores de Subproceso - Recaudo</v>
          </cell>
          <cell r="Y140" t="str">
            <v>No</v>
          </cell>
        </row>
        <row r="141">
          <cell r="A141">
            <v>5100</v>
          </cell>
          <cell r="B141" t="str">
            <v>Gestión del SIE de Devoluciones optimizada</v>
          </cell>
          <cell r="C141" t="str">
            <v>(9488/9489)* 100</v>
          </cell>
          <cell r="D141">
            <v>97110001</v>
          </cell>
          <cell r="E141" t="str">
            <v>(Variable 1/ Variable 2)* 100</v>
          </cell>
          <cell r="F141">
            <v>85</v>
          </cell>
          <cell r="G141" t="str">
            <v>Mes</v>
          </cell>
          <cell r="H141" t="str">
            <v>Porcentaje</v>
          </cell>
          <cell r="I141">
            <v>0</v>
          </cell>
          <cell r="J141">
            <v>12</v>
          </cell>
          <cell r="K141" t="str">
            <v>Proceso: Recaudación</v>
          </cell>
          <cell r="L141">
            <v>45</v>
          </cell>
          <cell r="M141" t="str">
            <v>Subproceso: Devolución y/o Compensación</v>
          </cell>
          <cell r="N141">
            <v>3044</v>
          </cell>
          <cell r="O141" t="str">
            <v>Subproceso: Devolución y/o compensación</v>
          </cell>
          <cell r="P141">
            <v>6156</v>
          </cell>
          <cell r="Q141">
            <v>6157</v>
          </cell>
          <cell r="R141">
            <v>0</v>
          </cell>
          <cell r="S141">
            <v>0</v>
          </cell>
          <cell r="T141" t="str">
            <v>Ascendente</v>
          </cell>
          <cell r="U141">
            <v>2</v>
          </cell>
          <cell r="V141" t="str">
            <v>Subproceso</v>
          </cell>
          <cell r="W141">
            <v>22403</v>
          </cell>
          <cell r="X141" t="str">
            <v>Indicadores de Subproceso - Recaudo</v>
          </cell>
          <cell r="Y141" t="str">
            <v>No</v>
          </cell>
        </row>
        <row r="142">
          <cell r="A142">
            <v>5101</v>
          </cell>
          <cell r="B142" t="str">
            <v>Efectividad en la aprehensión de mercancías</v>
          </cell>
          <cell r="C142" t="str">
            <v>((6158+ 6159)- 6160)/6161</v>
          </cell>
          <cell r="D142">
            <v>97110001</v>
          </cell>
          <cell r="E142" t="str">
            <v>((Variable 1 + Variable 2 )- Variable 3 )/ Variable 4</v>
          </cell>
          <cell r="F142">
            <v>80</v>
          </cell>
          <cell r="G142" t="str">
            <v>Trimestre</v>
          </cell>
          <cell r="H142" t="str">
            <v>Porcentaje</v>
          </cell>
          <cell r="I142">
            <v>80</v>
          </cell>
          <cell r="J142">
            <v>5</v>
          </cell>
          <cell r="K142" t="str">
            <v>Proceso: Fiscalización y Liquidación</v>
          </cell>
          <cell r="L142">
            <v>201</v>
          </cell>
          <cell r="M142" t="str">
            <v>Subproceso: Control Aduanero</v>
          </cell>
          <cell r="N142">
            <v>3006</v>
          </cell>
          <cell r="O142" t="str">
            <v>Subproceso: Control Aduanero</v>
          </cell>
          <cell r="P142">
            <v>6158</v>
          </cell>
          <cell r="Q142">
            <v>6159</v>
          </cell>
          <cell r="R142">
            <v>6160</v>
          </cell>
          <cell r="S142">
            <v>6161</v>
          </cell>
          <cell r="T142" t="str">
            <v>Ascendente</v>
          </cell>
          <cell r="U142">
            <v>2</v>
          </cell>
          <cell r="V142" t="str">
            <v>Subproceso</v>
          </cell>
          <cell r="W142">
            <v>23104</v>
          </cell>
          <cell r="X142" t="str">
            <v>Indicadores de Subproceso - Fiscalización Aduanera</v>
          </cell>
          <cell r="Y142" t="str">
            <v>No</v>
          </cell>
        </row>
        <row r="143">
          <cell r="A143">
            <v>5102</v>
          </cell>
          <cell r="B143" t="str">
            <v>Porcentaje de devolución de mercancías aprehendidas</v>
          </cell>
          <cell r="C143" t="str">
            <v>(6162/6163)* 100</v>
          </cell>
          <cell r="D143">
            <v>97110003</v>
          </cell>
          <cell r="E143" t="str">
            <v>(Variable 1/ Variable 2)* 100</v>
          </cell>
          <cell r="F143">
            <v>2</v>
          </cell>
          <cell r="G143" t="str">
            <v>Mes</v>
          </cell>
          <cell r="H143" t="str">
            <v>Porcentaje</v>
          </cell>
          <cell r="I143">
            <v>1.91</v>
          </cell>
          <cell r="J143">
            <v>5</v>
          </cell>
          <cell r="K143" t="str">
            <v>Proceso: Fiscalización y Liquidación</v>
          </cell>
          <cell r="L143">
            <v>201</v>
          </cell>
          <cell r="M143" t="str">
            <v>Subproceso: Control Aduanero</v>
          </cell>
          <cell r="N143">
            <v>3006</v>
          </cell>
          <cell r="O143" t="str">
            <v>Subproceso: Control Aduanero</v>
          </cell>
          <cell r="P143">
            <v>6162</v>
          </cell>
          <cell r="Q143">
            <v>6163</v>
          </cell>
          <cell r="R143">
            <v>0</v>
          </cell>
          <cell r="S143">
            <v>0</v>
          </cell>
          <cell r="T143" t="str">
            <v>Descendente</v>
          </cell>
          <cell r="U143">
            <v>2</v>
          </cell>
          <cell r="V143" t="str">
            <v>Subproceso</v>
          </cell>
          <cell r="W143">
            <v>23104</v>
          </cell>
          <cell r="X143" t="str">
            <v>Indicadores de Subproceso - Fiscalización Aduanera</v>
          </cell>
          <cell r="Y143" t="str">
            <v>No</v>
          </cell>
        </row>
        <row r="144">
          <cell r="A144">
            <v>5103</v>
          </cell>
          <cell r="B144" t="str">
            <v>Porcentaje de gestión de los procedimientos sancionatorios y liquidaciones oficiales aduaneras (Corrección y Revisión).</v>
          </cell>
          <cell r="C144" t="str">
            <v>((6164 + 6165) / 6166)</v>
          </cell>
          <cell r="D144">
            <v>97110002</v>
          </cell>
          <cell r="E144" t="str">
            <v>((Variable 1 + Variable 2) / Variable 3)</v>
          </cell>
          <cell r="F144">
            <v>50</v>
          </cell>
          <cell r="G144" t="str">
            <v>Trimestre</v>
          </cell>
          <cell r="H144" t="str">
            <v>Porcentaje</v>
          </cell>
          <cell r="I144">
            <v>35</v>
          </cell>
          <cell r="J144">
            <v>5</v>
          </cell>
          <cell r="K144" t="str">
            <v>Proceso: Fiscalización y Liquidación</v>
          </cell>
          <cell r="L144">
            <v>201</v>
          </cell>
          <cell r="M144" t="str">
            <v>Subproceso: Control Aduanero</v>
          </cell>
          <cell r="N144">
            <v>3006</v>
          </cell>
          <cell r="O144" t="str">
            <v>Subproceso: Control Aduanero</v>
          </cell>
          <cell r="P144">
            <v>6164</v>
          </cell>
          <cell r="Q144">
            <v>6165</v>
          </cell>
          <cell r="R144">
            <v>6166</v>
          </cell>
          <cell r="S144">
            <v>0</v>
          </cell>
          <cell r="T144" t="str">
            <v>Constante</v>
          </cell>
          <cell r="U144">
            <v>2</v>
          </cell>
          <cell r="V144" t="str">
            <v>Subproceso</v>
          </cell>
          <cell r="W144">
            <v>23104</v>
          </cell>
          <cell r="X144" t="str">
            <v>Indicadores de Subproceso - Fiscalización Aduanera</v>
          </cell>
          <cell r="Y144" t="str">
            <v>No</v>
          </cell>
        </row>
      </sheetData>
      <sheetData sheetId="1"/>
      <sheetData sheetId="2"/>
      <sheetData sheetId="3"/>
      <sheetData sheetId="4">
        <row r="46">
          <cell r="Q46">
            <v>1.0338674925935902</v>
          </cell>
        </row>
      </sheetData>
      <sheetData sheetId="5">
        <row r="40">
          <cell r="BO40">
            <v>1.1770335711013677</v>
          </cell>
        </row>
      </sheetData>
      <sheetData sheetId="6">
        <row r="24">
          <cell r="N24">
            <v>2</v>
          </cell>
        </row>
      </sheetData>
      <sheetData sheetId="7">
        <row r="25">
          <cell r="BO25">
            <v>1.1845128676470587</v>
          </cell>
        </row>
      </sheetData>
      <sheetData sheetId="8">
        <row r="33">
          <cell r="BO33">
            <v>1.1016895874263262</v>
          </cell>
        </row>
      </sheetData>
      <sheetData sheetId="9">
        <row r="35">
          <cell r="BB35">
            <v>1.5476904619076186</v>
          </cell>
        </row>
      </sheetData>
      <sheetData sheetId="10">
        <row r="24">
          <cell r="BB24">
            <v>1</v>
          </cell>
        </row>
      </sheetData>
      <sheetData sheetId="11">
        <row r="28">
          <cell r="BB28">
            <v>0.97879359095193219</v>
          </cell>
        </row>
      </sheetData>
      <sheetData sheetId="12">
        <row r="36">
          <cell r="BB36">
            <v>1.3537154989384288</v>
          </cell>
        </row>
      </sheetData>
      <sheetData sheetId="13">
        <row r="35">
          <cell r="BB35">
            <v>0.55392636037797327</v>
          </cell>
        </row>
      </sheetData>
      <sheetData sheetId="14">
        <row r="36">
          <cell r="BB36">
            <v>1.203883495145631</v>
          </cell>
        </row>
      </sheetData>
      <sheetData sheetId="15">
        <row r="24">
          <cell r="V24">
            <v>1</v>
          </cell>
        </row>
      </sheetData>
      <sheetData sheetId="16">
        <row r="35">
          <cell r="CB35">
            <v>1.0068230032681611</v>
          </cell>
        </row>
      </sheetData>
      <sheetData sheetId="17">
        <row r="24">
          <cell r="BO24">
            <v>1.1234177215189873</v>
          </cell>
        </row>
      </sheetData>
      <sheetData sheetId="1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ndicadores"/>
      <sheetName val="consolidado"/>
      <sheetName val="Indicadores"/>
      <sheetName val="RESUMEN"/>
      <sheetName val="178 PR"/>
      <sheetName val="183 PR"/>
      <sheetName val="186 PR"/>
      <sheetName val="187 PR"/>
      <sheetName val="374 PR"/>
      <sheetName val="Variables"/>
      <sheetName val="375 PR"/>
      <sheetName val="428 PR"/>
      <sheetName val="429 PR"/>
      <sheetName val="442 PR"/>
      <sheetName val="444 PR"/>
      <sheetName val="447 PR"/>
      <sheetName val="448 PR"/>
      <sheetName val="5045 PR"/>
      <sheetName val="5047 PR"/>
      <sheetName val="5086 PR"/>
      <sheetName val="5099 PR"/>
      <sheetName val="5100 PR"/>
    </sheetNames>
    <sheetDataSet>
      <sheetData sheetId="0">
        <row r="2">
          <cell r="A2">
            <v>37</v>
          </cell>
          <cell r="B2" t="str">
            <v>Eficacia en la declaratoria de cumplimiento de las garantías específicas, operaciones específicas, amparadas con garantía global y operaciones exentas de constituir garantías</v>
          </cell>
          <cell r="C2" t="str">
            <v>(5037/(5324+5589))*100</v>
          </cell>
          <cell r="D2">
            <v>97110001</v>
          </cell>
          <cell r="E2" t="str">
            <v>(Variable 1/ (Variable 2 + Variable 3))*100</v>
          </cell>
          <cell r="F2">
            <v>80</v>
          </cell>
          <cell r="G2" t="str">
            <v>Semestre</v>
          </cell>
          <cell r="H2" t="str">
            <v>Porcentaje</v>
          </cell>
          <cell r="I2">
            <v>0</v>
          </cell>
          <cell r="J2">
            <v>11</v>
          </cell>
          <cell r="K2" t="str">
            <v>Proceso: Operación Aduanera</v>
          </cell>
          <cell r="L2">
            <v>296</v>
          </cell>
          <cell r="M2" t="str">
            <v>Subproceso: Control a Operaciones</v>
          </cell>
          <cell r="N2">
            <v>2103</v>
          </cell>
          <cell r="O2" t="str">
            <v>Procedimiento: Control y cancelación de garantías</v>
          </cell>
          <cell r="P2">
            <v>5037</v>
          </cell>
          <cell r="Q2">
            <v>5324</v>
          </cell>
          <cell r="R2">
            <v>5589</v>
          </cell>
          <cell r="S2">
            <v>0</v>
          </cell>
          <cell r="T2" t="str">
            <v>Ascendente</v>
          </cell>
          <cell r="U2">
            <v>1</v>
          </cell>
          <cell r="V2" t="str">
            <v>Procedimiento</v>
          </cell>
          <cell r="W2">
            <v>22601</v>
          </cell>
          <cell r="X2" t="str">
            <v>Comercio Exterior</v>
          </cell>
          <cell r="Y2" t="str">
            <v>No</v>
          </cell>
        </row>
        <row r="3">
          <cell r="A3">
            <v>38</v>
          </cell>
          <cell r="B3" t="str">
            <v>Eficacia en la atención de Declaraciones de importación de trámite manual</v>
          </cell>
          <cell r="C3" t="str">
            <v>(5038/(5325+5590))*100</v>
          </cell>
          <cell r="D3">
            <v>97110001</v>
          </cell>
          <cell r="E3" t="str">
            <v>(Variable 1/(Variable 2+ Variable 3))*100</v>
          </cell>
          <cell r="F3">
            <v>80</v>
          </cell>
          <cell r="G3" t="str">
            <v>Mes</v>
          </cell>
          <cell r="H3" t="str">
            <v>Porcentaje</v>
          </cell>
          <cell r="I3">
            <v>0</v>
          </cell>
          <cell r="J3">
            <v>11</v>
          </cell>
          <cell r="K3" t="str">
            <v>Proceso: Operación Aduanera</v>
          </cell>
          <cell r="L3">
            <v>294</v>
          </cell>
          <cell r="M3" t="str">
            <v>Subproceso: Ingreso de Mercancías</v>
          </cell>
          <cell r="N3">
            <v>2090</v>
          </cell>
          <cell r="O3" t="str">
            <v>Procedimiento: Autorizaciones para tramites manuales de importación</v>
          </cell>
          <cell r="P3">
            <v>5038</v>
          </cell>
          <cell r="Q3">
            <v>5325</v>
          </cell>
          <cell r="R3">
            <v>5590</v>
          </cell>
          <cell r="S3">
            <v>0</v>
          </cell>
          <cell r="T3" t="str">
            <v>Ascendente</v>
          </cell>
          <cell r="U3">
            <v>1</v>
          </cell>
          <cell r="V3" t="str">
            <v>Procedimiento</v>
          </cell>
          <cell r="W3">
            <v>22601</v>
          </cell>
          <cell r="X3" t="str">
            <v>Comercio Exterior</v>
          </cell>
          <cell r="Y3" t="str">
            <v>No</v>
          </cell>
        </row>
        <row r="4">
          <cell r="A4">
            <v>58</v>
          </cell>
          <cell r="B4" t="str">
            <v>Porcentaje de cumplimiento en la entrega de informes a entidades de control</v>
          </cell>
          <cell r="C4" t="str">
            <v>(5043/5330)*100</v>
          </cell>
          <cell r="D4">
            <v>97110002</v>
          </cell>
          <cell r="E4" t="str">
            <v>(Variable 1/ Variable 2)* 100</v>
          </cell>
          <cell r="F4">
            <v>100</v>
          </cell>
          <cell r="G4" t="str">
            <v>Trimestre</v>
          </cell>
          <cell r="H4" t="str">
            <v>Porcentaje</v>
          </cell>
          <cell r="I4">
            <v>0</v>
          </cell>
          <cell r="J4">
            <v>4</v>
          </cell>
          <cell r="K4" t="str">
            <v>Proceso: Control Interno</v>
          </cell>
          <cell r="L4">
            <v>4</v>
          </cell>
          <cell r="M4" t="str">
            <v>Proceso: Control Interno. No Aplica Subproceso.</v>
          </cell>
          <cell r="N4">
            <v>2145</v>
          </cell>
          <cell r="O4" t="str">
            <v>Procedimiento: Auditoria Interna.</v>
          </cell>
          <cell r="P4">
            <v>5043</v>
          </cell>
          <cell r="Q4">
            <v>5330</v>
          </cell>
          <cell r="R4">
            <v>0</v>
          </cell>
          <cell r="S4">
            <v>0</v>
          </cell>
          <cell r="T4" t="str">
            <v>Constante</v>
          </cell>
          <cell r="U4">
            <v>1</v>
          </cell>
          <cell r="V4" t="str">
            <v>Procedimiento</v>
          </cell>
          <cell r="W4">
            <v>20401</v>
          </cell>
          <cell r="X4" t="str">
            <v>Control Interno</v>
          </cell>
          <cell r="Y4" t="str">
            <v>No</v>
          </cell>
        </row>
        <row r="5">
          <cell r="A5">
            <v>79</v>
          </cell>
          <cell r="B5" t="str">
            <v>Oportunidad en la calificación de la actuación disciplinaria</v>
          </cell>
          <cell r="C5" t="str">
            <v>(5064/5351)*100</v>
          </cell>
          <cell r="D5">
            <v>97110001</v>
          </cell>
          <cell r="E5" t="str">
            <v>(Variable 1/ Variable 2)* 100</v>
          </cell>
          <cell r="F5">
            <v>100</v>
          </cell>
          <cell r="G5" t="str">
            <v>Mes</v>
          </cell>
          <cell r="H5" t="str">
            <v>Porcentaje</v>
          </cell>
          <cell r="I5">
            <v>0</v>
          </cell>
          <cell r="J5">
            <v>10</v>
          </cell>
          <cell r="K5" t="str">
            <v>Proceso: Investigación disciplinaria</v>
          </cell>
          <cell r="L5">
            <v>293</v>
          </cell>
          <cell r="M5" t="str">
            <v>Subproceso: Actuación disciplinaria en primera instancia</v>
          </cell>
          <cell r="N5">
            <v>2131</v>
          </cell>
          <cell r="O5" t="str">
            <v>Procedimiento: Investigación Disciplinaria</v>
          </cell>
          <cell r="P5">
            <v>5064</v>
          </cell>
          <cell r="Q5">
            <v>5351</v>
          </cell>
          <cell r="R5">
            <v>0</v>
          </cell>
          <cell r="S5">
            <v>0</v>
          </cell>
          <cell r="T5" t="str">
            <v>Ascendente</v>
          </cell>
          <cell r="U5">
            <v>1</v>
          </cell>
          <cell r="V5" t="str">
            <v>Procedimiento</v>
          </cell>
          <cell r="W5">
            <v>21301</v>
          </cell>
          <cell r="X5" t="str">
            <v>Control Disciplinario Interno</v>
          </cell>
          <cell r="Y5" t="str">
            <v>No</v>
          </cell>
        </row>
        <row r="6">
          <cell r="A6">
            <v>101</v>
          </cell>
          <cell r="B6" t="str">
            <v>Calidad en la atención y acompañamiento al cliente a través del canal telefónico</v>
          </cell>
          <cell r="C6" t="str">
            <v>((5084+5370)/5605)*100</v>
          </cell>
          <cell r="D6">
            <v>97110001</v>
          </cell>
          <cell r="E6" t="str">
            <v>((Variable 1+ Variable 2) / Variable 3)*100</v>
          </cell>
          <cell r="F6">
            <v>90</v>
          </cell>
          <cell r="G6" t="str">
            <v>Mes</v>
          </cell>
          <cell r="H6" t="str">
            <v>Porcentaje</v>
          </cell>
          <cell r="I6">
            <v>0</v>
          </cell>
          <cell r="J6">
            <v>2</v>
          </cell>
          <cell r="K6" t="str">
            <v>Proceso: Asistencia al cliente</v>
          </cell>
          <cell r="L6">
            <v>2</v>
          </cell>
          <cell r="M6" t="str">
            <v>Subproceso: Asistencia al cliente. No Aplica Subproceso.</v>
          </cell>
          <cell r="N6">
            <v>2015</v>
          </cell>
          <cell r="O6" t="str">
            <v>Procedimiento: Atención en Canales</v>
          </cell>
          <cell r="P6">
            <v>5084</v>
          </cell>
          <cell r="Q6">
            <v>5370</v>
          </cell>
          <cell r="R6">
            <v>5605</v>
          </cell>
          <cell r="S6">
            <v>0</v>
          </cell>
          <cell r="T6" t="str">
            <v>Ascendente</v>
          </cell>
          <cell r="U6">
            <v>1</v>
          </cell>
          <cell r="V6" t="str">
            <v>Procedimiento</v>
          </cell>
          <cell r="W6">
            <v>22501</v>
          </cell>
          <cell r="X6" t="str">
            <v>Asistencia al Cliente</v>
          </cell>
          <cell r="Y6" t="str">
            <v>No</v>
          </cell>
        </row>
        <row r="7">
          <cell r="A7">
            <v>102</v>
          </cell>
          <cell r="B7" t="str">
            <v>Presencia institucional DIAN</v>
          </cell>
          <cell r="C7" t="str">
            <v>(5085/5371)*100</v>
          </cell>
          <cell r="D7">
            <v>97110001</v>
          </cell>
          <cell r="E7" t="str">
            <v>(Variable 1/ Variable 2)* 100</v>
          </cell>
          <cell r="F7">
            <v>100</v>
          </cell>
          <cell r="G7" t="str">
            <v>Trimestre</v>
          </cell>
          <cell r="H7" t="str">
            <v>Porcentaje</v>
          </cell>
          <cell r="I7">
            <v>0</v>
          </cell>
          <cell r="J7">
            <v>2</v>
          </cell>
          <cell r="K7" t="str">
            <v>Proceso: Asistencia al cliente</v>
          </cell>
          <cell r="L7">
            <v>2</v>
          </cell>
          <cell r="M7" t="str">
            <v>Subproceso: Asistencia al cliente. No Aplica Subproceso.</v>
          </cell>
          <cell r="N7">
            <v>2015</v>
          </cell>
          <cell r="O7" t="str">
            <v>Procedimiento: Atención en Canales</v>
          </cell>
          <cell r="P7">
            <v>5085</v>
          </cell>
          <cell r="Q7">
            <v>5371</v>
          </cell>
          <cell r="R7">
            <v>0</v>
          </cell>
          <cell r="S7">
            <v>0</v>
          </cell>
          <cell r="T7" t="str">
            <v>Ascendente</v>
          </cell>
          <cell r="U7">
            <v>1</v>
          </cell>
          <cell r="V7" t="str">
            <v>Procedimiento</v>
          </cell>
          <cell r="W7">
            <v>22501</v>
          </cell>
          <cell r="X7" t="str">
            <v>Asistencia al Cliente</v>
          </cell>
          <cell r="Y7" t="str">
            <v>No</v>
          </cell>
        </row>
        <row r="8">
          <cell r="A8">
            <v>109</v>
          </cell>
          <cell r="B8" t="str">
            <v>Oportunidad en la Decisión a Solicitudes Actualización RUT sujetas a verificación concepto 5</v>
          </cell>
          <cell r="C8" t="str">
            <v>(5087/5373)*100</v>
          </cell>
          <cell r="D8">
            <v>97110002</v>
          </cell>
          <cell r="E8" t="str">
            <v>(Variable 1/ Variable 2)* 100</v>
          </cell>
          <cell r="F8">
            <v>100</v>
          </cell>
          <cell r="G8" t="str">
            <v>Mes</v>
          </cell>
          <cell r="H8" t="str">
            <v>Porcentaje</v>
          </cell>
          <cell r="I8">
            <v>0</v>
          </cell>
          <cell r="J8">
            <v>8</v>
          </cell>
          <cell r="K8" t="str">
            <v>Proceso: Gestión Masiva</v>
          </cell>
          <cell r="L8">
            <v>291</v>
          </cell>
          <cell r="M8" t="str">
            <v>Subproceso: Modificaciones del Registro</v>
          </cell>
          <cell r="N8">
            <v>2037</v>
          </cell>
          <cell r="O8" t="str">
            <v>Procedimiento: Actualizaciones del Rut sujetas a verificación</v>
          </cell>
          <cell r="P8">
            <v>5087</v>
          </cell>
          <cell r="Q8">
            <v>5373</v>
          </cell>
          <cell r="R8">
            <v>0</v>
          </cell>
          <cell r="S8">
            <v>0</v>
          </cell>
          <cell r="T8" t="str">
            <v>Constante</v>
          </cell>
          <cell r="U8">
            <v>1</v>
          </cell>
          <cell r="V8" t="str">
            <v>Procedimiento</v>
          </cell>
          <cell r="W8">
            <v>22501</v>
          </cell>
          <cell r="X8" t="str">
            <v>Asistencia al Cliente</v>
          </cell>
          <cell r="Y8" t="str">
            <v>No</v>
          </cell>
        </row>
        <row r="9">
          <cell r="A9">
            <v>125</v>
          </cell>
          <cell r="B9" t="str">
            <v>Eficacia en el estudio y elaboración de  proyectos de normas de convenios internacionales aduaneros</v>
          </cell>
          <cell r="C9" t="str">
            <v>(5101/5387)*100</v>
          </cell>
          <cell r="D9">
            <v>97110002</v>
          </cell>
          <cell r="E9" t="str">
            <v>(Variable 1/ Variable 2)* 100</v>
          </cell>
          <cell r="F9">
            <v>100</v>
          </cell>
          <cell r="G9" t="str">
            <v>Semestre</v>
          </cell>
          <cell r="H9" t="str">
            <v>Porcentaje</v>
          </cell>
          <cell r="I9">
            <v>0</v>
          </cell>
          <cell r="J9">
            <v>11</v>
          </cell>
          <cell r="K9" t="str">
            <v>Proceso: Operación Aduanera</v>
          </cell>
          <cell r="L9">
            <v>216</v>
          </cell>
          <cell r="M9" t="str">
            <v>Subproceso: Apoyo  a la Operación Aduanera</v>
          </cell>
          <cell r="N9">
            <v>2093</v>
          </cell>
          <cell r="O9" t="str">
            <v>Procedimiento: Expedición de Pronunciamiento Técnico</v>
          </cell>
          <cell r="P9">
            <v>5101</v>
          </cell>
          <cell r="Q9">
            <v>5387</v>
          </cell>
          <cell r="R9">
            <v>0</v>
          </cell>
          <cell r="S9">
            <v>0</v>
          </cell>
          <cell r="T9" t="str">
            <v>Constante</v>
          </cell>
          <cell r="U9">
            <v>1</v>
          </cell>
          <cell r="V9" t="str">
            <v>Procedimiento</v>
          </cell>
          <cell r="W9">
            <v>22601</v>
          </cell>
          <cell r="X9" t="str">
            <v>Comercio Exterior</v>
          </cell>
          <cell r="Y9" t="str">
            <v>No</v>
          </cell>
        </row>
        <row r="10">
          <cell r="A10">
            <v>161</v>
          </cell>
          <cell r="B10" t="str">
            <v>Cobertura en Seguridad Social integral a los servidores públicos de la entidad.</v>
          </cell>
          <cell r="C10" t="str">
            <v>(5136/5422)*100</v>
          </cell>
          <cell r="D10">
            <v>97110001</v>
          </cell>
          <cell r="E10" t="str">
            <v>(Variable 1/ Variable 2)* 100</v>
          </cell>
          <cell r="F10">
            <v>100</v>
          </cell>
          <cell r="G10" t="str">
            <v>Trimestre</v>
          </cell>
          <cell r="H10" t="str">
            <v>Porcentaje</v>
          </cell>
          <cell r="I10">
            <v>0</v>
          </cell>
          <cell r="J10">
            <v>6</v>
          </cell>
          <cell r="K10" t="str">
            <v>Proceso: Gestión Humana</v>
          </cell>
          <cell r="L10">
            <v>282</v>
          </cell>
          <cell r="M10" t="str">
            <v>Subproceso: Gestión para la provisión y/o movilidad del empleo</v>
          </cell>
          <cell r="N10">
            <v>2264</v>
          </cell>
          <cell r="O10" t="str">
            <v>Procedimiento: Afiliaciones y/o Traslados al Sistema de Seguridad Social y Cajas de Compensación</v>
          </cell>
          <cell r="P10">
            <v>5136</v>
          </cell>
          <cell r="Q10">
            <v>5422</v>
          </cell>
          <cell r="R10">
            <v>0</v>
          </cell>
          <cell r="S10">
            <v>0</v>
          </cell>
          <cell r="T10" t="str">
            <v>Ascendente</v>
          </cell>
          <cell r="U10">
            <v>1</v>
          </cell>
          <cell r="V10" t="str">
            <v>Procedimiento</v>
          </cell>
          <cell r="W10">
            <v>21401</v>
          </cell>
          <cell r="X10" t="str">
            <v>Personal</v>
          </cell>
          <cell r="Y10" t="str">
            <v>No</v>
          </cell>
        </row>
        <row r="11">
          <cell r="A11">
            <v>178</v>
          </cell>
          <cell r="B11" t="str">
            <v>Número de días de mora en el cierre contable (MUISCA)</v>
          </cell>
          <cell r="C11" t="str">
            <v>(5152-5438)</v>
          </cell>
          <cell r="D11">
            <v>97110003</v>
          </cell>
          <cell r="E11" t="str">
            <v>(Variable 1 - Variable 2 )</v>
          </cell>
          <cell r="F11">
            <v>0</v>
          </cell>
          <cell r="G11" t="str">
            <v>Mes</v>
          </cell>
          <cell r="H11" t="str">
            <v>Días</v>
          </cell>
          <cell r="I11">
            <v>0</v>
          </cell>
          <cell r="J11">
            <v>12</v>
          </cell>
          <cell r="K11" t="str">
            <v>Proceso: Recaudación</v>
          </cell>
          <cell r="L11">
            <v>259</v>
          </cell>
          <cell r="M11" t="str">
            <v xml:space="preserve">	Subproceso: Información de Recaudo</v>
          </cell>
          <cell r="N11">
            <v>2051</v>
          </cell>
          <cell r="O11" t="str">
            <v>Procedimiento: Cierre Contable</v>
          </cell>
          <cell r="P11">
            <v>5152</v>
          </cell>
          <cell r="Q11">
            <v>5438</v>
          </cell>
          <cell r="R11">
            <v>0</v>
          </cell>
          <cell r="S11">
            <v>0</v>
          </cell>
          <cell r="T11" t="str">
            <v>Descendente</v>
          </cell>
          <cell r="U11">
            <v>1</v>
          </cell>
          <cell r="V11" t="str">
            <v>Procedimiento</v>
          </cell>
          <cell r="W11">
            <v>22401</v>
          </cell>
          <cell r="X11" t="str">
            <v>Recaudo</v>
          </cell>
          <cell r="Y11" t="str">
            <v>No</v>
          </cell>
        </row>
        <row r="12">
          <cell r="A12">
            <v>183</v>
          </cell>
          <cell r="B12" t="str">
            <v>Proceso sancionatorio contra EAR</v>
          </cell>
          <cell r="C12" t="str">
            <v>(5157/5443)*100</v>
          </cell>
          <cell r="D12">
            <v>97110002</v>
          </cell>
          <cell r="E12" t="str">
            <v>(Variable 1/ Variable 2)* 100</v>
          </cell>
          <cell r="F12">
            <v>100</v>
          </cell>
          <cell r="G12" t="str">
            <v>Año</v>
          </cell>
          <cell r="H12" t="str">
            <v>Porcentaje</v>
          </cell>
          <cell r="I12">
            <v>0</v>
          </cell>
          <cell r="J12">
            <v>12</v>
          </cell>
          <cell r="K12" t="str">
            <v>Proceso: Recaudación</v>
          </cell>
          <cell r="L12">
            <v>259</v>
          </cell>
          <cell r="M12" t="str">
            <v xml:space="preserve">	Subproceso: Información de Recaudo</v>
          </cell>
          <cell r="N12">
            <v>2055</v>
          </cell>
          <cell r="O12" t="str">
            <v>Procedimiento: Sanciones a Entidades Autorizadas para Recaudar</v>
          </cell>
          <cell r="P12">
            <v>5157</v>
          </cell>
          <cell r="Q12">
            <v>5443</v>
          </cell>
          <cell r="R12">
            <v>0</v>
          </cell>
          <cell r="S12">
            <v>0</v>
          </cell>
          <cell r="T12" t="str">
            <v>Constante</v>
          </cell>
          <cell r="U12">
            <v>1</v>
          </cell>
          <cell r="V12" t="str">
            <v>Procedimiento</v>
          </cell>
          <cell r="W12">
            <v>22401</v>
          </cell>
          <cell r="X12" t="str">
            <v>Recaudo</v>
          </cell>
          <cell r="Y12" t="str">
            <v>No</v>
          </cell>
        </row>
        <row r="13">
          <cell r="A13">
            <v>186</v>
          </cell>
          <cell r="B13" t="str">
            <v>Comunicación Indice de Consignación</v>
          </cell>
          <cell r="C13" t="str">
            <v>(5160/5446)*100</v>
          </cell>
          <cell r="D13">
            <v>97110002</v>
          </cell>
          <cell r="E13" t="str">
            <v>(Variable 1/ Variable 2)* 100</v>
          </cell>
          <cell r="F13">
            <v>100</v>
          </cell>
          <cell r="G13" t="str">
            <v>Mes</v>
          </cell>
          <cell r="H13" t="str">
            <v>Porcentaje</v>
          </cell>
          <cell r="I13">
            <v>0</v>
          </cell>
          <cell r="J13">
            <v>12</v>
          </cell>
          <cell r="K13" t="str">
            <v>Proceso: Recaudación</v>
          </cell>
          <cell r="L13">
            <v>259</v>
          </cell>
          <cell r="M13" t="str">
            <v xml:space="preserve">	Subproceso: Información de Recaudo</v>
          </cell>
          <cell r="N13">
            <v>2054</v>
          </cell>
          <cell r="O13" t="str">
            <v>Procedimiento: Cálculo del Índice de consignación</v>
          </cell>
          <cell r="P13">
            <v>5160</v>
          </cell>
          <cell r="Q13">
            <v>5446</v>
          </cell>
          <cell r="R13">
            <v>0</v>
          </cell>
          <cell r="S13">
            <v>0</v>
          </cell>
          <cell r="T13" t="str">
            <v>Constante</v>
          </cell>
          <cell r="U13">
            <v>1</v>
          </cell>
          <cell r="V13" t="str">
            <v>Procedimiento</v>
          </cell>
          <cell r="W13">
            <v>22401</v>
          </cell>
          <cell r="X13" t="str">
            <v>Recaudo</v>
          </cell>
          <cell r="Y13" t="str">
            <v>No</v>
          </cell>
        </row>
        <row r="14">
          <cell r="A14">
            <v>187</v>
          </cell>
          <cell r="B14" t="str">
            <v>Conciliación del Recaudo</v>
          </cell>
          <cell r="C14" t="str">
            <v>(5161/5447)*100</v>
          </cell>
          <cell r="D14">
            <v>97110002</v>
          </cell>
          <cell r="E14" t="str">
            <v>(Variable 1/ Variable 2)* 100</v>
          </cell>
          <cell r="F14">
            <v>100</v>
          </cell>
          <cell r="G14" t="str">
            <v>Mes</v>
          </cell>
          <cell r="H14" t="str">
            <v>Porcentaje</v>
          </cell>
          <cell r="I14">
            <v>0</v>
          </cell>
          <cell r="J14">
            <v>12</v>
          </cell>
          <cell r="K14" t="str">
            <v>Proceso: Recaudación</v>
          </cell>
          <cell r="L14">
            <v>259</v>
          </cell>
          <cell r="M14" t="str">
            <v xml:space="preserve">	Subproceso: Información de Recaudo</v>
          </cell>
          <cell r="N14">
            <v>2054</v>
          </cell>
          <cell r="O14" t="str">
            <v>Procedimiento: Cálculo del Índice de consignación</v>
          </cell>
          <cell r="P14">
            <v>5161</v>
          </cell>
          <cell r="Q14">
            <v>5447</v>
          </cell>
          <cell r="R14">
            <v>0</v>
          </cell>
          <cell r="S14">
            <v>0</v>
          </cell>
          <cell r="T14" t="str">
            <v>Constante</v>
          </cell>
          <cell r="U14">
            <v>1</v>
          </cell>
          <cell r="V14" t="str">
            <v>Procedimiento</v>
          </cell>
          <cell r="W14">
            <v>22401</v>
          </cell>
          <cell r="X14" t="str">
            <v>Recaudo</v>
          </cell>
          <cell r="Y14" t="str">
            <v>No</v>
          </cell>
        </row>
        <row r="15">
          <cell r="A15">
            <v>218</v>
          </cell>
          <cell r="B15" t="str">
            <v>Concepto bienes inmuebles recibidos en dación en pago</v>
          </cell>
          <cell r="C15" t="str">
            <v>(5179/5463)*100</v>
          </cell>
          <cell r="D15">
            <v>97110002</v>
          </cell>
          <cell r="E15" t="str">
            <v>(Variable 1/ Variable 2)* 100</v>
          </cell>
          <cell r="F15">
            <v>100</v>
          </cell>
          <cell r="G15" t="str">
            <v>Trimestre</v>
          </cell>
          <cell r="H15" t="str">
            <v>Porcentaje</v>
          </cell>
          <cell r="I15">
            <v>0</v>
          </cell>
          <cell r="J15">
            <v>14</v>
          </cell>
          <cell r="K15" t="str">
            <v>Proceso: Recursos Físicos</v>
          </cell>
          <cell r="L15">
            <v>232</v>
          </cell>
          <cell r="M15" t="str">
            <v>Subproceso: Administración de Bienes</v>
          </cell>
          <cell r="N15">
            <v>2173</v>
          </cell>
          <cell r="O15" t="str">
            <v>Procedimiento: Conceptualización y Entrega de Bienes Inmuebles Recibidos en Dación en Pago</v>
          </cell>
          <cell r="P15">
            <v>5179</v>
          </cell>
          <cell r="Q15">
            <v>5463</v>
          </cell>
          <cell r="R15">
            <v>0</v>
          </cell>
          <cell r="S15">
            <v>0</v>
          </cell>
          <cell r="T15" t="str">
            <v>Constante</v>
          </cell>
          <cell r="U15">
            <v>1</v>
          </cell>
          <cell r="V15" t="str">
            <v>Procedimiento</v>
          </cell>
          <cell r="W15">
            <v>21501</v>
          </cell>
          <cell r="X15" t="str">
            <v>Recursos Físicos</v>
          </cell>
          <cell r="Y15" t="str">
            <v>No</v>
          </cell>
        </row>
        <row r="16">
          <cell r="A16">
            <v>229</v>
          </cell>
          <cell r="B16" t="str">
            <v>Control a eliminación de documentos</v>
          </cell>
          <cell r="C16" t="str">
            <v>(5180/5464)*100</v>
          </cell>
          <cell r="D16">
            <v>97110002</v>
          </cell>
          <cell r="E16" t="str">
            <v>(Variable 1/ Variable 2)* 100</v>
          </cell>
          <cell r="F16">
            <v>100</v>
          </cell>
          <cell r="G16" t="str">
            <v>Año</v>
          </cell>
          <cell r="H16" t="str">
            <v>Porcentaje</v>
          </cell>
          <cell r="I16">
            <v>0</v>
          </cell>
          <cell r="J16">
            <v>14</v>
          </cell>
          <cell r="K16" t="str">
            <v>Proceso: Recursos Físicos</v>
          </cell>
          <cell r="L16">
            <v>53</v>
          </cell>
          <cell r="M16" t="str">
            <v>Subproceso: Gestión Documental</v>
          </cell>
          <cell r="N16">
            <v>2209</v>
          </cell>
          <cell r="O16" t="str">
            <v>Procedimiento: Administración del Archivo Central</v>
          </cell>
          <cell r="P16">
            <v>5190</v>
          </cell>
          <cell r="Q16">
            <v>5474</v>
          </cell>
          <cell r="R16">
            <v>0</v>
          </cell>
          <cell r="S16">
            <v>0</v>
          </cell>
          <cell r="T16" t="str">
            <v>Constante</v>
          </cell>
          <cell r="U16">
            <v>1</v>
          </cell>
          <cell r="V16" t="str">
            <v>Procedimiento</v>
          </cell>
          <cell r="W16">
            <v>21501</v>
          </cell>
          <cell r="X16" t="str">
            <v>Recursos Físicos</v>
          </cell>
          <cell r="Y16" t="str">
            <v>No</v>
          </cell>
        </row>
        <row r="17">
          <cell r="A17">
            <v>236</v>
          </cell>
          <cell r="B17" t="str">
            <v>Mantenimiento del Parque Automotor</v>
          </cell>
          <cell r="C17" t="str">
            <v>(5195/5479)*100</v>
          </cell>
          <cell r="D17">
            <v>97110002</v>
          </cell>
          <cell r="E17" t="str">
            <v>(Variable 1/ Variable 2)* 100</v>
          </cell>
          <cell r="F17">
            <v>100</v>
          </cell>
          <cell r="G17" t="str">
            <v>Trimestre</v>
          </cell>
          <cell r="H17" t="str">
            <v>Porcentaje</v>
          </cell>
          <cell r="I17">
            <v>0</v>
          </cell>
          <cell r="J17">
            <v>14</v>
          </cell>
          <cell r="K17" t="str">
            <v>Proceso: Recursos Físicos</v>
          </cell>
          <cell r="L17">
            <v>232</v>
          </cell>
          <cell r="M17" t="str">
            <v>Subproceso: Administración de Bienes</v>
          </cell>
          <cell r="N17">
            <v>2377</v>
          </cell>
          <cell r="O17" t="str">
            <v>Procedimiento: Programa de Mantenimiento Parque Automotor</v>
          </cell>
          <cell r="P17">
            <v>5195</v>
          </cell>
          <cell r="Q17">
            <v>5479</v>
          </cell>
          <cell r="R17">
            <v>0</v>
          </cell>
          <cell r="S17">
            <v>0</v>
          </cell>
          <cell r="T17" t="str">
            <v>Constante</v>
          </cell>
          <cell r="U17">
            <v>1</v>
          </cell>
          <cell r="V17" t="str">
            <v>Procedimiento</v>
          </cell>
          <cell r="W17">
            <v>21501</v>
          </cell>
          <cell r="X17" t="str">
            <v>Recursos Físicos</v>
          </cell>
          <cell r="Y17" t="str">
            <v>No</v>
          </cell>
        </row>
        <row r="18">
          <cell r="A18">
            <v>245</v>
          </cell>
          <cell r="B18" t="str">
            <v>Oportunidad entrega cuenta mensual de Almacén e Inventarios</v>
          </cell>
          <cell r="C18" t="str">
            <v>(5204/5488)*100</v>
          </cell>
          <cell r="D18">
            <v>97110002</v>
          </cell>
          <cell r="E18" t="str">
            <v>(Variable 1/ Variable 2)* 100</v>
          </cell>
          <cell r="F18">
            <v>100</v>
          </cell>
          <cell r="G18" t="str">
            <v>Mes</v>
          </cell>
          <cell r="H18" t="str">
            <v>Porcentaje</v>
          </cell>
          <cell r="I18">
            <v>0</v>
          </cell>
          <cell r="J18">
            <v>14</v>
          </cell>
          <cell r="K18" t="str">
            <v>Proceso: Recursos Físicos</v>
          </cell>
          <cell r="L18">
            <v>232</v>
          </cell>
          <cell r="M18" t="str">
            <v>Subproceso: Administración de Bienes</v>
          </cell>
          <cell r="N18">
            <v>2349</v>
          </cell>
          <cell r="O18" t="str">
            <v>Procedimiento: Levantamiento Físico de Inventario de Bienes Muebles</v>
          </cell>
          <cell r="P18">
            <v>5204</v>
          </cell>
          <cell r="Q18">
            <v>5488</v>
          </cell>
          <cell r="R18">
            <v>0</v>
          </cell>
          <cell r="S18">
            <v>0</v>
          </cell>
          <cell r="T18" t="str">
            <v>Constante</v>
          </cell>
          <cell r="U18">
            <v>1</v>
          </cell>
          <cell r="V18" t="str">
            <v>Procedimiento</v>
          </cell>
          <cell r="W18">
            <v>21501</v>
          </cell>
          <cell r="X18" t="str">
            <v>Recursos Físicos</v>
          </cell>
          <cell r="Y18" t="str">
            <v>No</v>
          </cell>
        </row>
        <row r="19">
          <cell r="A19">
            <v>262</v>
          </cell>
          <cell r="B19" t="str">
            <v>Cumplimiento y mantenimiento de los requisitos  con los cuales se obtuvo el registro aduanero</v>
          </cell>
          <cell r="C19" t="str">
            <v>(5219/5502)*100</v>
          </cell>
          <cell r="D19">
            <v>97110002</v>
          </cell>
          <cell r="E19" t="str">
            <v>(Variable 1/ Variable 2)* 100</v>
          </cell>
          <cell r="F19">
            <v>70</v>
          </cell>
          <cell r="G19" t="str">
            <v>Trimestre</v>
          </cell>
          <cell r="H19" t="str">
            <v>Porcentaje</v>
          </cell>
          <cell r="I19">
            <v>0</v>
          </cell>
          <cell r="J19">
            <v>8</v>
          </cell>
          <cell r="K19" t="str">
            <v>Proceso: Gestión Masiva</v>
          </cell>
          <cell r="L19">
            <v>289</v>
          </cell>
          <cell r="M19" t="str">
            <v>Subproceso: Registro, Habilitación, Autorización Usuarios TAC</v>
          </cell>
          <cell r="N19">
            <v>3121</v>
          </cell>
          <cell r="O19" t="str">
            <v>Procedimiento: Control al mantenimiento de requisitos a Operadores de Comercio Exterior y Obligados Aduaneros</v>
          </cell>
          <cell r="P19">
            <v>5219</v>
          </cell>
          <cell r="Q19">
            <v>5502</v>
          </cell>
          <cell r="R19">
            <v>0</v>
          </cell>
          <cell r="S19">
            <v>0</v>
          </cell>
          <cell r="T19" t="str">
            <v>Constante</v>
          </cell>
          <cell r="U19">
            <v>1</v>
          </cell>
          <cell r="V19" t="str">
            <v>Procedimiento</v>
          </cell>
          <cell r="W19">
            <v>22801</v>
          </cell>
          <cell r="X19" t="str">
            <v xml:space="preserve">Registro Aduanero    </v>
          </cell>
          <cell r="Y19" t="str">
            <v>No</v>
          </cell>
        </row>
        <row r="20">
          <cell r="A20">
            <v>341</v>
          </cell>
          <cell r="B20" t="str">
            <v>Avaluo de Bienes Inmuebles</v>
          </cell>
          <cell r="C20" t="str">
            <v>(5678/5679)*100</v>
          </cell>
          <cell r="D20">
            <v>97110002</v>
          </cell>
          <cell r="E20" t="str">
            <v>(Variable 1/ Variable 2)* 100</v>
          </cell>
          <cell r="F20">
            <v>50</v>
          </cell>
          <cell r="G20" t="str">
            <v>Cuatrimestre</v>
          </cell>
          <cell r="H20" t="str">
            <v>Porcentaje</v>
          </cell>
          <cell r="I20">
            <v>0</v>
          </cell>
          <cell r="J20">
            <v>1</v>
          </cell>
          <cell r="K20" t="str">
            <v>Proceso: Administración de Cartera</v>
          </cell>
          <cell r="L20">
            <v>278</v>
          </cell>
          <cell r="M20" t="str">
            <v>Subproceso: Cobro en Sede Administrativa</v>
          </cell>
          <cell r="N20">
            <v>3160</v>
          </cell>
          <cell r="O20" t="str">
            <v>Procedimiento: Avalúo de Bienes</v>
          </cell>
          <cell r="P20">
            <v>5678</v>
          </cell>
          <cell r="Q20">
            <v>5679</v>
          </cell>
          <cell r="R20">
            <v>0</v>
          </cell>
          <cell r="S20">
            <v>0</v>
          </cell>
          <cell r="T20" t="str">
            <v>Constante</v>
          </cell>
          <cell r="U20">
            <v>1</v>
          </cell>
          <cell r="V20" t="str">
            <v>Procedimiento</v>
          </cell>
          <cell r="W20">
            <v>22402</v>
          </cell>
          <cell r="X20" t="str">
            <v>Cobranzas</v>
          </cell>
          <cell r="Y20" t="str">
            <v>No</v>
          </cell>
        </row>
        <row r="21">
          <cell r="A21">
            <v>342</v>
          </cell>
          <cell r="B21" t="str">
            <v>Remate de Bienes Inmuebles</v>
          </cell>
          <cell r="C21" t="str">
            <v>(5681/5680)*100</v>
          </cell>
          <cell r="D21">
            <v>97110002</v>
          </cell>
          <cell r="E21" t="str">
            <v>(Variable 1/ Variable 2)* 100</v>
          </cell>
          <cell r="F21">
            <v>50</v>
          </cell>
          <cell r="G21" t="str">
            <v>Cuatrimestre</v>
          </cell>
          <cell r="H21" t="str">
            <v>Porcentaje</v>
          </cell>
          <cell r="I21">
            <v>0</v>
          </cell>
          <cell r="J21">
            <v>1</v>
          </cell>
          <cell r="K21" t="str">
            <v>Proceso: Administración de Cartera</v>
          </cell>
          <cell r="L21">
            <v>278</v>
          </cell>
          <cell r="M21" t="str">
            <v>Subproceso: Cobro en Sede Administrativa</v>
          </cell>
          <cell r="N21">
            <v>3162</v>
          </cell>
          <cell r="O21" t="str">
            <v>Procedimiento: Liquidación del Crédito y las Costas</v>
          </cell>
          <cell r="P21">
            <v>5681</v>
          </cell>
          <cell r="Q21">
            <v>5680</v>
          </cell>
          <cell r="R21">
            <v>0</v>
          </cell>
          <cell r="S21">
            <v>0</v>
          </cell>
          <cell r="T21" t="str">
            <v>Constante</v>
          </cell>
          <cell r="U21">
            <v>1</v>
          </cell>
          <cell r="V21" t="str">
            <v>Procedimiento</v>
          </cell>
          <cell r="W21">
            <v>22402</v>
          </cell>
          <cell r="X21" t="str">
            <v>Cobranzas</v>
          </cell>
          <cell r="Y21" t="str">
            <v>No</v>
          </cell>
        </row>
        <row r="22">
          <cell r="A22">
            <v>363</v>
          </cell>
          <cell r="B22" t="str">
            <v>Reconocimiento de las operaciones contables</v>
          </cell>
          <cell r="C22" t="str">
            <v>(5745/5760)* 100</v>
          </cell>
          <cell r="D22">
            <v>97110001</v>
          </cell>
          <cell r="E22" t="str">
            <v>(Variable 1/ Variable 2)* 100</v>
          </cell>
          <cell r="F22">
            <v>100</v>
          </cell>
          <cell r="G22" t="str">
            <v>Mes</v>
          </cell>
          <cell r="H22" t="str">
            <v>Porcentaje</v>
          </cell>
          <cell r="I22">
            <v>0</v>
          </cell>
          <cell r="J22">
            <v>13</v>
          </cell>
          <cell r="K22" t="str">
            <v>Proceso: Recursos Financieros</v>
          </cell>
          <cell r="L22">
            <v>226</v>
          </cell>
          <cell r="M22" t="str">
            <v>Subproceso: Reconocimiento</v>
          </cell>
          <cell r="N22">
            <v>2156</v>
          </cell>
          <cell r="O22" t="str">
            <v>Procedimiento: Reconocimiento de Hechos Económicos que No Generan Pago</v>
          </cell>
          <cell r="P22">
            <v>5745</v>
          </cell>
          <cell r="Q22">
            <v>5760</v>
          </cell>
          <cell r="R22">
            <v>0</v>
          </cell>
          <cell r="S22">
            <v>0</v>
          </cell>
          <cell r="T22" t="str">
            <v>Ascendente</v>
          </cell>
          <cell r="U22">
            <v>1</v>
          </cell>
          <cell r="V22" t="str">
            <v>Procedimiento</v>
          </cell>
          <cell r="W22">
            <v>21601</v>
          </cell>
          <cell r="X22" t="str">
            <v>Recursos Financieros</v>
          </cell>
          <cell r="Y22" t="str">
            <v>No</v>
          </cell>
        </row>
        <row r="23">
          <cell r="A23">
            <v>368</v>
          </cell>
          <cell r="B23" t="str">
            <v>Conciliaciones Contables</v>
          </cell>
          <cell r="C23" t="str">
            <v>5750</v>
          </cell>
          <cell r="D23">
            <v>97110001</v>
          </cell>
          <cell r="E23" t="str">
            <v>Variable 1</v>
          </cell>
          <cell r="F23">
            <v>4</v>
          </cell>
          <cell r="G23" t="str">
            <v>Mes</v>
          </cell>
          <cell r="H23" t="str">
            <v>Cantidad</v>
          </cell>
          <cell r="I23">
            <v>0</v>
          </cell>
          <cell r="J23">
            <v>13</v>
          </cell>
          <cell r="K23" t="str">
            <v>Proceso: Recursos Financieros</v>
          </cell>
          <cell r="L23">
            <v>281</v>
          </cell>
          <cell r="M23" t="str">
            <v>Subproceso: Gestión Contable</v>
          </cell>
          <cell r="N23">
            <v>2157</v>
          </cell>
          <cell r="O23" t="str">
            <v>Procedimiento: Generación de Conciliaciones Bancarias y Cruces de Información</v>
          </cell>
          <cell r="P23">
            <v>5750</v>
          </cell>
          <cell r="Q23">
            <v>0</v>
          </cell>
          <cell r="R23">
            <v>0</v>
          </cell>
          <cell r="S23">
            <v>0</v>
          </cell>
          <cell r="T23" t="str">
            <v>Ascendente</v>
          </cell>
          <cell r="U23">
            <v>1</v>
          </cell>
          <cell r="V23" t="str">
            <v>Procedimiento</v>
          </cell>
          <cell r="W23">
            <v>21601</v>
          </cell>
          <cell r="X23" t="str">
            <v>Recursos Financieros</v>
          </cell>
          <cell r="Y23" t="str">
            <v>No</v>
          </cell>
        </row>
        <row r="24">
          <cell r="A24">
            <v>371</v>
          </cell>
          <cell r="B24" t="str">
            <v>Secuestro de Bienes  Inmuebles</v>
          </cell>
          <cell r="C24" t="str">
            <v>(5753/5765)*100</v>
          </cell>
          <cell r="D24">
            <v>97110002</v>
          </cell>
          <cell r="E24" t="str">
            <v>(Variable 1/ Variable 2)* 100</v>
          </cell>
          <cell r="F24">
            <v>50</v>
          </cell>
          <cell r="G24" t="str">
            <v>Cuatrimestre</v>
          </cell>
          <cell r="H24" t="str">
            <v>Porcentaje</v>
          </cell>
          <cell r="I24">
            <v>0</v>
          </cell>
          <cell r="J24">
            <v>1</v>
          </cell>
          <cell r="K24" t="str">
            <v>Proceso: Administración de Cartera</v>
          </cell>
          <cell r="L24">
            <v>278</v>
          </cell>
          <cell r="M24" t="str">
            <v>Subproceso: Cobro en Sede Administrativa</v>
          </cell>
          <cell r="N24">
            <v>3158</v>
          </cell>
          <cell r="O24" t="str">
            <v>Procedimiento: Entrega de bienes secuestrados</v>
          </cell>
          <cell r="P24">
            <v>5753</v>
          </cell>
          <cell r="Q24">
            <v>5765</v>
          </cell>
          <cell r="R24">
            <v>0</v>
          </cell>
          <cell r="S24">
            <v>0</v>
          </cell>
          <cell r="T24" t="str">
            <v>Constante</v>
          </cell>
          <cell r="U24">
            <v>1</v>
          </cell>
          <cell r="V24" t="str">
            <v>Procedimiento</v>
          </cell>
          <cell r="W24">
            <v>22402</v>
          </cell>
          <cell r="X24" t="str">
            <v>Cobranzas</v>
          </cell>
          <cell r="Y24" t="str">
            <v>No</v>
          </cell>
        </row>
        <row r="25">
          <cell r="A25">
            <v>374</v>
          </cell>
          <cell r="B25" t="str">
            <v>Porcentaje de Terceros Conciliados</v>
          </cell>
          <cell r="C25" t="str">
            <v>(5756/5768)*100</v>
          </cell>
          <cell r="D25">
            <v>97110002</v>
          </cell>
          <cell r="E25" t="str">
            <v>(Variable 1/ Variable 2)* 100</v>
          </cell>
          <cell r="F25">
            <v>100</v>
          </cell>
          <cell r="G25" t="str">
            <v>Mes</v>
          </cell>
          <cell r="H25" t="str">
            <v>Porcentaje</v>
          </cell>
          <cell r="I25">
            <v>0</v>
          </cell>
          <cell r="J25">
            <v>12</v>
          </cell>
          <cell r="K25" t="str">
            <v>Proceso: Recaudación</v>
          </cell>
          <cell r="L25">
            <v>259</v>
          </cell>
          <cell r="M25" t="str">
            <v xml:space="preserve">	Subproceso: Información de Recaudo</v>
          </cell>
          <cell r="N25">
            <v>2052</v>
          </cell>
          <cell r="O25" t="str">
            <v>Procedimiento: Informe contable que deben rendir las direcciones seccionales</v>
          </cell>
          <cell r="P25">
            <v>5756</v>
          </cell>
          <cell r="Q25">
            <v>5768</v>
          </cell>
          <cell r="R25">
            <v>0</v>
          </cell>
          <cell r="S25">
            <v>0</v>
          </cell>
          <cell r="T25" t="str">
            <v>Constante</v>
          </cell>
          <cell r="U25">
            <v>1</v>
          </cell>
          <cell r="V25" t="str">
            <v>Procedimiento</v>
          </cell>
          <cell r="W25">
            <v>22401</v>
          </cell>
          <cell r="X25" t="str">
            <v>Recaudo</v>
          </cell>
          <cell r="Y25" t="str">
            <v>Si</v>
          </cell>
        </row>
        <row r="26">
          <cell r="A26">
            <v>375</v>
          </cell>
          <cell r="B26" t="str">
            <v>Gestión Saldos con errores de Procesamiento mediante el uso del Rol de Reprocesos del SIE de Obligación Financiera</v>
          </cell>
          <cell r="C26" t="str">
            <v>((5774+5778)/(5780+5782))*100</v>
          </cell>
          <cell r="D26">
            <v>97110002</v>
          </cell>
          <cell r="E26" t="str">
            <v>((Variable 1+ Variable 2) / (Variable 3 + Variable 4))*100</v>
          </cell>
          <cell r="F26">
            <v>100</v>
          </cell>
          <cell r="G26" t="str">
            <v>Mes</v>
          </cell>
          <cell r="H26" t="str">
            <v>Porcentaje</v>
          </cell>
          <cell r="I26">
            <v>0</v>
          </cell>
          <cell r="J26">
            <v>12</v>
          </cell>
          <cell r="K26" t="str">
            <v>Proceso: Recaudación</v>
          </cell>
          <cell r="L26">
            <v>259</v>
          </cell>
          <cell r="M26" t="str">
            <v xml:space="preserve">	Subproceso: Información de Recaudo</v>
          </cell>
          <cell r="N26">
            <v>2042</v>
          </cell>
          <cell r="O26" t="str">
            <v>Procedimiento: Corrección de inconsistencias  de Declaraciones y-o Recibos de Pago</v>
          </cell>
          <cell r="P26">
            <v>5774</v>
          </cell>
          <cell r="Q26">
            <v>5778</v>
          </cell>
          <cell r="R26">
            <v>5780</v>
          </cell>
          <cell r="S26">
            <v>5782</v>
          </cell>
          <cell r="T26" t="str">
            <v>Constante</v>
          </cell>
          <cell r="U26">
            <v>1</v>
          </cell>
          <cell r="V26" t="str">
            <v>Procedimiento</v>
          </cell>
          <cell r="W26">
            <v>22401</v>
          </cell>
          <cell r="X26" t="str">
            <v>Recaudo</v>
          </cell>
          <cell r="Y26" t="str">
            <v>No</v>
          </cell>
        </row>
        <row r="27">
          <cell r="A27">
            <v>386</v>
          </cell>
          <cell r="B27" t="str">
            <v>Eficacia en la ejecución del Procedimiento de Administración de la Actividad de Auditoría Interna</v>
          </cell>
          <cell r="C27" t="str">
            <v>(5894/5910)*100</v>
          </cell>
          <cell r="D27">
            <v>97110002</v>
          </cell>
          <cell r="E27" t="str">
            <v>(Variable 1/ Variable 2)* 100</v>
          </cell>
          <cell r="F27">
            <v>100</v>
          </cell>
          <cell r="G27" t="str">
            <v>Trimestre</v>
          </cell>
          <cell r="H27" t="str">
            <v>Porcentaje</v>
          </cell>
          <cell r="I27">
            <v>0</v>
          </cell>
          <cell r="J27">
            <v>4</v>
          </cell>
          <cell r="K27" t="str">
            <v>Proceso: Control Interno</v>
          </cell>
          <cell r="L27">
            <v>4</v>
          </cell>
          <cell r="M27" t="str">
            <v>Proceso: Control Interno. No Aplica Subproceso.</v>
          </cell>
          <cell r="N27">
            <v>2319</v>
          </cell>
          <cell r="O27" t="str">
            <v>Procedimiento: Administración de la actividad de Auditoria Interna</v>
          </cell>
          <cell r="P27">
            <v>5894</v>
          </cell>
          <cell r="Q27">
            <v>5910</v>
          </cell>
          <cell r="R27">
            <v>0</v>
          </cell>
          <cell r="S27">
            <v>0</v>
          </cell>
          <cell r="T27" t="str">
            <v>Constante</v>
          </cell>
          <cell r="U27">
            <v>1</v>
          </cell>
          <cell r="V27" t="str">
            <v>Procedimiento</v>
          </cell>
          <cell r="W27">
            <v>20401</v>
          </cell>
          <cell r="X27" t="str">
            <v>Control Interno</v>
          </cell>
          <cell r="Y27" t="str">
            <v>No</v>
          </cell>
        </row>
        <row r="28">
          <cell r="A28">
            <v>387</v>
          </cell>
          <cell r="B28" t="str">
            <v>Efectividad en el reconocimiento de carga de tráfico postal y envios urgentes.</v>
          </cell>
          <cell r="C28" t="str">
            <v>((5895+5911)/5920)*100</v>
          </cell>
          <cell r="D28">
            <v>97110001</v>
          </cell>
          <cell r="E28" t="str">
            <v>((Variable 1+ Variable 2) / Variable 3)*100</v>
          </cell>
          <cell r="F28">
            <v>60</v>
          </cell>
          <cell r="G28" t="str">
            <v>Mes</v>
          </cell>
          <cell r="H28" t="str">
            <v>Porcentaje</v>
          </cell>
          <cell r="I28">
            <v>0</v>
          </cell>
          <cell r="J28">
            <v>11</v>
          </cell>
          <cell r="K28" t="str">
            <v>Proceso: Operación Aduanera</v>
          </cell>
          <cell r="L28">
            <v>294</v>
          </cell>
          <cell r="M28" t="str">
            <v>Subproceso: Ingreso de Mercancías</v>
          </cell>
          <cell r="N28">
            <v>2080</v>
          </cell>
          <cell r="O28" t="str">
            <v>Procedimiento: Verificación de Tráfico Postal y Envios Urgentes</v>
          </cell>
          <cell r="P28">
            <v>5895</v>
          </cell>
          <cell r="Q28">
            <v>5911</v>
          </cell>
          <cell r="R28">
            <v>5920</v>
          </cell>
          <cell r="S28">
            <v>0</v>
          </cell>
          <cell r="T28" t="str">
            <v>Ascendente</v>
          </cell>
          <cell r="U28">
            <v>1</v>
          </cell>
          <cell r="V28" t="str">
            <v>Procedimiento</v>
          </cell>
          <cell r="W28">
            <v>22601</v>
          </cell>
          <cell r="X28" t="str">
            <v>Comercio Exterior</v>
          </cell>
          <cell r="Y28" t="str">
            <v>No</v>
          </cell>
        </row>
        <row r="29">
          <cell r="A29">
            <v>388</v>
          </cell>
          <cell r="B29" t="str">
            <v>Eficacia en la finalización de los tránsitos aduaneros autorizados</v>
          </cell>
          <cell r="C29" t="str">
            <v>(5896/(5912+5921))*100</v>
          </cell>
          <cell r="D29">
            <v>97110001</v>
          </cell>
          <cell r="E29" t="str">
            <v>(Variable 1/ (Variable 2 + Variable 3))*100</v>
          </cell>
          <cell r="F29">
            <v>80</v>
          </cell>
          <cell r="G29" t="str">
            <v>Mes</v>
          </cell>
          <cell r="H29" t="str">
            <v>Porcentaje</v>
          </cell>
          <cell r="I29">
            <v>0</v>
          </cell>
          <cell r="J29">
            <v>11</v>
          </cell>
          <cell r="K29" t="str">
            <v>Proceso: Operación Aduanera</v>
          </cell>
          <cell r="L29">
            <v>295</v>
          </cell>
          <cell r="M29" t="str">
            <v>Subproceso: Tránsitos aduaneros</v>
          </cell>
          <cell r="N29">
            <v>2083</v>
          </cell>
          <cell r="O29" t="str">
            <v>Procedimiento: Finalización de Tránsito Aduanero Nacional</v>
          </cell>
          <cell r="P29">
            <v>5896</v>
          </cell>
          <cell r="Q29">
            <v>5912</v>
          </cell>
          <cell r="R29">
            <v>5921</v>
          </cell>
          <cell r="S29">
            <v>0</v>
          </cell>
          <cell r="T29" t="str">
            <v>Ascendente</v>
          </cell>
          <cell r="U29">
            <v>1</v>
          </cell>
          <cell r="V29" t="str">
            <v>Procedimiento</v>
          </cell>
          <cell r="W29">
            <v>22601</v>
          </cell>
          <cell r="X29" t="str">
            <v>Comercio Exterior</v>
          </cell>
          <cell r="Y29" t="str">
            <v>No</v>
          </cell>
        </row>
        <row r="30">
          <cell r="A30">
            <v>390</v>
          </cell>
          <cell r="B30" t="str">
            <v>Efectividad en las inmovilizaciones efectuadas en carga.</v>
          </cell>
          <cell r="C30" t="str">
            <v>(5898/5914)*100</v>
          </cell>
          <cell r="D30">
            <v>97110001</v>
          </cell>
          <cell r="E30" t="str">
            <v>(Variable 1/ Variable 2)* 100</v>
          </cell>
          <cell r="F30">
            <v>10</v>
          </cell>
          <cell r="G30" t="str">
            <v>Mes</v>
          </cell>
          <cell r="H30" t="str">
            <v>Porcentaje</v>
          </cell>
          <cell r="I30">
            <v>0</v>
          </cell>
          <cell r="J30">
            <v>11</v>
          </cell>
          <cell r="K30" t="str">
            <v>Proceso: Operación Aduanera</v>
          </cell>
          <cell r="L30">
            <v>294</v>
          </cell>
          <cell r="M30" t="str">
            <v>Subproceso: Ingreso de Mercancías</v>
          </cell>
          <cell r="N30">
            <v>2081</v>
          </cell>
          <cell r="O30" t="str">
            <v>Procedimiento: Reconocimiento de Carga</v>
          </cell>
          <cell r="P30">
            <v>5898</v>
          </cell>
          <cell r="Q30">
            <v>5914</v>
          </cell>
          <cell r="R30">
            <v>0</v>
          </cell>
          <cell r="S30">
            <v>0</v>
          </cell>
          <cell r="T30" t="str">
            <v>Ascendente</v>
          </cell>
          <cell r="U30">
            <v>1</v>
          </cell>
          <cell r="V30" t="str">
            <v>Procedimiento</v>
          </cell>
          <cell r="W30">
            <v>22601</v>
          </cell>
          <cell r="X30" t="str">
            <v>Comercio Exterior</v>
          </cell>
          <cell r="Y30" t="str">
            <v>No</v>
          </cell>
        </row>
        <row r="31">
          <cell r="A31">
            <v>391</v>
          </cell>
          <cell r="B31" t="str">
            <v>Eficacia en la  expedición de las Resoluciones de clasificación arancelaria.</v>
          </cell>
          <cell r="C31" t="str">
            <v>(5899/5915)*100</v>
          </cell>
          <cell r="D31">
            <v>97110002</v>
          </cell>
          <cell r="E31" t="str">
            <v>(Variable 1/ Variable 2)* 100</v>
          </cell>
          <cell r="F31">
            <v>100</v>
          </cell>
          <cell r="G31" t="str">
            <v>Mes</v>
          </cell>
          <cell r="H31" t="str">
            <v>Porcentaje</v>
          </cell>
          <cell r="I31">
            <v>0</v>
          </cell>
          <cell r="J31">
            <v>11</v>
          </cell>
          <cell r="K31" t="str">
            <v>Proceso: Operación Aduanera</v>
          </cell>
          <cell r="L31">
            <v>216</v>
          </cell>
          <cell r="M31" t="str">
            <v>Subproceso: Apoyo  a la Operación Aduanera</v>
          </cell>
          <cell r="N31">
            <v>2327</v>
          </cell>
          <cell r="O31" t="str">
            <v>Procedimiento: Actualización Arancel</v>
          </cell>
          <cell r="P31">
            <v>5899</v>
          </cell>
          <cell r="Q31">
            <v>5915</v>
          </cell>
          <cell r="R31">
            <v>0</v>
          </cell>
          <cell r="S31">
            <v>0</v>
          </cell>
          <cell r="T31" t="str">
            <v>Constante</v>
          </cell>
          <cell r="U31">
            <v>1</v>
          </cell>
          <cell r="V31" t="str">
            <v>Procedimiento</v>
          </cell>
          <cell r="W31">
            <v>22701</v>
          </cell>
          <cell r="X31" t="str">
            <v xml:space="preserve">Técnica Aduanera    </v>
          </cell>
          <cell r="Y31" t="str">
            <v>No</v>
          </cell>
        </row>
        <row r="32">
          <cell r="A32">
            <v>394</v>
          </cell>
          <cell r="B32" t="str">
            <v>Eficacia en la atención de solicitudes de análisis merceológicos de mercancía.</v>
          </cell>
          <cell r="C32" t="str">
            <v>(5902/5918)*100</v>
          </cell>
          <cell r="D32">
            <v>97110002</v>
          </cell>
          <cell r="E32" t="str">
            <v>(Variable 1/ Variable 2)* 100</v>
          </cell>
          <cell r="F32">
            <v>100</v>
          </cell>
          <cell r="G32" t="str">
            <v>Mes</v>
          </cell>
          <cell r="H32" t="str">
            <v>Porcentaje</v>
          </cell>
          <cell r="I32">
            <v>0</v>
          </cell>
          <cell r="J32">
            <v>11</v>
          </cell>
          <cell r="K32" t="str">
            <v>Proceso: Operación Aduanera</v>
          </cell>
          <cell r="L32">
            <v>216</v>
          </cell>
          <cell r="M32" t="str">
            <v>Subproceso: Apoyo  a la Operación Aduanera</v>
          </cell>
          <cell r="N32">
            <v>2105</v>
          </cell>
          <cell r="O32" t="str">
            <v>Procedimiento: Análisis Físico Químico de Muestras</v>
          </cell>
          <cell r="P32">
            <v>5902</v>
          </cell>
          <cell r="Q32">
            <v>5918</v>
          </cell>
          <cell r="R32">
            <v>0</v>
          </cell>
          <cell r="S32">
            <v>0</v>
          </cell>
          <cell r="T32" t="str">
            <v>Constante</v>
          </cell>
          <cell r="U32">
            <v>1</v>
          </cell>
          <cell r="V32" t="str">
            <v>Procedimiento</v>
          </cell>
          <cell r="W32">
            <v>22701</v>
          </cell>
          <cell r="X32" t="str">
            <v xml:space="preserve">Técnica Aduanera    </v>
          </cell>
          <cell r="Y32" t="str">
            <v>No</v>
          </cell>
        </row>
        <row r="33">
          <cell r="A33">
            <v>397</v>
          </cell>
          <cell r="B33" t="str">
            <v>Eficiencia en la elaboración de  documentos en la etapa precontractual</v>
          </cell>
          <cell r="C33" t="str">
            <v>(5941/5942)*100</v>
          </cell>
          <cell r="D33">
            <v>97110002</v>
          </cell>
          <cell r="E33" t="str">
            <v>(Variable 1/ Variable 2)* 100</v>
          </cell>
          <cell r="F33">
            <v>100</v>
          </cell>
          <cell r="G33" t="str">
            <v>Trimestre</v>
          </cell>
          <cell r="H33" t="str">
            <v>Porcentaje</v>
          </cell>
          <cell r="I33">
            <v>0</v>
          </cell>
          <cell r="J33">
            <v>14</v>
          </cell>
          <cell r="K33" t="str">
            <v>Proceso: Recursos Físicos</v>
          </cell>
          <cell r="L33">
            <v>52</v>
          </cell>
          <cell r="M33" t="str">
            <v>Subproceso: Adquisición de Bienes y Servicios</v>
          </cell>
          <cell r="N33">
            <v>2186</v>
          </cell>
          <cell r="O33" t="str">
            <v>Procedimiento: Contratación Directa</v>
          </cell>
          <cell r="P33">
            <v>5941</v>
          </cell>
          <cell r="Q33">
            <v>5942</v>
          </cell>
          <cell r="R33">
            <v>0</v>
          </cell>
          <cell r="S33">
            <v>0</v>
          </cell>
          <cell r="T33" t="str">
            <v>Constante</v>
          </cell>
          <cell r="U33">
            <v>1</v>
          </cell>
          <cell r="V33" t="str">
            <v>Procedimiento</v>
          </cell>
          <cell r="W33">
            <v>21501</v>
          </cell>
          <cell r="X33" t="str">
            <v>Recursos Físicos</v>
          </cell>
          <cell r="Y33" t="str">
            <v>No</v>
          </cell>
        </row>
        <row r="34">
          <cell r="A34">
            <v>398</v>
          </cell>
          <cell r="B34" t="str">
            <v>Inventario anual actualizado</v>
          </cell>
          <cell r="C34" t="str">
            <v>5943</v>
          </cell>
          <cell r="D34">
            <v>97110002</v>
          </cell>
          <cell r="E34" t="str">
            <v>Variable 1</v>
          </cell>
          <cell r="F34">
            <v>1</v>
          </cell>
          <cell r="G34" t="str">
            <v>Año</v>
          </cell>
          <cell r="H34" t="str">
            <v>Cantidad</v>
          </cell>
          <cell r="I34">
            <v>0</v>
          </cell>
          <cell r="J34">
            <v>14</v>
          </cell>
          <cell r="K34" t="str">
            <v>Proceso: Recursos Físicos</v>
          </cell>
          <cell r="L34">
            <v>232</v>
          </cell>
          <cell r="M34" t="str">
            <v>Subproceso: Administración de Bienes</v>
          </cell>
          <cell r="N34">
            <v>2349</v>
          </cell>
          <cell r="O34" t="str">
            <v>Procedimiento: Levantamiento Físico de Inventario de Bienes Muebles</v>
          </cell>
          <cell r="P34">
            <v>5943</v>
          </cell>
          <cell r="Q34">
            <v>0</v>
          </cell>
          <cell r="R34">
            <v>0</v>
          </cell>
          <cell r="S34">
            <v>0</v>
          </cell>
          <cell r="T34" t="str">
            <v>Constante</v>
          </cell>
          <cell r="U34">
            <v>1</v>
          </cell>
          <cell r="V34" t="str">
            <v>Procedimiento</v>
          </cell>
          <cell r="W34">
            <v>21501</v>
          </cell>
          <cell r="X34" t="str">
            <v>Recursos Físicos</v>
          </cell>
          <cell r="Y34" t="str">
            <v>No</v>
          </cell>
        </row>
        <row r="35">
          <cell r="A35">
            <v>400</v>
          </cell>
          <cell r="B35" t="str">
            <v>Oportunidad en el trámite de Notificación, comunicación y/o publicación</v>
          </cell>
          <cell r="C35" t="str">
            <v>5946/5947)*100</v>
          </cell>
          <cell r="D35">
            <v>97110002</v>
          </cell>
          <cell r="E35" t="str">
            <v>(Variable 1/ Variable 2)* 100</v>
          </cell>
          <cell r="F35">
            <v>100</v>
          </cell>
          <cell r="G35" t="str">
            <v>Trimestre</v>
          </cell>
          <cell r="H35" t="str">
            <v>Porcentaje</v>
          </cell>
          <cell r="I35">
            <v>0</v>
          </cell>
          <cell r="J35">
            <v>14</v>
          </cell>
          <cell r="K35" t="str">
            <v>Proceso: Recursos Físicos</v>
          </cell>
          <cell r="L35">
            <v>53</v>
          </cell>
          <cell r="M35" t="str">
            <v>Subproceso: Gestión Documental</v>
          </cell>
          <cell r="N35">
            <v>2200</v>
          </cell>
          <cell r="O35" t="str">
            <v>Procedimiento: Notificación, Comunicación y/o Publicación</v>
          </cell>
          <cell r="P35">
            <v>5946</v>
          </cell>
          <cell r="Q35">
            <v>5947</v>
          </cell>
          <cell r="R35">
            <v>0</v>
          </cell>
          <cell r="S35">
            <v>0</v>
          </cell>
          <cell r="T35" t="str">
            <v>Constante</v>
          </cell>
          <cell r="U35">
            <v>1</v>
          </cell>
          <cell r="V35" t="str">
            <v>Procedimiento</v>
          </cell>
          <cell r="W35">
            <v>21501</v>
          </cell>
          <cell r="X35" t="str">
            <v>Recursos Físicos</v>
          </cell>
          <cell r="Y35" t="str">
            <v>No</v>
          </cell>
        </row>
        <row r="36">
          <cell r="A36">
            <v>401</v>
          </cell>
          <cell r="B36" t="str">
            <v>Eficacia en la gestión de las comunicaciones oficiales de entrada</v>
          </cell>
          <cell r="C36" t="str">
            <v>(5948/5949)*100</v>
          </cell>
          <cell r="D36">
            <v>97110002</v>
          </cell>
          <cell r="E36" t="str">
            <v>(Variable 1/ Variable 2)* 100</v>
          </cell>
          <cell r="F36">
            <v>100</v>
          </cell>
          <cell r="G36" t="str">
            <v>Mes</v>
          </cell>
          <cell r="H36" t="str">
            <v>Porcentaje</v>
          </cell>
          <cell r="I36">
            <v>0</v>
          </cell>
          <cell r="J36">
            <v>14</v>
          </cell>
          <cell r="K36" t="str">
            <v>Proceso: Recursos Físicos</v>
          </cell>
          <cell r="L36">
            <v>53</v>
          </cell>
          <cell r="M36" t="str">
            <v>Subproceso: Gestión Documental</v>
          </cell>
          <cell r="N36">
            <v>2197</v>
          </cell>
          <cell r="O36" t="str">
            <v>Procedimiento: Comunicaciones Oficiales de Entrada</v>
          </cell>
          <cell r="P36">
            <v>5948</v>
          </cell>
          <cell r="Q36">
            <v>5949</v>
          </cell>
          <cell r="R36">
            <v>0</v>
          </cell>
          <cell r="S36">
            <v>0</v>
          </cell>
          <cell r="T36" t="str">
            <v>Constante</v>
          </cell>
          <cell r="U36">
            <v>1</v>
          </cell>
          <cell r="V36" t="str">
            <v>Procedimiento</v>
          </cell>
          <cell r="W36">
            <v>21501</v>
          </cell>
          <cell r="X36" t="str">
            <v>Recursos Físicos</v>
          </cell>
          <cell r="Y36" t="str">
            <v>No</v>
          </cell>
        </row>
        <row r="37">
          <cell r="A37">
            <v>402</v>
          </cell>
          <cell r="B37" t="str">
            <v>Trámite oportuno de las comunicaciones oficiales de salida</v>
          </cell>
          <cell r="C37" t="str">
            <v>(5950/5951)*100</v>
          </cell>
          <cell r="D37">
            <v>97110002</v>
          </cell>
          <cell r="E37" t="str">
            <v>(Variable 1/ Variable 2)* 100</v>
          </cell>
          <cell r="F37">
            <v>100</v>
          </cell>
          <cell r="G37" t="str">
            <v>Mes</v>
          </cell>
          <cell r="H37" t="str">
            <v>Porcentaje</v>
          </cell>
          <cell r="I37">
            <v>0</v>
          </cell>
          <cell r="J37">
            <v>14</v>
          </cell>
          <cell r="K37" t="str">
            <v>Proceso: Recursos Físicos</v>
          </cell>
          <cell r="L37">
            <v>53</v>
          </cell>
          <cell r="M37" t="str">
            <v>Subproceso: Gestión Documental</v>
          </cell>
          <cell r="N37">
            <v>2198</v>
          </cell>
          <cell r="O37" t="str">
            <v>Procedimiento: Comunicaciones Oficiales de Salida</v>
          </cell>
          <cell r="P37">
            <v>5950</v>
          </cell>
          <cell r="Q37">
            <v>5951</v>
          </cell>
          <cell r="R37">
            <v>0</v>
          </cell>
          <cell r="S37">
            <v>0</v>
          </cell>
          <cell r="T37" t="str">
            <v>Constante</v>
          </cell>
          <cell r="U37">
            <v>1</v>
          </cell>
          <cell r="V37" t="str">
            <v>Procedimiento</v>
          </cell>
          <cell r="W37">
            <v>21501</v>
          </cell>
          <cell r="X37" t="str">
            <v>Recursos Físicos</v>
          </cell>
          <cell r="Y37" t="str">
            <v>No</v>
          </cell>
        </row>
        <row r="38">
          <cell r="A38">
            <v>403</v>
          </cell>
          <cell r="B38" t="str">
            <v>Servicios de Transporte</v>
          </cell>
          <cell r="C38" t="str">
            <v>((5952+5953)/5954)*100</v>
          </cell>
          <cell r="D38">
            <v>97110002</v>
          </cell>
          <cell r="E38" t="str">
            <v>((Variable 1+ Variable 2) / Variable 3)*100</v>
          </cell>
          <cell r="F38">
            <v>100</v>
          </cell>
          <cell r="G38" t="str">
            <v>Mes</v>
          </cell>
          <cell r="H38" t="str">
            <v>Porcentaje</v>
          </cell>
          <cell r="I38">
            <v>0</v>
          </cell>
          <cell r="J38">
            <v>14</v>
          </cell>
          <cell r="K38" t="str">
            <v>Proceso: Recursos Físicos</v>
          </cell>
          <cell r="L38">
            <v>232</v>
          </cell>
          <cell r="M38" t="str">
            <v>Subproceso: Administración de Bienes</v>
          </cell>
          <cell r="N38">
            <v>2170</v>
          </cell>
          <cell r="O38" t="str">
            <v>Procedimiento: Administración y prestación del Servicios de Transporte</v>
          </cell>
          <cell r="P38">
            <v>5952</v>
          </cell>
          <cell r="Q38">
            <v>5953</v>
          </cell>
          <cell r="R38">
            <v>5954</v>
          </cell>
          <cell r="S38">
            <v>0</v>
          </cell>
          <cell r="T38" t="str">
            <v>Constante</v>
          </cell>
          <cell r="U38">
            <v>1</v>
          </cell>
          <cell r="V38" t="str">
            <v>Procedimiento</v>
          </cell>
          <cell r="W38">
            <v>21501</v>
          </cell>
          <cell r="X38" t="str">
            <v>Recursos Físicos</v>
          </cell>
          <cell r="Y38" t="str">
            <v>No</v>
          </cell>
        </row>
        <row r="39">
          <cell r="A39">
            <v>404</v>
          </cell>
          <cell r="B39" t="str">
            <v>Afectación de pólizas</v>
          </cell>
          <cell r="C39" t="str">
            <v>(5959/5960)*100</v>
          </cell>
          <cell r="D39">
            <v>97110002</v>
          </cell>
          <cell r="E39" t="str">
            <v>(Variable 1/ Variable 2)* 100</v>
          </cell>
          <cell r="F39">
            <v>100</v>
          </cell>
          <cell r="G39" t="str">
            <v>Trimestre</v>
          </cell>
          <cell r="H39" t="str">
            <v>Porcentaje</v>
          </cell>
          <cell r="I39">
            <v>0</v>
          </cell>
          <cell r="J39">
            <v>14</v>
          </cell>
          <cell r="K39" t="str">
            <v>Proceso: Recursos Físicos</v>
          </cell>
          <cell r="L39">
            <v>232</v>
          </cell>
          <cell r="M39" t="str">
            <v>Subproceso: Administración de Bienes</v>
          </cell>
          <cell r="N39">
            <v>169</v>
          </cell>
          <cell r="O39" t="str">
            <v>Procedimiento: Reclamación ante un siniestro</v>
          </cell>
          <cell r="P39">
            <v>5959</v>
          </cell>
          <cell r="Q39">
            <v>5960</v>
          </cell>
          <cell r="R39">
            <v>0</v>
          </cell>
          <cell r="S39">
            <v>0</v>
          </cell>
          <cell r="T39" t="str">
            <v>Constante</v>
          </cell>
          <cell r="U39">
            <v>1</v>
          </cell>
          <cell r="V39" t="str">
            <v>Procedimiento</v>
          </cell>
          <cell r="W39">
            <v>21501</v>
          </cell>
          <cell r="X39" t="str">
            <v>Recursos Físicos</v>
          </cell>
          <cell r="Y39" t="str">
            <v>No</v>
          </cell>
        </row>
        <row r="40">
          <cell r="A40">
            <v>406</v>
          </cell>
          <cell r="B40" t="str">
            <v>Consistencia en la información del RUT de inscritos y actualizados para Persona Jurídica.</v>
          </cell>
          <cell r="C40" t="str">
            <v>(5963/5964)*100</v>
          </cell>
          <cell r="D40">
            <v>97110002</v>
          </cell>
          <cell r="E40" t="str">
            <v>(Variable 1/ Variable 2)* 100</v>
          </cell>
          <cell r="F40">
            <v>100</v>
          </cell>
          <cell r="G40" t="str">
            <v>Mes</v>
          </cell>
          <cell r="H40" t="str">
            <v>Porcentaje</v>
          </cell>
          <cell r="I40">
            <v>0</v>
          </cell>
          <cell r="J40">
            <v>8</v>
          </cell>
          <cell r="K40" t="str">
            <v>Proceso: Gestión Masiva</v>
          </cell>
          <cell r="L40">
            <v>291</v>
          </cell>
          <cell r="M40" t="str">
            <v>Subproceso: Modificaciones del Registro</v>
          </cell>
          <cell r="N40">
            <v>2036</v>
          </cell>
          <cell r="O40" t="str">
            <v>Procedimiento: Actualización RUT</v>
          </cell>
          <cell r="P40">
            <v>5963</v>
          </cell>
          <cell r="Q40">
            <v>5964</v>
          </cell>
          <cell r="R40">
            <v>0</v>
          </cell>
          <cell r="S40">
            <v>0</v>
          </cell>
          <cell r="T40" t="str">
            <v>Constante</v>
          </cell>
          <cell r="U40">
            <v>1</v>
          </cell>
          <cell r="V40" t="str">
            <v>Procedimiento</v>
          </cell>
          <cell r="W40">
            <v>22501</v>
          </cell>
          <cell r="X40" t="str">
            <v>Asistencia al Cliente</v>
          </cell>
          <cell r="Y40" t="str">
            <v>No</v>
          </cell>
        </row>
        <row r="41">
          <cell r="A41">
            <v>407</v>
          </cell>
          <cell r="B41" t="str">
            <v>Consistencia de la información del RUT de inscritos y actualizados Persona Natural.</v>
          </cell>
          <cell r="C41" t="str">
            <v>(5965/5966)*100</v>
          </cell>
          <cell r="D41">
            <v>97110002</v>
          </cell>
          <cell r="E41" t="str">
            <v>(Variable 1/ Variable 2)* 100</v>
          </cell>
          <cell r="F41">
            <v>100</v>
          </cell>
          <cell r="G41" t="str">
            <v>Mes</v>
          </cell>
          <cell r="H41" t="str">
            <v>Porcentaje</v>
          </cell>
          <cell r="I41">
            <v>0</v>
          </cell>
          <cell r="J41">
            <v>8</v>
          </cell>
          <cell r="K41" t="str">
            <v>Proceso: Gestión Masiva</v>
          </cell>
          <cell r="L41">
            <v>291</v>
          </cell>
          <cell r="M41" t="str">
            <v>Subproceso: Modificaciones del Registro</v>
          </cell>
          <cell r="N41">
            <v>2036</v>
          </cell>
          <cell r="O41" t="str">
            <v>Procedimiento: Actualización RUT</v>
          </cell>
          <cell r="P41">
            <v>5965</v>
          </cell>
          <cell r="Q41">
            <v>5966</v>
          </cell>
          <cell r="R41">
            <v>0</v>
          </cell>
          <cell r="S41">
            <v>0</v>
          </cell>
          <cell r="T41" t="str">
            <v>Constante</v>
          </cell>
          <cell r="U41">
            <v>1</v>
          </cell>
          <cell r="V41" t="str">
            <v>Procedimiento</v>
          </cell>
          <cell r="W41">
            <v>22501</v>
          </cell>
          <cell r="X41" t="str">
            <v>Asistencia al Cliente</v>
          </cell>
          <cell r="Y41" t="str">
            <v>No</v>
          </cell>
        </row>
        <row r="42">
          <cell r="A42">
            <v>410</v>
          </cell>
          <cell r="B42" t="str">
            <v>Atención de solicitudes de las áreas de la entidad que generen productos y/o acciones de comunicación</v>
          </cell>
          <cell r="C42" t="str">
            <v>(5995/5996)*100</v>
          </cell>
          <cell r="D42">
            <v>97110002</v>
          </cell>
          <cell r="E42" t="str">
            <v>(Variable 1/ Variable 2)* 100</v>
          </cell>
          <cell r="F42">
            <v>100</v>
          </cell>
          <cell r="G42" t="str">
            <v>Mes</v>
          </cell>
          <cell r="H42" t="str">
            <v>Porcentaje</v>
          </cell>
          <cell r="I42">
            <v>0</v>
          </cell>
          <cell r="J42">
            <v>9</v>
          </cell>
          <cell r="K42" t="str">
            <v>Proceso: Inteligencia Corporativa</v>
          </cell>
          <cell r="L42">
            <v>253</v>
          </cell>
          <cell r="M42" t="str">
            <v>Subproceso: Comunicaciones</v>
          </cell>
          <cell r="N42">
            <v>2291</v>
          </cell>
          <cell r="O42" t="str">
            <v>Procedimiento: Comunicación Interna</v>
          </cell>
          <cell r="P42">
            <v>5995</v>
          </cell>
          <cell r="Q42">
            <v>5996</v>
          </cell>
          <cell r="R42">
            <v>0</v>
          </cell>
          <cell r="S42">
            <v>0</v>
          </cell>
          <cell r="T42" t="str">
            <v>Constante</v>
          </cell>
          <cell r="U42">
            <v>1</v>
          </cell>
          <cell r="V42" t="str">
            <v>Procedimiento</v>
          </cell>
          <cell r="W42">
            <v>20501</v>
          </cell>
          <cell r="X42" t="str">
            <v>Comunicaciones</v>
          </cell>
          <cell r="Y42" t="str">
            <v>No</v>
          </cell>
        </row>
        <row r="43">
          <cell r="A43">
            <v>414</v>
          </cell>
          <cell r="B43" t="str">
            <v>Oportunidad en la respuesta de las peticiones, quejas, sugerencias, reclamos, felicitaciones y denuncias, tramitadas por el SIE de QRS.</v>
          </cell>
          <cell r="C43" t="str">
            <v>(6046/ 6047)* 100</v>
          </cell>
          <cell r="D43">
            <v>97110002</v>
          </cell>
          <cell r="E43" t="str">
            <v>(Variable 1/ Variable 2)* 100</v>
          </cell>
          <cell r="F43">
            <v>100</v>
          </cell>
          <cell r="G43" t="str">
            <v>Mes</v>
          </cell>
          <cell r="H43" t="str">
            <v>Porcentaje</v>
          </cell>
          <cell r="I43">
            <v>0</v>
          </cell>
          <cell r="J43">
            <v>2</v>
          </cell>
          <cell r="K43" t="str">
            <v>Proceso: Asistencia al cliente</v>
          </cell>
          <cell r="L43">
            <v>2</v>
          </cell>
          <cell r="M43" t="str">
            <v>Subproceso: Asistencia al cliente. No Aplica Subproceso.</v>
          </cell>
          <cell r="N43">
            <v>544</v>
          </cell>
          <cell r="O43" t="str">
            <v>Procedimiento: Peticiones, quejas, sugerencias, reclamos, felicitaciones y denuncias</v>
          </cell>
          <cell r="P43">
            <v>6046</v>
          </cell>
          <cell r="Q43">
            <v>6047</v>
          </cell>
          <cell r="R43">
            <v>0</v>
          </cell>
          <cell r="S43">
            <v>0</v>
          </cell>
          <cell r="T43" t="str">
            <v>Constante</v>
          </cell>
          <cell r="U43">
            <v>1</v>
          </cell>
          <cell r="V43" t="str">
            <v>Procedimiento</v>
          </cell>
          <cell r="W43">
            <v>22501</v>
          </cell>
          <cell r="X43" t="str">
            <v>Asistencia al Cliente</v>
          </cell>
          <cell r="Y43" t="str">
            <v>Si</v>
          </cell>
        </row>
        <row r="44">
          <cell r="A44">
            <v>416</v>
          </cell>
          <cell r="B44" t="str">
            <v>Seguimiento a  las peticiones, quejas, sugerencias, reclamos, felicitaciones y denuncias vencidas; interpuestas por el SIE de PQSR y Denuncias.</v>
          </cell>
          <cell r="C44" t="str">
            <v>(1-(6050/6051))*100</v>
          </cell>
          <cell r="D44">
            <v>97110002</v>
          </cell>
          <cell r="E44" t="str">
            <v>(1-(Variable 1 / Variable 2))*100</v>
          </cell>
          <cell r="F44">
            <v>100</v>
          </cell>
          <cell r="G44" t="str">
            <v>Mes</v>
          </cell>
          <cell r="H44" t="str">
            <v>Porcentaje</v>
          </cell>
          <cell r="I44">
            <v>0</v>
          </cell>
          <cell r="J44">
            <v>2</v>
          </cell>
          <cell r="K44" t="str">
            <v>Proceso: Asistencia al cliente</v>
          </cell>
          <cell r="L44">
            <v>2</v>
          </cell>
          <cell r="M44" t="str">
            <v>Subproceso: Asistencia al cliente. No Aplica Subproceso.</v>
          </cell>
          <cell r="N44">
            <v>544</v>
          </cell>
          <cell r="O44" t="str">
            <v>Procedimiento: Peticiones, quejas, sugerencias, reclamos, felicitaciones y denuncias</v>
          </cell>
          <cell r="P44">
            <v>6050</v>
          </cell>
          <cell r="Q44">
            <v>6051</v>
          </cell>
          <cell r="R44">
            <v>0</v>
          </cell>
          <cell r="S44">
            <v>0</v>
          </cell>
          <cell r="T44" t="str">
            <v>Constante</v>
          </cell>
          <cell r="U44">
            <v>1</v>
          </cell>
          <cell r="V44" t="str">
            <v>Procedimiento</v>
          </cell>
          <cell r="W44">
            <v>22501</v>
          </cell>
          <cell r="X44" t="str">
            <v>Asistencia al Cliente</v>
          </cell>
          <cell r="Y44" t="str">
            <v>No</v>
          </cell>
        </row>
        <row r="45">
          <cell r="A45">
            <v>417</v>
          </cell>
          <cell r="B45" t="str">
            <v>Evaluar la calidad de la Respuesta emitida a las peticiones, quejas, sugerencias, reclamos, felicitaciones y denuncias por el SIE de PQSR y Denuncias.</v>
          </cell>
          <cell r="C45" t="str">
            <v>(6054/6055)*100</v>
          </cell>
          <cell r="D45">
            <v>97110002</v>
          </cell>
          <cell r="E45" t="str">
            <v>(Variable 1/ Variable 2)* 100</v>
          </cell>
          <cell r="F45">
            <v>96</v>
          </cell>
          <cell r="G45" t="str">
            <v>Mes</v>
          </cell>
          <cell r="H45" t="str">
            <v>Porcentaje</v>
          </cell>
          <cell r="I45">
            <v>0</v>
          </cell>
          <cell r="J45">
            <v>2</v>
          </cell>
          <cell r="K45" t="str">
            <v>Proceso: Asistencia al cliente</v>
          </cell>
          <cell r="L45">
            <v>2</v>
          </cell>
          <cell r="M45" t="str">
            <v>Subproceso: Asistencia al cliente. No Aplica Subproceso.</v>
          </cell>
          <cell r="N45">
            <v>544</v>
          </cell>
          <cell r="O45" t="str">
            <v>Procedimiento: Peticiones, quejas, sugerencias, reclamos, felicitaciones y denuncias</v>
          </cell>
          <cell r="P45">
            <v>6054</v>
          </cell>
          <cell r="Q45">
            <v>6055</v>
          </cell>
          <cell r="R45">
            <v>0</v>
          </cell>
          <cell r="S45">
            <v>0</v>
          </cell>
          <cell r="T45" t="str">
            <v>Constante</v>
          </cell>
          <cell r="U45">
            <v>1</v>
          </cell>
          <cell r="V45" t="str">
            <v>Procedimiento</v>
          </cell>
          <cell r="W45">
            <v>22501</v>
          </cell>
          <cell r="X45" t="str">
            <v>Asistencia al Cliente</v>
          </cell>
          <cell r="Y45" t="str">
            <v>No</v>
          </cell>
        </row>
        <row r="46">
          <cell r="A46">
            <v>420</v>
          </cell>
          <cell r="B46" t="str">
            <v>EjecuciÓn PAC gastos de personal</v>
          </cell>
          <cell r="C46" t="str">
            <v>([6069] / ([6070] +[6071] -[6072]))* 100</v>
          </cell>
          <cell r="D46">
            <v>97110001</v>
          </cell>
          <cell r="E46" t="str">
            <v>(Variable 1 / (Variable 2 + Variable 3 - Variable 4))* 100</v>
          </cell>
          <cell r="F46">
            <v>95</v>
          </cell>
          <cell r="G46" t="str">
            <v>Mes</v>
          </cell>
          <cell r="H46" t="str">
            <v>Porcentaje</v>
          </cell>
          <cell r="I46">
            <v>0</v>
          </cell>
          <cell r="J46">
            <v>13</v>
          </cell>
          <cell r="K46" t="str">
            <v>Proceso: Recursos Financieros</v>
          </cell>
          <cell r="L46">
            <v>228</v>
          </cell>
          <cell r="M46" t="str">
            <v>Subproceso: Gestión de Tesorería</v>
          </cell>
          <cell r="N46">
            <v>2166</v>
          </cell>
          <cell r="O46" t="str">
            <v>Procedimiento: Administración Programa Anual Mensualizado de Caja PAC</v>
          </cell>
          <cell r="P46">
            <v>6069</v>
          </cell>
          <cell r="Q46">
            <v>6070</v>
          </cell>
          <cell r="R46">
            <v>6071</v>
          </cell>
          <cell r="S46">
            <v>6072</v>
          </cell>
          <cell r="T46" t="str">
            <v>Ascendente</v>
          </cell>
          <cell r="U46">
            <v>1</v>
          </cell>
          <cell r="V46" t="str">
            <v>Procedimiento</v>
          </cell>
          <cell r="W46">
            <v>21601</v>
          </cell>
          <cell r="X46" t="str">
            <v>Recursos Financieros</v>
          </cell>
          <cell r="Y46" t="str">
            <v>No</v>
          </cell>
        </row>
        <row r="47">
          <cell r="A47">
            <v>421</v>
          </cell>
          <cell r="B47" t="str">
            <v>Ejecución PAC gastos generales</v>
          </cell>
          <cell r="C47" t="str">
            <v>([6073]/[6074]+[6075]-[6076]))* 100</v>
          </cell>
          <cell r="D47">
            <v>97110001</v>
          </cell>
          <cell r="E47" t="str">
            <v>(Variable 1 / (Variable 2 + Variable 3 - Variable 4))* 100</v>
          </cell>
          <cell r="F47">
            <v>95</v>
          </cell>
          <cell r="G47" t="str">
            <v>Mes</v>
          </cell>
          <cell r="H47" t="str">
            <v>Porcentaje</v>
          </cell>
          <cell r="I47">
            <v>0</v>
          </cell>
          <cell r="J47">
            <v>13</v>
          </cell>
          <cell r="K47" t="str">
            <v>Proceso: Recursos Financieros</v>
          </cell>
          <cell r="L47">
            <v>228</v>
          </cell>
          <cell r="M47" t="str">
            <v>Subproceso: Gestión de Tesorería</v>
          </cell>
          <cell r="N47">
            <v>2166</v>
          </cell>
          <cell r="O47" t="str">
            <v>Procedimiento: Administración Programa Anual Mensualizado de Caja PAC</v>
          </cell>
          <cell r="P47">
            <v>6073</v>
          </cell>
          <cell r="Q47">
            <v>6074</v>
          </cell>
          <cell r="R47">
            <v>6075</v>
          </cell>
          <cell r="S47">
            <v>6076</v>
          </cell>
          <cell r="T47" t="str">
            <v>Ascendente</v>
          </cell>
          <cell r="U47">
            <v>1</v>
          </cell>
          <cell r="V47" t="str">
            <v>Procedimiento</v>
          </cell>
          <cell r="W47">
            <v>21601</v>
          </cell>
          <cell r="X47" t="str">
            <v>Recursos Financieros</v>
          </cell>
          <cell r="Y47" t="str">
            <v>No</v>
          </cell>
        </row>
        <row r="48">
          <cell r="A48">
            <v>422</v>
          </cell>
          <cell r="B48" t="str">
            <v>Efectividad en las suspensiones efectuadas por el aforador por erronea liquidación de los Derechos e Impuestos a la Importación</v>
          </cell>
          <cell r="C48" t="str">
            <v>([6060]/[6061])* 100</v>
          </cell>
          <cell r="D48">
            <v>97110001</v>
          </cell>
          <cell r="E48" t="str">
            <v>(Variable 1/ Variable 2)* 100</v>
          </cell>
          <cell r="F48">
            <v>50</v>
          </cell>
          <cell r="G48" t="str">
            <v>Mes</v>
          </cell>
          <cell r="H48" t="str">
            <v>Porcentaje</v>
          </cell>
          <cell r="I48">
            <v>0</v>
          </cell>
          <cell r="J48">
            <v>11</v>
          </cell>
          <cell r="K48" t="str">
            <v>Proceso: Operación Aduanera</v>
          </cell>
          <cell r="L48">
            <v>294</v>
          </cell>
          <cell r="M48" t="str">
            <v>Subproceso: Ingreso de Mercancías</v>
          </cell>
          <cell r="N48">
            <v>2092</v>
          </cell>
          <cell r="O48" t="str">
            <v>Procedimiento: Nacionalización  de Mercancías</v>
          </cell>
          <cell r="P48">
            <v>6060</v>
          </cell>
          <cell r="Q48">
            <v>6061</v>
          </cell>
          <cell r="R48">
            <v>0</v>
          </cell>
          <cell r="S48">
            <v>0</v>
          </cell>
          <cell r="T48" t="str">
            <v>Ascendente</v>
          </cell>
          <cell r="U48">
            <v>1</v>
          </cell>
          <cell r="V48" t="str">
            <v>Procedimiento</v>
          </cell>
          <cell r="W48">
            <v>22601</v>
          </cell>
          <cell r="X48" t="str">
            <v>Comercio Exterior</v>
          </cell>
          <cell r="Y48" t="str">
            <v>No</v>
          </cell>
        </row>
        <row r="49">
          <cell r="A49">
            <v>423</v>
          </cell>
          <cell r="B49" t="str">
            <v>Efectividad en las verificaciones de joyas, oro, esmeraldas y demas piedras preciosas preciosos en exportación.</v>
          </cell>
          <cell r="C49" t="str">
            <v>([6062]/[6063])* 100</v>
          </cell>
          <cell r="D49">
            <v>97110001</v>
          </cell>
          <cell r="E49" t="str">
            <v>(Variable 1/ Variable 2)* 100</v>
          </cell>
          <cell r="F49">
            <v>5</v>
          </cell>
          <cell r="G49" t="str">
            <v>Mes</v>
          </cell>
          <cell r="H49" t="str">
            <v>Porcentaje</v>
          </cell>
          <cell r="I49">
            <v>0</v>
          </cell>
          <cell r="J49">
            <v>11</v>
          </cell>
          <cell r="K49" t="str">
            <v>Proceso: Operación Aduanera</v>
          </cell>
          <cell r="L49">
            <v>218</v>
          </cell>
          <cell r="M49" t="str">
            <v>Subproceso: Salida de mercancías</v>
          </cell>
          <cell r="N49">
            <v>2120</v>
          </cell>
          <cell r="O49" t="str">
            <v>Procedimiento: Exportaciones</v>
          </cell>
          <cell r="P49">
            <v>6062</v>
          </cell>
          <cell r="Q49">
            <v>6063</v>
          </cell>
          <cell r="R49">
            <v>0</v>
          </cell>
          <cell r="S49">
            <v>0</v>
          </cell>
          <cell r="T49" t="str">
            <v>Ascendente</v>
          </cell>
          <cell r="U49">
            <v>1</v>
          </cell>
          <cell r="V49" t="str">
            <v>Procedimiento</v>
          </cell>
          <cell r="W49">
            <v>22601</v>
          </cell>
          <cell r="X49" t="str">
            <v>Comercio Exterior</v>
          </cell>
          <cell r="Y49" t="str">
            <v>No</v>
          </cell>
        </row>
        <row r="50">
          <cell r="A50">
            <v>424</v>
          </cell>
          <cell r="B50" t="str">
            <v>Efectividad en los controles ejercidos cuando existe Formulario de Movimiento de Mercancías de Salida Autorizado por el Usuario Operador con destino al TAN</v>
          </cell>
          <cell r="C50" t="str">
            <v>([6064]/[6065])* 100</v>
          </cell>
          <cell r="D50">
            <v>97110001</v>
          </cell>
          <cell r="E50" t="str">
            <v>(Variable 1/ Variable 2)* 100</v>
          </cell>
          <cell r="F50">
            <v>5</v>
          </cell>
          <cell r="G50" t="str">
            <v>Mes</v>
          </cell>
          <cell r="H50" t="str">
            <v>Porcentaje</v>
          </cell>
          <cell r="I50">
            <v>0</v>
          </cell>
          <cell r="J50">
            <v>11</v>
          </cell>
          <cell r="K50" t="str">
            <v>Proceso: Operación Aduanera</v>
          </cell>
          <cell r="L50">
            <v>297</v>
          </cell>
          <cell r="M50" t="str">
            <v>Subproceso: Zona Franca</v>
          </cell>
          <cell r="N50">
            <v>2111</v>
          </cell>
          <cell r="O50" t="str">
            <v>Procedimiento: Control aleatorio de  ingresos y salidas  de Zona Franca</v>
          </cell>
          <cell r="P50">
            <v>6064</v>
          </cell>
          <cell r="Q50">
            <v>6065</v>
          </cell>
          <cell r="R50">
            <v>0</v>
          </cell>
          <cell r="S50">
            <v>0</v>
          </cell>
          <cell r="T50" t="str">
            <v>Ascendente</v>
          </cell>
          <cell r="U50">
            <v>1</v>
          </cell>
          <cell r="V50" t="str">
            <v>Procedimiento</v>
          </cell>
          <cell r="W50">
            <v>22601</v>
          </cell>
          <cell r="X50" t="str">
            <v>Comercio Exterior</v>
          </cell>
          <cell r="Y50" t="str">
            <v>No</v>
          </cell>
        </row>
        <row r="51">
          <cell r="A51">
            <v>425</v>
          </cell>
          <cell r="B51" t="str">
            <v>Ejecución PAC inversión</v>
          </cell>
          <cell r="C51" t="str">
            <v>([6077]/ ([6078]+ [6079]-[6080]))* 100</v>
          </cell>
          <cell r="D51">
            <v>97110001</v>
          </cell>
          <cell r="E51" t="str">
            <v>(Variable 1 / (Variable 2 + Variable 3 - Variable 4))* 100</v>
          </cell>
          <cell r="F51">
            <v>90</v>
          </cell>
          <cell r="G51" t="str">
            <v>Mes</v>
          </cell>
          <cell r="H51" t="str">
            <v>Porcentaje</v>
          </cell>
          <cell r="I51">
            <v>0</v>
          </cell>
          <cell r="J51">
            <v>13</v>
          </cell>
          <cell r="K51" t="str">
            <v>Proceso: Recursos Financieros</v>
          </cell>
          <cell r="L51">
            <v>228</v>
          </cell>
          <cell r="M51" t="str">
            <v>Subproceso: Gestión de Tesorería</v>
          </cell>
          <cell r="N51">
            <v>2166</v>
          </cell>
          <cell r="O51" t="str">
            <v>Procedimiento: Administración Programa Anual Mensualizado de Caja PAC</v>
          </cell>
          <cell r="P51">
            <v>6077</v>
          </cell>
          <cell r="Q51">
            <v>6078</v>
          </cell>
          <cell r="R51">
            <v>6079</v>
          </cell>
          <cell r="S51">
            <v>6080</v>
          </cell>
          <cell r="T51" t="str">
            <v>Ascendente</v>
          </cell>
          <cell r="U51">
            <v>1</v>
          </cell>
          <cell r="V51" t="str">
            <v>Procedimiento</v>
          </cell>
          <cell r="W51">
            <v>21601</v>
          </cell>
          <cell r="X51" t="str">
            <v>Recursos Financieros</v>
          </cell>
          <cell r="Y51" t="str">
            <v>No</v>
          </cell>
        </row>
        <row r="52">
          <cell r="A52">
            <v>426</v>
          </cell>
          <cell r="B52" t="str">
            <v>Ejecución PAC transferencias</v>
          </cell>
          <cell r="C52" t="str">
            <v>([6081]/ ([6082]+[6083]- [6084]))* 100</v>
          </cell>
          <cell r="D52">
            <v>97110001</v>
          </cell>
          <cell r="E52" t="str">
            <v>(Variable 1 / (Variable 2 + Variable 3 - Variable 4))* 100</v>
          </cell>
          <cell r="F52">
            <v>95</v>
          </cell>
          <cell r="G52" t="str">
            <v>Mes</v>
          </cell>
          <cell r="H52" t="str">
            <v>Porcentaje</v>
          </cell>
          <cell r="I52">
            <v>0</v>
          </cell>
          <cell r="J52">
            <v>13</v>
          </cell>
          <cell r="K52" t="str">
            <v>Proceso: Recursos Financieros</v>
          </cell>
          <cell r="L52">
            <v>228</v>
          </cell>
          <cell r="M52" t="str">
            <v>Subproceso: Gestión de Tesorería</v>
          </cell>
          <cell r="N52">
            <v>2166</v>
          </cell>
          <cell r="O52" t="str">
            <v>Procedimiento: Administración Programa Anual Mensualizado de Caja PAC</v>
          </cell>
          <cell r="P52">
            <v>6081</v>
          </cell>
          <cell r="Q52">
            <v>6082</v>
          </cell>
          <cell r="R52">
            <v>6083</v>
          </cell>
          <cell r="S52">
            <v>6084</v>
          </cell>
          <cell r="T52" t="str">
            <v>Ascendente</v>
          </cell>
          <cell r="U52">
            <v>1</v>
          </cell>
          <cell r="V52" t="str">
            <v>Procedimiento</v>
          </cell>
          <cell r="W52">
            <v>21601</v>
          </cell>
          <cell r="X52" t="str">
            <v>Recursos Financieros</v>
          </cell>
          <cell r="Y52" t="str">
            <v>No</v>
          </cell>
        </row>
        <row r="53">
          <cell r="A53">
            <v>427</v>
          </cell>
          <cell r="B53" t="str">
            <v>Administración y control  del inventario  de bienes inmuebles propios de la Entidad.</v>
          </cell>
          <cell r="C53" t="str">
            <v>[6085]</v>
          </cell>
          <cell r="D53">
            <v>97110002</v>
          </cell>
          <cell r="E53" t="str">
            <v>Variable 1</v>
          </cell>
          <cell r="F53">
            <v>1</v>
          </cell>
          <cell r="G53" t="str">
            <v>Año</v>
          </cell>
          <cell r="H53" t="str">
            <v>Cantidad</v>
          </cell>
          <cell r="I53">
            <v>0</v>
          </cell>
          <cell r="J53">
            <v>14</v>
          </cell>
          <cell r="K53" t="str">
            <v>Proceso: Recursos Físicos</v>
          </cell>
          <cell r="L53">
            <v>232</v>
          </cell>
          <cell r="M53" t="str">
            <v>Subproceso: Administración de Bienes</v>
          </cell>
          <cell r="N53">
            <v>2348</v>
          </cell>
          <cell r="O53" t="str">
            <v>Procedimiento: Intervención y Mantenimiento de Bienes Inmuebles</v>
          </cell>
          <cell r="P53">
            <v>6085</v>
          </cell>
          <cell r="Q53">
            <v>0</v>
          </cell>
          <cell r="R53">
            <v>0</v>
          </cell>
          <cell r="S53">
            <v>0</v>
          </cell>
          <cell r="T53" t="str">
            <v>Constante</v>
          </cell>
          <cell r="U53">
            <v>1</v>
          </cell>
          <cell r="V53" t="str">
            <v>Procedimiento</v>
          </cell>
          <cell r="W53">
            <v>21501</v>
          </cell>
          <cell r="X53" t="str">
            <v>Recursos Físicos</v>
          </cell>
          <cell r="Y53" t="str">
            <v>No</v>
          </cell>
        </row>
        <row r="54">
          <cell r="A54">
            <v>428</v>
          </cell>
          <cell r="B54" t="str">
            <v>Cumplimiento del Programa Anual de Auditorías a las Entidades Autorizadas para Recaudar</v>
          </cell>
          <cell r="C54" t="str">
            <v>([6086]/[6087])* 100</v>
          </cell>
          <cell r="D54">
            <v>97110002</v>
          </cell>
          <cell r="E54" t="str">
            <v>(Variable 1/ Variable 2)* 100</v>
          </cell>
          <cell r="F54">
            <v>100</v>
          </cell>
          <cell r="G54" t="str">
            <v>Semestre</v>
          </cell>
          <cell r="H54" t="str">
            <v>Porcentaje</v>
          </cell>
          <cell r="I54">
            <v>100</v>
          </cell>
          <cell r="J54">
            <v>12</v>
          </cell>
          <cell r="K54" t="str">
            <v>Proceso: Recaudación</v>
          </cell>
          <cell r="L54">
            <v>259</v>
          </cell>
          <cell r="M54" t="str">
            <v xml:space="preserve">	Subproceso: Información de Recaudo</v>
          </cell>
          <cell r="N54">
            <v>2056</v>
          </cell>
          <cell r="O54" t="str">
            <v>Procedimiento: Auditoría a Entidades Autorizadas para Recaudar</v>
          </cell>
          <cell r="P54">
            <v>6086</v>
          </cell>
          <cell r="Q54">
            <v>6087</v>
          </cell>
          <cell r="R54">
            <v>0</v>
          </cell>
          <cell r="S54">
            <v>0</v>
          </cell>
          <cell r="T54" t="str">
            <v>Constante</v>
          </cell>
          <cell r="U54">
            <v>1</v>
          </cell>
          <cell r="V54" t="str">
            <v>Procedimiento</v>
          </cell>
          <cell r="W54">
            <v>22401</v>
          </cell>
          <cell r="X54" t="str">
            <v>Recaudo</v>
          </cell>
          <cell r="Y54" t="str">
            <v>No</v>
          </cell>
        </row>
        <row r="55">
          <cell r="A55">
            <v>429</v>
          </cell>
          <cell r="B55" t="str">
            <v>Capacitaciones sobre el proceso de recaudo a las Entidades Autorizadas para Recaudar</v>
          </cell>
          <cell r="C55" t="str">
            <v>([6088]/[6089])* 100</v>
          </cell>
          <cell r="D55">
            <v>97110002</v>
          </cell>
          <cell r="E55" t="str">
            <v>(Variable 1/ Variable 2)* 100</v>
          </cell>
          <cell r="F55">
            <v>100</v>
          </cell>
          <cell r="G55" t="str">
            <v>Semestre</v>
          </cell>
          <cell r="H55" t="str">
            <v>Porcentaje</v>
          </cell>
          <cell r="I55">
            <v>100</v>
          </cell>
          <cell r="J55">
            <v>12</v>
          </cell>
          <cell r="K55" t="str">
            <v>Proceso: Recaudación</v>
          </cell>
          <cell r="L55">
            <v>259</v>
          </cell>
          <cell r="M55" t="str">
            <v xml:space="preserve">	Subproceso: Información de Recaudo</v>
          </cell>
          <cell r="N55">
            <v>2056</v>
          </cell>
          <cell r="O55" t="str">
            <v>Procedimiento: Auditoría a Entidades Autorizadas para Recaudar</v>
          </cell>
          <cell r="P55">
            <v>6088</v>
          </cell>
          <cell r="Q55">
            <v>6089</v>
          </cell>
          <cell r="R55">
            <v>0</v>
          </cell>
          <cell r="S55">
            <v>0</v>
          </cell>
          <cell r="T55" t="str">
            <v>Constante</v>
          </cell>
          <cell r="U55">
            <v>1</v>
          </cell>
          <cell r="V55" t="str">
            <v>Procedimiento</v>
          </cell>
          <cell r="W55">
            <v>22401</v>
          </cell>
          <cell r="X55" t="str">
            <v>Recaudo</v>
          </cell>
          <cell r="Y55" t="str">
            <v>No</v>
          </cell>
        </row>
        <row r="56">
          <cell r="A56">
            <v>430</v>
          </cell>
          <cell r="B56" t="str">
            <v>Oportunidad en la Decisión a Solicitudes Actualización RUT sujetas a verificación concepto 21 y 22</v>
          </cell>
          <cell r="C56" t="str">
            <v>(6090/6091)*100</v>
          </cell>
          <cell r="D56">
            <v>97110002</v>
          </cell>
          <cell r="E56" t="str">
            <v>(Variable1/Variable2)*100</v>
          </cell>
          <cell r="F56">
            <v>100</v>
          </cell>
          <cell r="G56" t="str">
            <v>Mes</v>
          </cell>
          <cell r="H56" t="str">
            <v>Porcentaje</v>
          </cell>
          <cell r="I56">
            <v>99.5</v>
          </cell>
          <cell r="J56">
            <v>8</v>
          </cell>
          <cell r="K56" t="str">
            <v>Proceso: Gestión Masiva</v>
          </cell>
          <cell r="L56">
            <v>291</v>
          </cell>
          <cell r="M56" t="str">
            <v>Subproceso: Modificaciones del Registro</v>
          </cell>
          <cell r="N56">
            <v>2037</v>
          </cell>
          <cell r="O56" t="str">
            <v>Procedimiento: Actualizaciones del Rut sujetas a verificación</v>
          </cell>
          <cell r="P56">
            <v>6064</v>
          </cell>
          <cell r="Q56">
            <v>6065</v>
          </cell>
          <cell r="R56">
            <v>0</v>
          </cell>
          <cell r="S56">
            <v>0</v>
          </cell>
          <cell r="T56" t="str">
            <v>Constante</v>
          </cell>
          <cell r="U56">
            <v>1</v>
          </cell>
          <cell r="V56" t="str">
            <v>Procedimiento</v>
          </cell>
          <cell r="W56">
            <v>22501</v>
          </cell>
          <cell r="X56" t="str">
            <v>Asistencia al Cliente</v>
          </cell>
          <cell r="Y56" t="str">
            <v>No</v>
          </cell>
        </row>
        <row r="57">
          <cell r="A57">
            <v>431</v>
          </cell>
          <cell r="B57" t="str">
            <v>Calidad de las Solicitudes de Actualización del RUT sujetas a verificación concepto 21, 22 y 5</v>
          </cell>
          <cell r="C57" t="str">
            <v>((6092/6093)*90+(6094/6095)*10)</v>
          </cell>
          <cell r="D57">
            <v>97110002</v>
          </cell>
          <cell r="E57" t="str">
            <v>((Variable1/Variable2)*90+(Variable3/Variable4)*10)</v>
          </cell>
          <cell r="F57">
            <v>100</v>
          </cell>
          <cell r="G57" t="str">
            <v>Mes</v>
          </cell>
          <cell r="H57" t="str">
            <v>Porcentaje</v>
          </cell>
          <cell r="I57">
            <v>0.95</v>
          </cell>
          <cell r="J57">
            <v>8</v>
          </cell>
          <cell r="K57" t="str">
            <v>Proceso: Gestión Masiva</v>
          </cell>
          <cell r="L57">
            <v>291</v>
          </cell>
          <cell r="M57" t="str">
            <v>Subproceso: Modificaciones del Registro</v>
          </cell>
          <cell r="N57">
            <v>2037</v>
          </cell>
          <cell r="O57" t="str">
            <v>Procedimiento: Actualizaciones del Rut sujetas a verificación</v>
          </cell>
          <cell r="P57">
            <v>6092</v>
          </cell>
          <cell r="Q57">
            <v>6093</v>
          </cell>
          <cell r="R57">
            <v>6094</v>
          </cell>
          <cell r="S57">
            <v>6095</v>
          </cell>
          <cell r="T57" t="str">
            <v>Constante</v>
          </cell>
          <cell r="U57">
            <v>1</v>
          </cell>
          <cell r="V57" t="str">
            <v>Procedimiento</v>
          </cell>
          <cell r="W57">
            <v>22501</v>
          </cell>
          <cell r="X57" t="str">
            <v>Asistencia al Cliente</v>
          </cell>
          <cell r="Y57" t="str">
            <v>No</v>
          </cell>
        </row>
        <row r="58">
          <cell r="A58">
            <v>434</v>
          </cell>
          <cell r="B58" t="str">
            <v>Porcentaje de cumplimiento de las auditorías internas</v>
          </cell>
          <cell r="C58" t="str">
            <v>(6100/6101)*100</v>
          </cell>
          <cell r="D58">
            <v>97110002</v>
          </cell>
          <cell r="E58" t="str">
            <v>(Variable1/Variable2)*100</v>
          </cell>
          <cell r="F58">
            <v>100</v>
          </cell>
          <cell r="G58" t="str">
            <v>Semestre</v>
          </cell>
          <cell r="H58" t="str">
            <v>Porcentaje</v>
          </cell>
          <cell r="I58">
            <v>0</v>
          </cell>
          <cell r="J58">
            <v>4</v>
          </cell>
          <cell r="K58" t="str">
            <v>Proceso: Control Interno</v>
          </cell>
          <cell r="L58">
            <v>4</v>
          </cell>
          <cell r="M58" t="str">
            <v>Proceso: Control Interno. No Aplica Subproceso.</v>
          </cell>
          <cell r="N58">
            <v>2145</v>
          </cell>
          <cell r="O58" t="str">
            <v>Procedimiento: Auditoria Interna.</v>
          </cell>
          <cell r="P58">
            <v>6100</v>
          </cell>
          <cell r="Q58">
            <v>6101</v>
          </cell>
          <cell r="R58">
            <v>0</v>
          </cell>
          <cell r="S58">
            <v>0</v>
          </cell>
          <cell r="T58" t="str">
            <v>Constante</v>
          </cell>
          <cell r="U58">
            <v>1</v>
          </cell>
          <cell r="V58" t="str">
            <v>Procedimiento</v>
          </cell>
          <cell r="W58">
            <v>20401</v>
          </cell>
          <cell r="X58" t="str">
            <v>Control Interno</v>
          </cell>
          <cell r="Y58" t="str">
            <v>No</v>
          </cell>
        </row>
        <row r="59">
          <cell r="A59">
            <v>435</v>
          </cell>
          <cell r="B59" t="str">
            <v>Ejecutar campañas de divulgación en los medios de comunicación externos.</v>
          </cell>
          <cell r="C59" t="str">
            <v>(6102/6103)*100</v>
          </cell>
          <cell r="D59">
            <v>97110002</v>
          </cell>
          <cell r="E59" t="str">
            <v>(Variable1/Variable2)*100</v>
          </cell>
          <cell r="F59">
            <v>100</v>
          </cell>
          <cell r="G59" t="str">
            <v>Semestre</v>
          </cell>
          <cell r="H59" t="str">
            <v>Porcentaje</v>
          </cell>
          <cell r="I59">
            <v>100</v>
          </cell>
          <cell r="J59">
            <v>9</v>
          </cell>
          <cell r="K59" t="str">
            <v>Proceso: Inteligencia Corporativa</v>
          </cell>
          <cell r="L59">
            <v>253</v>
          </cell>
          <cell r="M59" t="str">
            <v>Subproceso: Comunicaciones</v>
          </cell>
          <cell r="N59">
            <v>2290</v>
          </cell>
          <cell r="O59" t="str">
            <v>Procedimiento: Comunicación  Externa</v>
          </cell>
          <cell r="P59">
            <v>6102</v>
          </cell>
          <cell r="Q59">
            <v>6103</v>
          </cell>
          <cell r="R59">
            <v>0</v>
          </cell>
          <cell r="S59">
            <v>0</v>
          </cell>
          <cell r="T59" t="str">
            <v>Constante</v>
          </cell>
          <cell r="U59">
            <v>1</v>
          </cell>
          <cell r="V59" t="str">
            <v>Procedimiento</v>
          </cell>
          <cell r="W59">
            <v>20501</v>
          </cell>
          <cell r="X59" t="str">
            <v>Comunicaciones</v>
          </cell>
          <cell r="Y59" t="str">
            <v>No</v>
          </cell>
        </row>
        <row r="60">
          <cell r="A60">
            <v>436</v>
          </cell>
          <cell r="B60" t="str">
            <v xml:space="preserve">Actualización de precios de referencia para productos importados. </v>
          </cell>
          <cell r="C60" t="str">
            <v>(6104/6105)*100</v>
          </cell>
          <cell r="D60">
            <v>97110002</v>
          </cell>
          <cell r="E60" t="str">
            <v>(Variable1/Variable2)*100</v>
          </cell>
          <cell r="F60">
            <v>100</v>
          </cell>
          <cell r="G60" t="str">
            <v>Trimestre</v>
          </cell>
          <cell r="H60" t="str">
            <v>Porcentaje</v>
          </cell>
          <cell r="I60">
            <v>100</v>
          </cell>
          <cell r="J60">
            <v>11</v>
          </cell>
          <cell r="K60" t="str">
            <v>Proceso: Operación Aduanera</v>
          </cell>
          <cell r="L60">
            <v>216</v>
          </cell>
          <cell r="M60" t="str">
            <v>Subproceso: Apoyo  a la Operación Aduanera</v>
          </cell>
          <cell r="N60">
            <v>2100</v>
          </cell>
          <cell r="O60" t="str">
            <v>Procedimiento: Estudio de Precios de Referencia</v>
          </cell>
          <cell r="P60">
            <v>6104</v>
          </cell>
          <cell r="Q60">
            <v>6105</v>
          </cell>
          <cell r="R60">
            <v>0</v>
          </cell>
          <cell r="S60">
            <v>0</v>
          </cell>
          <cell r="T60" t="str">
            <v>Constante</v>
          </cell>
          <cell r="U60">
            <v>1</v>
          </cell>
          <cell r="V60" t="str">
            <v>Procedimiento</v>
          </cell>
          <cell r="W60">
            <v>22701</v>
          </cell>
          <cell r="X60" t="str">
            <v xml:space="preserve">Técnica Aduanera    </v>
          </cell>
          <cell r="Y60" t="str">
            <v>No</v>
          </cell>
        </row>
        <row r="61">
          <cell r="A61">
            <v>437</v>
          </cell>
          <cell r="B61" t="str">
            <v>Acciones de mejora propuestas por las áreas con base en los temas más frecuentes detectados a  través del SIE de PQSR y denuncias de la DIAN</v>
          </cell>
          <cell r="C61" t="str">
            <v>(6106/6107)*100</v>
          </cell>
          <cell r="D61">
            <v>97110002</v>
          </cell>
          <cell r="E61" t="str">
            <v>(Variable1/Variable2)*100</v>
          </cell>
          <cell r="F61">
            <v>100</v>
          </cell>
          <cell r="G61" t="str">
            <v>Semestre</v>
          </cell>
          <cell r="H61" t="str">
            <v>Porcentaje</v>
          </cell>
          <cell r="I61">
            <v>99</v>
          </cell>
          <cell r="J61">
            <v>2</v>
          </cell>
          <cell r="K61" t="str">
            <v>Proceso: Asistencia al cliente</v>
          </cell>
          <cell r="L61">
            <v>2</v>
          </cell>
          <cell r="M61" t="str">
            <v>Subproceso: Asistencia al cliente. No Aplica Subproceso.</v>
          </cell>
          <cell r="N61">
            <v>544</v>
          </cell>
          <cell r="O61" t="str">
            <v>Procedimiento: Peticiones, quejas, sugerencias, reclamos, felicitaciones y denuncias</v>
          </cell>
          <cell r="P61">
            <v>6106</v>
          </cell>
          <cell r="Q61">
            <v>6107</v>
          </cell>
          <cell r="R61">
            <v>0</v>
          </cell>
          <cell r="S61">
            <v>0</v>
          </cell>
          <cell r="T61" t="str">
            <v>Constante</v>
          </cell>
          <cell r="U61">
            <v>1</v>
          </cell>
          <cell r="V61" t="str">
            <v>Procedimiento</v>
          </cell>
          <cell r="W61">
            <v>22501</v>
          </cell>
          <cell r="X61" t="str">
            <v>Asistencia al Cliente</v>
          </cell>
          <cell r="Y61" t="str">
            <v>Si</v>
          </cell>
        </row>
        <row r="62">
          <cell r="A62">
            <v>438</v>
          </cell>
          <cell r="B62" t="str">
            <v xml:space="preserve">Cumplimiento ANS Canal Presencial </v>
          </cell>
          <cell r="C62" t="str">
            <v>(6108/6109)*100</v>
          </cell>
          <cell r="D62">
            <v>97110002</v>
          </cell>
          <cell r="E62" t="str">
            <v>(Variable1/Variable2)*100</v>
          </cell>
          <cell r="F62">
            <v>80</v>
          </cell>
          <cell r="G62" t="str">
            <v>Trimestre</v>
          </cell>
          <cell r="H62" t="str">
            <v>Porcentaje</v>
          </cell>
          <cell r="I62">
            <v>80</v>
          </cell>
          <cell r="J62">
            <v>2</v>
          </cell>
          <cell r="K62" t="str">
            <v>Proceso: Asistencia al cliente</v>
          </cell>
          <cell r="L62">
            <v>2</v>
          </cell>
          <cell r="M62" t="str">
            <v>Subproceso: Asistencia al cliente. No Aplica Subproceso.</v>
          </cell>
          <cell r="N62">
            <v>2015</v>
          </cell>
          <cell r="O62" t="str">
            <v>Procedimiento: Atención en Canales</v>
          </cell>
          <cell r="P62">
            <v>6108</v>
          </cell>
          <cell r="Q62">
            <v>6109</v>
          </cell>
          <cell r="R62">
            <v>0</v>
          </cell>
          <cell r="S62">
            <v>0</v>
          </cell>
          <cell r="T62" t="str">
            <v>Constante</v>
          </cell>
          <cell r="U62">
            <v>1</v>
          </cell>
          <cell r="V62" t="str">
            <v>Procedimiento</v>
          </cell>
          <cell r="W62">
            <v>22501</v>
          </cell>
          <cell r="X62" t="str">
            <v>Asistencia al Cliente</v>
          </cell>
          <cell r="Y62" t="str">
            <v>Si</v>
          </cell>
        </row>
        <row r="63">
          <cell r="A63">
            <v>439</v>
          </cell>
          <cell r="B63" t="str">
            <v xml:space="preserve">Cumplimiento ANS Canal Telefónico </v>
          </cell>
          <cell r="C63" t="str">
            <v>(6110/6111)*100</v>
          </cell>
          <cell r="D63">
            <v>97110002</v>
          </cell>
          <cell r="E63" t="str">
            <v>(Variable1/Variable2)*100</v>
          </cell>
          <cell r="F63">
            <v>90</v>
          </cell>
          <cell r="G63" t="str">
            <v>Mes</v>
          </cell>
          <cell r="H63" t="str">
            <v>Porcentaje</v>
          </cell>
          <cell r="I63">
            <v>80</v>
          </cell>
          <cell r="J63">
            <v>2</v>
          </cell>
          <cell r="K63" t="str">
            <v>Proceso: Asistencia al cliente</v>
          </cell>
          <cell r="L63">
            <v>2</v>
          </cell>
          <cell r="M63" t="str">
            <v>Subproceso: Asistencia al cliente. No Aplica Subproceso.</v>
          </cell>
          <cell r="N63">
            <v>2015</v>
          </cell>
          <cell r="O63" t="str">
            <v>Procedimiento: Atención en Canales</v>
          </cell>
          <cell r="P63">
            <v>6110</v>
          </cell>
          <cell r="Q63">
            <v>6111</v>
          </cell>
          <cell r="R63">
            <v>0</v>
          </cell>
          <cell r="S63">
            <v>0</v>
          </cell>
          <cell r="T63" t="str">
            <v>Constante</v>
          </cell>
          <cell r="U63">
            <v>1</v>
          </cell>
          <cell r="V63" t="str">
            <v>Procedimiento</v>
          </cell>
          <cell r="W63">
            <v>22501</v>
          </cell>
          <cell r="X63" t="str">
            <v>Asistencia al Cliente</v>
          </cell>
          <cell r="Y63" t="str">
            <v>No</v>
          </cell>
        </row>
        <row r="64">
          <cell r="A64">
            <v>440</v>
          </cell>
          <cell r="B64" t="str">
            <v>Número de ciudadanos impactados con las estrategias de cultura de la contribución</v>
          </cell>
          <cell r="C64" t="str">
            <v>(6112/6113)*100</v>
          </cell>
          <cell r="D64">
            <v>97110002</v>
          </cell>
          <cell r="E64" t="str">
            <v>(Variable1/Variable2)*100</v>
          </cell>
          <cell r="F64">
            <v>100</v>
          </cell>
          <cell r="G64" t="str">
            <v>Cuatrimestre</v>
          </cell>
          <cell r="H64" t="str">
            <v>Porcentaje</v>
          </cell>
          <cell r="I64">
            <v>100</v>
          </cell>
          <cell r="J64">
            <v>2</v>
          </cell>
          <cell r="K64" t="str">
            <v>Proceso: Asistencia al cliente</v>
          </cell>
          <cell r="L64">
            <v>2</v>
          </cell>
          <cell r="M64" t="str">
            <v>Subproceso: Asistencia al cliente. No Aplica Subproceso.</v>
          </cell>
          <cell r="N64">
            <v>3167</v>
          </cell>
          <cell r="O64" t="str">
            <v>Procedimiento: Planeación y seguimiento del modelo de cultura de la contribución</v>
          </cell>
          <cell r="P64">
            <v>6112</v>
          </cell>
          <cell r="Q64">
            <v>6113</v>
          </cell>
          <cell r="R64">
            <v>0</v>
          </cell>
          <cell r="S64">
            <v>0</v>
          </cell>
          <cell r="T64" t="str">
            <v>Constante</v>
          </cell>
          <cell r="U64">
            <v>1</v>
          </cell>
          <cell r="V64" t="str">
            <v>Procedimiento</v>
          </cell>
          <cell r="W64">
            <v>22501</v>
          </cell>
          <cell r="X64" t="str">
            <v>Asistencia al Cliente</v>
          </cell>
          <cell r="Y64" t="str">
            <v>No</v>
          </cell>
        </row>
        <row r="65">
          <cell r="A65">
            <v>441</v>
          </cell>
          <cell r="B65" t="str">
            <v>Gestión de títulos de depósito judicial</v>
          </cell>
          <cell r="C65" t="str">
            <v>(6114/6115)*100</v>
          </cell>
          <cell r="D65">
            <v>97110002</v>
          </cell>
          <cell r="E65" t="str">
            <v>(Variable1/Variable2)*100</v>
          </cell>
          <cell r="F65">
            <v>100</v>
          </cell>
          <cell r="G65" t="str">
            <v>Mes</v>
          </cell>
          <cell r="H65" t="str">
            <v>Porcentaje</v>
          </cell>
          <cell r="I65">
            <v>0</v>
          </cell>
          <cell r="J65">
            <v>1</v>
          </cell>
          <cell r="K65" t="str">
            <v>Proceso: Administración de Cartera</v>
          </cell>
          <cell r="L65">
            <v>278</v>
          </cell>
          <cell r="M65" t="str">
            <v>Subproceso: Cobro en Sede Administrativa</v>
          </cell>
          <cell r="N65">
            <v>3089</v>
          </cell>
          <cell r="O65" t="str">
            <v>Procedimiento: Gestión y  Administración de Depósitos Judiciales</v>
          </cell>
          <cell r="P65">
            <v>6114</v>
          </cell>
          <cell r="Q65">
            <v>6115</v>
          </cell>
          <cell r="R65">
            <v>0</v>
          </cell>
          <cell r="S65">
            <v>0</v>
          </cell>
          <cell r="T65" t="str">
            <v>Constante</v>
          </cell>
          <cell r="U65">
            <v>1</v>
          </cell>
          <cell r="V65" t="str">
            <v>Procedimiento</v>
          </cell>
          <cell r="W65">
            <v>22402</v>
          </cell>
          <cell r="X65" t="str">
            <v>Cobranzas</v>
          </cell>
          <cell r="Y65" t="str">
            <v>Si</v>
          </cell>
        </row>
        <row r="66">
          <cell r="A66">
            <v>442</v>
          </cell>
          <cell r="B66" t="str">
            <v>Documentos corregidos</v>
          </cell>
          <cell r="C66" t="str">
            <v>(6116/6117)*100</v>
          </cell>
          <cell r="D66">
            <v>97110002</v>
          </cell>
          <cell r="E66" t="str">
            <v>(Variable1/Variable2)*100</v>
          </cell>
          <cell r="F66">
            <v>100</v>
          </cell>
          <cell r="G66" t="str">
            <v>Mes</v>
          </cell>
          <cell r="H66" t="str">
            <v>Porcentaje</v>
          </cell>
          <cell r="I66">
            <v>0</v>
          </cell>
          <cell r="J66">
            <v>12</v>
          </cell>
          <cell r="K66" t="str">
            <v>Proceso: Recaudación</v>
          </cell>
          <cell r="L66">
            <v>259</v>
          </cell>
          <cell r="M66" t="str">
            <v xml:space="preserve">	Subproceso: Información de Recaudo</v>
          </cell>
          <cell r="N66">
            <v>2042</v>
          </cell>
          <cell r="O66" t="str">
            <v>Procedimiento: Corrección de inconsistencias  de Declaraciones y-o Recibos de Pago</v>
          </cell>
          <cell r="P66">
            <v>6116</v>
          </cell>
          <cell r="Q66">
            <v>6117</v>
          </cell>
          <cell r="R66">
            <v>0</v>
          </cell>
          <cell r="S66">
            <v>0</v>
          </cell>
          <cell r="T66" t="str">
            <v>Constante</v>
          </cell>
          <cell r="U66">
            <v>1</v>
          </cell>
          <cell r="V66" t="str">
            <v>Procedimiento</v>
          </cell>
          <cell r="W66">
            <v>22401</v>
          </cell>
          <cell r="X66" t="str">
            <v>Recaudo</v>
          </cell>
          <cell r="Y66" t="str">
            <v>No</v>
          </cell>
        </row>
        <row r="67">
          <cell r="A67">
            <v>443</v>
          </cell>
          <cell r="B67" t="str">
            <v>Gestión de bienes Inmuebles Embargados</v>
          </cell>
          <cell r="C67" t="str">
            <v>(6118/6119)*100</v>
          </cell>
          <cell r="D67">
            <v>97110002</v>
          </cell>
          <cell r="E67" t="str">
            <v>(Variable1/Variable2)*100</v>
          </cell>
          <cell r="F67">
            <v>100</v>
          </cell>
          <cell r="G67" t="str">
            <v>Bimestre</v>
          </cell>
          <cell r="H67" t="str">
            <v>Porcentaje</v>
          </cell>
          <cell r="I67">
            <v>0</v>
          </cell>
          <cell r="J67">
            <v>1</v>
          </cell>
          <cell r="K67" t="str">
            <v>Proceso: Administración de Cartera</v>
          </cell>
          <cell r="L67">
            <v>278</v>
          </cell>
          <cell r="M67" t="str">
            <v>Subproceso: Cobro en Sede Administrativa</v>
          </cell>
          <cell r="N67">
            <v>2001</v>
          </cell>
          <cell r="O67" t="str">
            <v>Procedimiento: Cobro Coactivo -  Ejecución de Bienes del deudor</v>
          </cell>
          <cell r="P67">
            <v>6118</v>
          </cell>
          <cell r="Q67">
            <v>6119</v>
          </cell>
          <cell r="R67">
            <v>0</v>
          </cell>
          <cell r="S67">
            <v>0</v>
          </cell>
          <cell r="T67" t="str">
            <v>Constante</v>
          </cell>
          <cell r="U67">
            <v>1</v>
          </cell>
          <cell r="V67" t="str">
            <v>Procedimiento</v>
          </cell>
          <cell r="W67">
            <v>22402</v>
          </cell>
          <cell r="X67" t="str">
            <v>Cobranzas</v>
          </cell>
          <cell r="Y67" t="str">
            <v>No</v>
          </cell>
        </row>
        <row r="68">
          <cell r="A68">
            <v>444</v>
          </cell>
          <cell r="B68" t="str">
            <v>Informe contable mensual remitido con calidad</v>
          </cell>
          <cell r="C68" t="str">
            <v>((6120+6121+6122)/6123)*100</v>
          </cell>
          <cell r="D68">
            <v>97110002</v>
          </cell>
          <cell r="E68" t="str">
            <v>((Variable1+Variable2+Variable3)/Variable4)</v>
          </cell>
          <cell r="F68">
            <v>100</v>
          </cell>
          <cell r="G68" t="str">
            <v>Mes</v>
          </cell>
          <cell r="H68" t="str">
            <v>Porcentaje</v>
          </cell>
          <cell r="I68">
            <v>85</v>
          </cell>
          <cell r="J68">
            <v>12</v>
          </cell>
          <cell r="K68" t="str">
            <v>Proceso: Recaudación</v>
          </cell>
          <cell r="L68">
            <v>259</v>
          </cell>
          <cell r="M68" t="str">
            <v xml:space="preserve">	Subproceso: Información de Recaudo</v>
          </cell>
          <cell r="N68">
            <v>2052</v>
          </cell>
          <cell r="O68" t="str">
            <v>Procedimiento: Informe contable que deben rendir las direcciones seccionales</v>
          </cell>
          <cell r="P68">
            <v>6120</v>
          </cell>
          <cell r="Q68">
            <v>6121</v>
          </cell>
          <cell r="R68">
            <v>6122</v>
          </cell>
          <cell r="S68">
            <v>6123</v>
          </cell>
          <cell r="T68" t="str">
            <v>Constante</v>
          </cell>
          <cell r="U68">
            <v>1</v>
          </cell>
          <cell r="V68" t="str">
            <v>Procedimiento</v>
          </cell>
          <cell r="W68">
            <v>22401</v>
          </cell>
          <cell r="X68" t="str">
            <v>Recaudo</v>
          </cell>
          <cell r="Y68" t="str">
            <v>Si</v>
          </cell>
        </row>
        <row r="69">
          <cell r="A69">
            <v>445</v>
          </cell>
          <cell r="B69" t="str">
            <v>Obligaciones Normalizadas</v>
          </cell>
          <cell r="C69" t="str">
            <v>((6124+6125)/6126)*100</v>
          </cell>
          <cell r="D69">
            <v>97110002</v>
          </cell>
          <cell r="E69" t="str">
            <v>((Variable1+Variable2)/Variable3)*100</v>
          </cell>
          <cell r="F69">
            <v>100</v>
          </cell>
          <cell r="G69" t="str">
            <v>Mes</v>
          </cell>
          <cell r="H69" t="str">
            <v>Porcentaje</v>
          </cell>
          <cell r="I69">
            <v>0</v>
          </cell>
          <cell r="J69">
            <v>1</v>
          </cell>
          <cell r="K69" t="str">
            <v>Proceso: Administración de Cartera</v>
          </cell>
          <cell r="L69">
            <v>278</v>
          </cell>
          <cell r="M69" t="str">
            <v>Subproceso: Cobro en Sede Administrativa</v>
          </cell>
          <cell r="N69">
            <v>2347</v>
          </cell>
          <cell r="O69" t="str">
            <v>Procedimiento: Normalización de Saldos para la Obligación Financiera</v>
          </cell>
          <cell r="P69">
            <v>6124</v>
          </cell>
          <cell r="Q69">
            <v>6125</v>
          </cell>
          <cell r="R69">
            <v>6126</v>
          </cell>
          <cell r="S69">
            <v>0</v>
          </cell>
          <cell r="T69" t="str">
            <v>Constante</v>
          </cell>
          <cell r="U69">
            <v>1</v>
          </cell>
          <cell r="V69" t="str">
            <v>Procedimiento</v>
          </cell>
          <cell r="W69">
            <v>22402</v>
          </cell>
          <cell r="X69" t="str">
            <v>Cobranzas</v>
          </cell>
          <cell r="Y69" t="str">
            <v>No</v>
          </cell>
        </row>
        <row r="70">
          <cell r="A70">
            <v>446</v>
          </cell>
          <cell r="B70" t="str">
            <v xml:space="preserve">Oportunidad en el trámite de solicitudes de autoretenedores </v>
          </cell>
          <cell r="C70" t="str">
            <v>6127/6128</v>
          </cell>
          <cell r="D70">
            <v>97110003</v>
          </cell>
          <cell r="E70" t="str">
            <v>Variable1/Variable2</v>
          </cell>
          <cell r="F70">
            <v>50</v>
          </cell>
          <cell r="G70" t="str">
            <v>Mes</v>
          </cell>
          <cell r="H70" t="str">
            <v>Días</v>
          </cell>
          <cell r="I70">
            <v>46</v>
          </cell>
          <cell r="J70">
            <v>8</v>
          </cell>
          <cell r="K70" t="str">
            <v>Proceso: Gestión Masiva</v>
          </cell>
          <cell r="L70">
            <v>289</v>
          </cell>
          <cell r="M70" t="str">
            <v>Subproceso: Registro, Habilitación, Autorización Usuarios TAC</v>
          </cell>
          <cell r="N70">
            <v>2033</v>
          </cell>
          <cell r="O70" t="str">
            <v>Procedimiento: Autorización de la Calidad de autorretenedores y/o Agentes de Retención del IVA</v>
          </cell>
          <cell r="P70">
            <v>6127</v>
          </cell>
          <cell r="Q70">
            <v>6128</v>
          </cell>
          <cell r="R70">
            <v>0</v>
          </cell>
          <cell r="S70">
            <v>0</v>
          </cell>
          <cell r="T70" t="str">
            <v>Descendente</v>
          </cell>
          <cell r="U70">
            <v>1</v>
          </cell>
          <cell r="V70" t="str">
            <v>Procedimiento</v>
          </cell>
          <cell r="W70">
            <v>22401</v>
          </cell>
          <cell r="X70" t="str">
            <v>Recaudo</v>
          </cell>
          <cell r="Y70" t="str">
            <v>Si</v>
          </cell>
        </row>
        <row r="71">
          <cell r="A71">
            <v>447</v>
          </cell>
          <cell r="B71" t="str">
            <v>Porcentaje de saldos contables depurados</v>
          </cell>
          <cell r="C71" t="str">
            <v>((6129+6130)/6131)*100</v>
          </cell>
          <cell r="D71">
            <v>97110002</v>
          </cell>
          <cell r="E71" t="str">
            <v>((Variable1+Variable2)/Variable3)*100</v>
          </cell>
          <cell r="F71">
            <v>90</v>
          </cell>
          <cell r="G71" t="str">
            <v>Mes</v>
          </cell>
          <cell r="H71" t="str">
            <v>Porcentaje</v>
          </cell>
          <cell r="I71">
            <v>80</v>
          </cell>
          <cell r="J71">
            <v>12</v>
          </cell>
          <cell r="K71" t="str">
            <v>Proceso: Recaudación</v>
          </cell>
          <cell r="L71">
            <v>259</v>
          </cell>
          <cell r="M71" t="str">
            <v xml:space="preserve">	Subproceso: Información de Recaudo</v>
          </cell>
          <cell r="N71">
            <v>2046</v>
          </cell>
          <cell r="O71" t="str">
            <v>Procedimiento: Registro contable de Rentas por Cobrar, Acreedores, Anticipos y Deudores.</v>
          </cell>
          <cell r="P71">
            <v>6129</v>
          </cell>
          <cell r="Q71">
            <v>6130</v>
          </cell>
          <cell r="R71">
            <v>6131</v>
          </cell>
          <cell r="S71">
            <v>0</v>
          </cell>
          <cell r="T71" t="str">
            <v>Constante</v>
          </cell>
          <cell r="U71">
            <v>1</v>
          </cell>
          <cell r="V71" t="str">
            <v>Procedimiento</v>
          </cell>
          <cell r="W71">
            <v>22401</v>
          </cell>
          <cell r="X71" t="str">
            <v>Recaudo</v>
          </cell>
          <cell r="Y71" t="str">
            <v>No</v>
          </cell>
        </row>
        <row r="72">
          <cell r="A72">
            <v>448</v>
          </cell>
          <cell r="B72" t="str">
            <v>Porcentaje del número de registros contables de operaciones manuales y de actos administrativos tributarios en firme proferidos por el área de Liquidación contabilizados</v>
          </cell>
          <cell r="C72" t="str">
            <v>(6132/(6133+6134))*100</v>
          </cell>
          <cell r="D72">
            <v>97110002</v>
          </cell>
          <cell r="E72" t="str">
            <v>(Variable1/(Variable2+Variable3))*100</v>
          </cell>
          <cell r="F72">
            <v>100</v>
          </cell>
          <cell r="G72" t="str">
            <v>Mes</v>
          </cell>
          <cell r="H72" t="str">
            <v>Porcentaje</v>
          </cell>
          <cell r="I72">
            <v>85</v>
          </cell>
          <cell r="J72">
            <v>12</v>
          </cell>
          <cell r="K72" t="str">
            <v>Proceso: Recaudación</v>
          </cell>
          <cell r="L72">
            <v>259</v>
          </cell>
          <cell r="M72" t="str">
            <v xml:space="preserve">	Subproceso: Información de Recaudo</v>
          </cell>
          <cell r="N72">
            <v>2052</v>
          </cell>
          <cell r="O72" t="str">
            <v>Procedimiento: Informe contable que deben rendir las direcciones seccionales</v>
          </cell>
          <cell r="P72">
            <v>6132</v>
          </cell>
          <cell r="Q72">
            <v>6133</v>
          </cell>
          <cell r="R72">
            <v>6134</v>
          </cell>
          <cell r="S72">
            <v>0</v>
          </cell>
          <cell r="T72" t="str">
            <v>Constante</v>
          </cell>
          <cell r="U72">
            <v>1</v>
          </cell>
          <cell r="V72" t="str">
            <v>Procedimiento</v>
          </cell>
          <cell r="W72">
            <v>22401</v>
          </cell>
          <cell r="X72" t="str">
            <v>Recaudo</v>
          </cell>
          <cell r="Y72" t="str">
            <v>Si</v>
          </cell>
        </row>
        <row r="73">
          <cell r="A73">
            <v>449</v>
          </cell>
          <cell r="B73" t="str">
            <v>Cantidad de consultas y respuestas a los requerimientos de comunicaciones oficiales de entidades externas y dependencias de la Entidad.</v>
          </cell>
          <cell r="C73" t="str">
            <v>(6135/6136)*100</v>
          </cell>
          <cell r="D73">
            <v>97110002</v>
          </cell>
          <cell r="E73" t="str">
            <v>(Variable1/Variable2)*100</v>
          </cell>
          <cell r="F73">
            <v>100</v>
          </cell>
          <cell r="G73" t="str">
            <v>Trimestre</v>
          </cell>
          <cell r="H73" t="str">
            <v>Porcentaje</v>
          </cell>
          <cell r="I73">
            <v>0</v>
          </cell>
          <cell r="J73">
            <v>14</v>
          </cell>
          <cell r="K73" t="str">
            <v>Proceso: Recursos Físicos</v>
          </cell>
          <cell r="L73">
            <v>53</v>
          </cell>
          <cell r="M73" t="str">
            <v>Subproceso: Gestión Documental</v>
          </cell>
          <cell r="N73">
            <v>2209</v>
          </cell>
          <cell r="O73" t="str">
            <v>Procedimiento: Administración del Archivo Central</v>
          </cell>
          <cell r="P73">
            <v>6135</v>
          </cell>
          <cell r="Q73">
            <v>6136</v>
          </cell>
          <cell r="R73">
            <v>0</v>
          </cell>
          <cell r="S73">
            <v>0</v>
          </cell>
          <cell r="T73" t="str">
            <v>Constante</v>
          </cell>
          <cell r="U73">
            <v>1</v>
          </cell>
          <cell r="V73" t="str">
            <v>Procedimiento</v>
          </cell>
          <cell r="W73">
            <v>21501</v>
          </cell>
          <cell r="X73" t="str">
            <v>Recursos Físicos</v>
          </cell>
          <cell r="Y73" t="str">
            <v>No</v>
          </cell>
        </row>
        <row r="74">
          <cell r="A74">
            <v>451</v>
          </cell>
          <cell r="B74" t="str">
            <v>Oportunidad en la entrega de las comunicaciones oficiales de salida</v>
          </cell>
          <cell r="C74" t="str">
            <v>(6139/6140)*100</v>
          </cell>
          <cell r="D74">
            <v>97110001</v>
          </cell>
          <cell r="E74" t="str">
            <v>(Variable1/Variable2)*100</v>
          </cell>
          <cell r="F74">
            <v>100</v>
          </cell>
          <cell r="G74" t="str">
            <v>Trimestre</v>
          </cell>
          <cell r="H74" t="str">
            <v>Porcentaje</v>
          </cell>
          <cell r="I74">
            <v>0</v>
          </cell>
          <cell r="J74">
            <v>14</v>
          </cell>
          <cell r="K74" t="str">
            <v>Proceso: Recursos Físicos</v>
          </cell>
          <cell r="L74">
            <v>53</v>
          </cell>
          <cell r="M74" t="str">
            <v>Subproceso: Gestión Documental</v>
          </cell>
          <cell r="N74">
            <v>2198</v>
          </cell>
          <cell r="O74" t="str">
            <v>Procedimiento: Comunicaciones Oficiales de Salida</v>
          </cell>
          <cell r="P74">
            <v>6139</v>
          </cell>
          <cell r="Q74">
            <v>6140</v>
          </cell>
          <cell r="R74">
            <v>0</v>
          </cell>
          <cell r="S74">
            <v>0</v>
          </cell>
          <cell r="T74" t="str">
            <v>Ascendente</v>
          </cell>
          <cell r="U74">
            <v>1</v>
          </cell>
          <cell r="V74" t="str">
            <v>Procedimiento</v>
          </cell>
          <cell r="W74">
            <v>21501</v>
          </cell>
          <cell r="X74" t="str">
            <v>Recursos Físicos</v>
          </cell>
          <cell r="Y74" t="str">
            <v>No</v>
          </cell>
        </row>
        <row r="75">
          <cell r="A75">
            <v>452</v>
          </cell>
          <cell r="B75" t="str">
            <v>Transferencias Documentales de archivos de Gestión al Archivo Central que cumplen con los procedimiento, instructivo y formatos establecidos.</v>
          </cell>
          <cell r="C75" t="str">
            <v>(6141/6142)*100</v>
          </cell>
          <cell r="D75">
            <v>97110002</v>
          </cell>
          <cell r="E75" t="str">
            <v>(Variable1/Variable2)*100</v>
          </cell>
          <cell r="F75">
            <v>100</v>
          </cell>
          <cell r="G75" t="str">
            <v>Trimestre</v>
          </cell>
          <cell r="H75" t="str">
            <v>Cantidad</v>
          </cell>
          <cell r="I75">
            <v>0</v>
          </cell>
          <cell r="J75">
            <v>14</v>
          </cell>
          <cell r="K75" t="str">
            <v>Proceso: Recursos Físicos</v>
          </cell>
          <cell r="L75">
            <v>53</v>
          </cell>
          <cell r="M75" t="str">
            <v>Subproceso: Gestión Documental</v>
          </cell>
          <cell r="N75">
            <v>2209</v>
          </cell>
          <cell r="O75" t="str">
            <v>Procedimiento: Administración del Archivo Central</v>
          </cell>
          <cell r="P75">
            <v>6141</v>
          </cell>
          <cell r="Q75">
            <v>6142</v>
          </cell>
          <cell r="R75">
            <v>0</v>
          </cell>
          <cell r="S75">
            <v>0</v>
          </cell>
          <cell r="T75" t="str">
            <v>Constante</v>
          </cell>
          <cell r="U75">
            <v>1</v>
          </cell>
          <cell r="V75" t="str">
            <v>Procedimiento</v>
          </cell>
          <cell r="W75">
            <v>21501</v>
          </cell>
          <cell r="X75" t="str">
            <v>Recursos Físicos</v>
          </cell>
          <cell r="Y75" t="str">
            <v>No</v>
          </cell>
        </row>
        <row r="76">
          <cell r="A76">
            <v>5001</v>
          </cell>
          <cell r="B76" t="str">
            <v>Resultado de las Investigaciones en Fiscalización Tributaria e Internacional</v>
          </cell>
          <cell r="C76" t="str">
            <v>(5785/5832)* 100</v>
          </cell>
          <cell r="D76">
            <v>97110002</v>
          </cell>
          <cell r="E76" t="str">
            <v>(Variable 1/ Variable 2)* 100</v>
          </cell>
          <cell r="F76">
            <v>60</v>
          </cell>
          <cell r="G76" t="str">
            <v>Trimestre</v>
          </cell>
          <cell r="H76" t="str">
            <v>Porcentaje</v>
          </cell>
          <cell r="I76">
            <v>0</v>
          </cell>
          <cell r="J76">
            <v>5</v>
          </cell>
          <cell r="K76" t="str">
            <v>Proceso: Fiscalización y Liquidación</v>
          </cell>
          <cell r="L76">
            <v>200</v>
          </cell>
          <cell r="M76" t="str">
            <v>Subproceso: Control Tributario</v>
          </cell>
          <cell r="N76">
            <v>3007</v>
          </cell>
          <cell r="O76" t="str">
            <v>Subproceso: Control Tributario</v>
          </cell>
          <cell r="P76">
            <v>5785</v>
          </cell>
          <cell r="Q76">
            <v>5832</v>
          </cell>
          <cell r="R76">
            <v>0</v>
          </cell>
          <cell r="S76">
            <v>0</v>
          </cell>
          <cell r="T76" t="str">
            <v>Constante</v>
          </cell>
          <cell r="U76">
            <v>3</v>
          </cell>
          <cell r="V76" t="str">
            <v>Proceso</v>
          </cell>
          <cell r="W76">
            <v>22904</v>
          </cell>
          <cell r="X76" t="str">
            <v>Indicadores de Subproceso - Fiscalización Tributaria</v>
          </cell>
          <cell r="Y76" t="str">
            <v>No</v>
          </cell>
        </row>
        <row r="77">
          <cell r="A77">
            <v>5002</v>
          </cell>
          <cell r="B77" t="str">
            <v>Resultado de las Investigaciones en Liquidación Tributaria e Internacional</v>
          </cell>
          <cell r="C77" t="str">
            <v>(5786/5833)* 100</v>
          </cell>
          <cell r="D77">
            <v>97110002</v>
          </cell>
          <cell r="E77" t="str">
            <v>(Variable 1/ Variable 2)* 100</v>
          </cell>
          <cell r="F77">
            <v>80</v>
          </cell>
          <cell r="G77" t="str">
            <v>Trimestre</v>
          </cell>
          <cell r="H77" t="str">
            <v>Porcentaje</v>
          </cell>
          <cell r="I77">
            <v>0</v>
          </cell>
          <cell r="J77">
            <v>5</v>
          </cell>
          <cell r="K77" t="str">
            <v>Proceso: Fiscalización y Liquidación</v>
          </cell>
          <cell r="L77">
            <v>200</v>
          </cell>
          <cell r="M77" t="str">
            <v>Subproceso: Control Tributario</v>
          </cell>
          <cell r="N77">
            <v>3007</v>
          </cell>
          <cell r="O77" t="str">
            <v>Subproceso: Control Tributario</v>
          </cell>
          <cell r="P77">
            <v>5786</v>
          </cell>
          <cell r="Q77">
            <v>5833</v>
          </cell>
          <cell r="R77">
            <v>0</v>
          </cell>
          <cell r="S77">
            <v>0</v>
          </cell>
          <cell r="T77" t="str">
            <v>Constante</v>
          </cell>
          <cell r="U77">
            <v>3</v>
          </cell>
          <cell r="V77" t="str">
            <v>Proceso</v>
          </cell>
          <cell r="W77">
            <v>22905</v>
          </cell>
          <cell r="X77" t="str">
            <v>Indicadores de Subproceso - Liquidación Tributaria</v>
          </cell>
          <cell r="Y77" t="str">
            <v>No</v>
          </cell>
        </row>
        <row r="78">
          <cell r="A78">
            <v>5003</v>
          </cell>
          <cell r="B78" t="str">
            <v>Gestión de las investigaciones en Fiscalización Tributaria e Internacional</v>
          </cell>
          <cell r="C78" t="str">
            <v>(5787/(5834+5875))*100</v>
          </cell>
          <cell r="D78">
            <v>97110002</v>
          </cell>
          <cell r="E78" t="str">
            <v>(Variable 1/ (Variable 2 + Variable 3))*100</v>
          </cell>
          <cell r="F78">
            <v>40</v>
          </cell>
          <cell r="G78" t="str">
            <v>Trimestre</v>
          </cell>
          <cell r="H78" t="str">
            <v>Porcentaje</v>
          </cell>
          <cell r="I78">
            <v>0</v>
          </cell>
          <cell r="J78">
            <v>5</v>
          </cell>
          <cell r="K78" t="str">
            <v>Proceso: Fiscalización y Liquidación</v>
          </cell>
          <cell r="L78">
            <v>200</v>
          </cell>
          <cell r="M78" t="str">
            <v>Subproceso: Control Tributario</v>
          </cell>
          <cell r="N78">
            <v>3007</v>
          </cell>
          <cell r="O78" t="str">
            <v>Subproceso: Control Tributario</v>
          </cell>
          <cell r="P78">
            <v>5787</v>
          </cell>
          <cell r="Q78">
            <v>5834</v>
          </cell>
          <cell r="R78">
            <v>5875</v>
          </cell>
          <cell r="S78">
            <v>0</v>
          </cell>
          <cell r="T78" t="str">
            <v>Constante</v>
          </cell>
          <cell r="U78">
            <v>3</v>
          </cell>
          <cell r="V78" t="str">
            <v>Proceso</v>
          </cell>
          <cell r="W78">
            <v>22904</v>
          </cell>
          <cell r="X78" t="str">
            <v>Indicadores de Subproceso - Fiscalización Tributaria</v>
          </cell>
          <cell r="Y78" t="str">
            <v>No</v>
          </cell>
        </row>
        <row r="79">
          <cell r="A79">
            <v>5004</v>
          </cell>
          <cell r="B79" t="str">
            <v>Gestión de las investigaciones en Liquidación Tributaria e Internacional</v>
          </cell>
          <cell r="C79" t="str">
            <v>(5788/(5835+5876))*100</v>
          </cell>
          <cell r="D79">
            <v>97110002</v>
          </cell>
          <cell r="E79" t="str">
            <v>(Variable 1/ (Variable 2 + Variable 3))*100</v>
          </cell>
          <cell r="F79">
            <v>45</v>
          </cell>
          <cell r="G79" t="str">
            <v>Trimestre</v>
          </cell>
          <cell r="H79" t="str">
            <v>Porcentaje</v>
          </cell>
          <cell r="I79">
            <v>0</v>
          </cell>
          <cell r="J79">
            <v>5</v>
          </cell>
          <cell r="K79" t="str">
            <v>Proceso: Fiscalización y Liquidación</v>
          </cell>
          <cell r="L79">
            <v>200</v>
          </cell>
          <cell r="M79" t="str">
            <v>Subproceso: Control Tributario</v>
          </cell>
          <cell r="N79">
            <v>3007</v>
          </cell>
          <cell r="O79" t="str">
            <v>Subproceso: Control Tributario</v>
          </cell>
          <cell r="P79">
            <v>5788</v>
          </cell>
          <cell r="Q79">
            <v>5835</v>
          </cell>
          <cell r="R79">
            <v>5876</v>
          </cell>
          <cell r="S79">
            <v>0</v>
          </cell>
          <cell r="T79" t="str">
            <v>Constante</v>
          </cell>
          <cell r="U79">
            <v>3</v>
          </cell>
          <cell r="V79" t="str">
            <v>Proceso</v>
          </cell>
          <cell r="W79">
            <v>22905</v>
          </cell>
          <cell r="X79" t="str">
            <v>Indicadores de Subproceso - Liquidación Tributaria</v>
          </cell>
          <cell r="Y79" t="str">
            <v>No</v>
          </cell>
        </row>
        <row r="80">
          <cell r="A80">
            <v>5005</v>
          </cell>
          <cell r="B80" t="str">
            <v>Resultado de las Investigaciones en Fiscalización Cambiaria</v>
          </cell>
          <cell r="C80" t="str">
            <v>(5789/5836)*100</v>
          </cell>
          <cell r="D80">
            <v>97110001</v>
          </cell>
          <cell r="E80" t="str">
            <v>(Variable 1/ Variable 2)* 100</v>
          </cell>
          <cell r="F80">
            <v>80</v>
          </cell>
          <cell r="G80" t="str">
            <v>Trimestre</v>
          </cell>
          <cell r="H80" t="str">
            <v>Porcentaje</v>
          </cell>
          <cell r="I80">
            <v>0</v>
          </cell>
          <cell r="J80">
            <v>5</v>
          </cell>
          <cell r="K80" t="str">
            <v>Proceso: Fiscalización y Liquidación</v>
          </cell>
          <cell r="L80">
            <v>202</v>
          </cell>
          <cell r="M80" t="str">
            <v>Subproceso: Control Cambiario</v>
          </cell>
          <cell r="N80">
            <v>3005</v>
          </cell>
          <cell r="O80" t="str">
            <v>Subproceso: Control Cambiario</v>
          </cell>
          <cell r="P80">
            <v>5789</v>
          </cell>
          <cell r="Q80">
            <v>5836</v>
          </cell>
          <cell r="R80">
            <v>0</v>
          </cell>
          <cell r="S80">
            <v>0</v>
          </cell>
          <cell r="T80" t="str">
            <v>Ascendente</v>
          </cell>
          <cell r="U80">
            <v>3</v>
          </cell>
          <cell r="V80" t="str">
            <v>Proceso</v>
          </cell>
          <cell r="W80">
            <v>23204</v>
          </cell>
          <cell r="X80" t="str">
            <v>Indicadores de Subproceso - Fiscalización Cambiaria</v>
          </cell>
          <cell r="Y80" t="str">
            <v>No</v>
          </cell>
        </row>
        <row r="81">
          <cell r="A81">
            <v>5006</v>
          </cell>
          <cell r="B81" t="str">
            <v>Resultado de las investigaciones en Liquidación Cambiaria.</v>
          </cell>
          <cell r="C81" t="str">
            <v>(5790/5837)*100</v>
          </cell>
          <cell r="D81">
            <v>97110001</v>
          </cell>
          <cell r="E81" t="str">
            <v>(Variable 1/ Variable 2)* 100</v>
          </cell>
          <cell r="F81">
            <v>100</v>
          </cell>
          <cell r="G81" t="str">
            <v>Trimestre</v>
          </cell>
          <cell r="H81" t="str">
            <v>Porcentaje</v>
          </cell>
          <cell r="I81">
            <v>0</v>
          </cell>
          <cell r="J81">
            <v>5</v>
          </cell>
          <cell r="K81" t="str">
            <v>Proceso: Fiscalización y Liquidación</v>
          </cell>
          <cell r="L81">
            <v>202</v>
          </cell>
          <cell r="M81" t="str">
            <v>Subproceso: Control Cambiario</v>
          </cell>
          <cell r="N81">
            <v>3005</v>
          </cell>
          <cell r="O81" t="str">
            <v>Subproceso: Control Cambiario</v>
          </cell>
          <cell r="P81">
            <v>5790</v>
          </cell>
          <cell r="Q81">
            <v>5837</v>
          </cell>
          <cell r="R81">
            <v>0</v>
          </cell>
          <cell r="S81">
            <v>0</v>
          </cell>
          <cell r="T81" t="str">
            <v>Ascendente</v>
          </cell>
          <cell r="U81">
            <v>3</v>
          </cell>
          <cell r="V81" t="str">
            <v>Proceso</v>
          </cell>
          <cell r="W81">
            <v>23205</v>
          </cell>
          <cell r="X81" t="str">
            <v>Indicadores de Subproceso - Liquidación Cambiaria</v>
          </cell>
          <cell r="Y81" t="str">
            <v>No</v>
          </cell>
        </row>
        <row r="82">
          <cell r="A82">
            <v>5007</v>
          </cell>
          <cell r="B82" t="str">
            <v>Gestión de las investigaciones en Fiscalización Cambiaria</v>
          </cell>
          <cell r="C82" t="str">
            <v>(5791/(5838+5877))*100</v>
          </cell>
          <cell r="D82">
            <v>97110001</v>
          </cell>
          <cell r="E82" t="str">
            <v>(Variable 1/ (Variable 2 + Variable 3))*100</v>
          </cell>
          <cell r="F82">
            <v>70</v>
          </cell>
          <cell r="G82" t="str">
            <v>Trimestre</v>
          </cell>
          <cell r="H82" t="str">
            <v>Porcentaje</v>
          </cell>
          <cell r="I82">
            <v>0</v>
          </cell>
          <cell r="J82">
            <v>5</v>
          </cell>
          <cell r="K82" t="str">
            <v>Proceso: Fiscalización y Liquidación</v>
          </cell>
          <cell r="L82">
            <v>202</v>
          </cell>
          <cell r="M82" t="str">
            <v>Subproceso: Control Cambiario</v>
          </cell>
          <cell r="N82">
            <v>3005</v>
          </cell>
          <cell r="O82" t="str">
            <v>Subproceso: Control Cambiario</v>
          </cell>
          <cell r="P82">
            <v>5791</v>
          </cell>
          <cell r="Q82">
            <v>5838</v>
          </cell>
          <cell r="R82">
            <v>5877</v>
          </cell>
          <cell r="S82">
            <v>0</v>
          </cell>
          <cell r="T82" t="str">
            <v>Ascendente</v>
          </cell>
          <cell r="U82">
            <v>3</v>
          </cell>
          <cell r="V82" t="str">
            <v>Proceso</v>
          </cell>
          <cell r="W82">
            <v>23204</v>
          </cell>
          <cell r="X82" t="str">
            <v>Indicadores de Subproceso - Fiscalización Cambiaria</v>
          </cell>
          <cell r="Y82" t="str">
            <v>No</v>
          </cell>
        </row>
        <row r="83">
          <cell r="A83">
            <v>5008</v>
          </cell>
          <cell r="B83" t="str">
            <v>Gestión de las investigaciones en Liquidación Cambiaria</v>
          </cell>
          <cell r="C83" t="str">
            <v>(5792/(5839+5878))*100</v>
          </cell>
          <cell r="D83">
            <v>97110001</v>
          </cell>
          <cell r="E83" t="str">
            <v>(Variable 1/ (Variable 2 + Variable 3))*100</v>
          </cell>
          <cell r="F83">
            <v>70</v>
          </cell>
          <cell r="G83" t="str">
            <v>Trimestre</v>
          </cell>
          <cell r="H83" t="str">
            <v>Porcentaje</v>
          </cell>
          <cell r="I83">
            <v>0</v>
          </cell>
          <cell r="J83">
            <v>5</v>
          </cell>
          <cell r="K83" t="str">
            <v>Proceso: Fiscalización y Liquidación</v>
          </cell>
          <cell r="L83">
            <v>202</v>
          </cell>
          <cell r="M83" t="str">
            <v>Subproceso: Control Cambiario</v>
          </cell>
          <cell r="N83">
            <v>3005</v>
          </cell>
          <cell r="O83" t="str">
            <v>Subproceso: Control Cambiario</v>
          </cell>
          <cell r="P83">
            <v>5792</v>
          </cell>
          <cell r="Q83">
            <v>5839</v>
          </cell>
          <cell r="R83">
            <v>5878</v>
          </cell>
          <cell r="S83">
            <v>0</v>
          </cell>
          <cell r="T83" t="str">
            <v>Ascendente</v>
          </cell>
          <cell r="U83">
            <v>3</v>
          </cell>
          <cell r="V83" t="str">
            <v>Proceso</v>
          </cell>
          <cell r="W83">
            <v>23205</v>
          </cell>
          <cell r="X83" t="str">
            <v>Indicadores de Subproceso - Liquidación Cambiaria</v>
          </cell>
          <cell r="Y83" t="str">
            <v>No</v>
          </cell>
        </row>
        <row r="84">
          <cell r="A84">
            <v>5019</v>
          </cell>
          <cell r="B84" t="str">
            <v>Gestión de los reportes en control y prevención de lavado de activos</v>
          </cell>
          <cell r="C84" t="str">
            <v>(5803/(5850+5887))*100</v>
          </cell>
          <cell r="D84">
            <v>97110001</v>
          </cell>
          <cell r="E84" t="str">
            <v>(Variable 1/ (Variable 2 + Variable 3))*100</v>
          </cell>
          <cell r="F84">
            <v>35</v>
          </cell>
          <cell r="G84" t="str">
            <v>Trimestre</v>
          </cell>
          <cell r="H84" t="str">
            <v>Porcentaje</v>
          </cell>
          <cell r="I84">
            <v>0</v>
          </cell>
          <cell r="J84">
            <v>5</v>
          </cell>
          <cell r="K84" t="str">
            <v>Proceso: Fiscalización y Liquidación</v>
          </cell>
          <cell r="L84">
            <v>273</v>
          </cell>
          <cell r="M84" t="str">
            <v>Proceso: Fiscalización y Liquidación No Aplica Subproceso.</v>
          </cell>
          <cell r="N84">
            <v>3023</v>
          </cell>
          <cell r="O84" t="str">
            <v>Proceso: Fiscalización y Liquidación</v>
          </cell>
          <cell r="P84">
            <v>5803</v>
          </cell>
          <cell r="Q84">
            <v>5850</v>
          </cell>
          <cell r="R84">
            <v>5887</v>
          </cell>
          <cell r="S84">
            <v>0</v>
          </cell>
          <cell r="T84" t="str">
            <v>Ascendente</v>
          </cell>
          <cell r="U84">
            <v>3</v>
          </cell>
          <cell r="V84" t="str">
            <v>Proceso</v>
          </cell>
          <cell r="W84">
            <v>21103</v>
          </cell>
          <cell r="X84" t="str">
            <v>Indicadores de Proceso - Gestión de Fiscalización</v>
          </cell>
          <cell r="Y84" t="str">
            <v>No</v>
          </cell>
        </row>
        <row r="85">
          <cell r="A85">
            <v>5021</v>
          </cell>
          <cell r="B85" t="str">
            <v>Oportunidad en los actos administrativos proferidos en Sede Administrativa en materia Tributaria.</v>
          </cell>
          <cell r="C85" t="str">
            <v>(5805/5852)*100</v>
          </cell>
          <cell r="D85">
            <v>97110002</v>
          </cell>
          <cell r="E85" t="str">
            <v>(Variable 1/ Variable 2)* 100</v>
          </cell>
          <cell r="F85">
            <v>100</v>
          </cell>
          <cell r="G85" t="str">
            <v>Mes</v>
          </cell>
          <cell r="H85" t="str">
            <v>Porcentaje</v>
          </cell>
          <cell r="I85">
            <v>99.11</v>
          </cell>
          <cell r="J85">
            <v>7</v>
          </cell>
          <cell r="K85" t="str">
            <v>Proceso: Gestión Jurídica</v>
          </cell>
          <cell r="L85">
            <v>7</v>
          </cell>
          <cell r="M85" t="str">
            <v>Proceso: Gestión Jurídica No Aplica</v>
          </cell>
          <cell r="N85">
            <v>3003</v>
          </cell>
          <cell r="O85" t="str">
            <v>Proceso: Gestión Jurídica No Aplica</v>
          </cell>
          <cell r="P85">
            <v>5805</v>
          </cell>
          <cell r="Q85">
            <v>5852</v>
          </cell>
          <cell r="R85">
            <v>0</v>
          </cell>
          <cell r="S85">
            <v>0</v>
          </cell>
          <cell r="T85" t="str">
            <v>Constante</v>
          </cell>
          <cell r="U85">
            <v>3</v>
          </cell>
          <cell r="V85" t="str">
            <v>Proceso</v>
          </cell>
          <cell r="W85">
            <v>20803</v>
          </cell>
          <cell r="X85" t="str">
            <v>Indicadores de Proceso - Gestión Jurídica</v>
          </cell>
          <cell r="Y85" t="str">
            <v>No</v>
          </cell>
        </row>
        <row r="86">
          <cell r="A86">
            <v>5024</v>
          </cell>
          <cell r="B86" t="str">
            <v>Atención de Alegatos de Conclusión</v>
          </cell>
          <cell r="C86" t="str">
            <v>(5808/5854)* 100</v>
          </cell>
          <cell r="D86">
            <v>97110002</v>
          </cell>
          <cell r="E86" t="str">
            <v>(Variable 1/ Variable 2)* 100</v>
          </cell>
          <cell r="F86">
            <v>100</v>
          </cell>
          <cell r="G86" t="str">
            <v>Mes</v>
          </cell>
          <cell r="H86" t="str">
            <v>Porcentaje</v>
          </cell>
          <cell r="I86">
            <v>0</v>
          </cell>
          <cell r="J86">
            <v>7</v>
          </cell>
          <cell r="K86" t="str">
            <v>Proceso: Gestión Jurídica</v>
          </cell>
          <cell r="L86">
            <v>7</v>
          </cell>
          <cell r="M86" t="str">
            <v>Proceso: Gestión Jurídica No Aplica</v>
          </cell>
          <cell r="N86">
            <v>3003</v>
          </cell>
          <cell r="O86" t="str">
            <v>Proceso: Gestión Jurídica No Aplica</v>
          </cell>
          <cell r="P86">
            <v>5808</v>
          </cell>
          <cell r="Q86">
            <v>5854</v>
          </cell>
          <cell r="R86">
            <v>0</v>
          </cell>
          <cell r="S86">
            <v>0</v>
          </cell>
          <cell r="T86" t="str">
            <v>Constante</v>
          </cell>
          <cell r="U86">
            <v>3</v>
          </cell>
          <cell r="V86" t="str">
            <v>Proceso</v>
          </cell>
          <cell r="W86">
            <v>20803</v>
          </cell>
          <cell r="X86" t="str">
            <v>Indicadores de Proceso - Gestión Jurídica</v>
          </cell>
          <cell r="Y86" t="str">
            <v>No</v>
          </cell>
        </row>
        <row r="87">
          <cell r="A87">
            <v>5025</v>
          </cell>
          <cell r="B87" t="str">
            <v>Atención de recursos de apelación contra sentencias de primera instancia desfavorables a la DIAN</v>
          </cell>
          <cell r="C87" t="str">
            <v>(5809/5855)* 100</v>
          </cell>
          <cell r="D87">
            <v>97110002</v>
          </cell>
          <cell r="E87" t="str">
            <v>(Variable 1/ Variable 2)* 100</v>
          </cell>
          <cell r="F87">
            <v>100</v>
          </cell>
          <cell r="G87" t="str">
            <v>Mes</v>
          </cell>
          <cell r="H87" t="str">
            <v>Porcentaje</v>
          </cell>
          <cell r="I87">
            <v>0</v>
          </cell>
          <cell r="J87">
            <v>7</v>
          </cell>
          <cell r="K87" t="str">
            <v>Proceso: Gestión Jurídica</v>
          </cell>
          <cell r="L87">
            <v>7</v>
          </cell>
          <cell r="M87" t="str">
            <v>Proceso: Gestión Jurídica No Aplica</v>
          </cell>
          <cell r="N87">
            <v>3003</v>
          </cell>
          <cell r="O87" t="str">
            <v>Proceso: Gestión Jurídica No Aplica</v>
          </cell>
          <cell r="P87">
            <v>5809</v>
          </cell>
          <cell r="Q87">
            <v>5855</v>
          </cell>
          <cell r="R87">
            <v>0</v>
          </cell>
          <cell r="S87">
            <v>0</v>
          </cell>
          <cell r="T87" t="str">
            <v>Constante</v>
          </cell>
          <cell r="U87">
            <v>3</v>
          </cell>
          <cell r="V87" t="str">
            <v>Proceso</v>
          </cell>
          <cell r="W87">
            <v>20803</v>
          </cell>
          <cell r="X87" t="str">
            <v>Indicadores de Proceso - Gestión Jurídica</v>
          </cell>
          <cell r="Y87" t="str">
            <v>No</v>
          </cell>
        </row>
        <row r="88">
          <cell r="A88">
            <v>5028</v>
          </cell>
          <cell r="B88" t="str">
            <v>Decisiones del Comité de Conciliación y Defensa Judicial relacionadas con los estudios de acciones de repetición.</v>
          </cell>
          <cell r="C88" t="str">
            <v>(5812/5858)* 100</v>
          </cell>
          <cell r="D88">
            <v>97110002</v>
          </cell>
          <cell r="E88" t="str">
            <v>(Variable 1/ Variable 2)* 100</v>
          </cell>
          <cell r="F88">
            <v>100</v>
          </cell>
          <cell r="G88" t="str">
            <v>Mes</v>
          </cell>
          <cell r="H88" t="str">
            <v>Porcentaje</v>
          </cell>
          <cell r="I88">
            <v>0</v>
          </cell>
          <cell r="J88">
            <v>7</v>
          </cell>
          <cell r="K88" t="str">
            <v>Proceso: Gestión Jurídica</v>
          </cell>
          <cell r="L88">
            <v>7</v>
          </cell>
          <cell r="M88" t="str">
            <v>Proceso: Gestión Jurídica No Aplica</v>
          </cell>
          <cell r="N88">
            <v>3003</v>
          </cell>
          <cell r="O88" t="str">
            <v>Proceso: Gestión Jurídica No Aplica</v>
          </cell>
          <cell r="P88">
            <v>5812</v>
          </cell>
          <cell r="Q88">
            <v>5858</v>
          </cell>
          <cell r="R88">
            <v>0</v>
          </cell>
          <cell r="S88">
            <v>0</v>
          </cell>
          <cell r="T88" t="str">
            <v>Constante</v>
          </cell>
          <cell r="U88">
            <v>3</v>
          </cell>
          <cell r="V88" t="str">
            <v>Proceso</v>
          </cell>
          <cell r="W88">
            <v>20803</v>
          </cell>
          <cell r="X88" t="str">
            <v>Indicadores de Proceso - Gestión Jurídica</v>
          </cell>
          <cell r="Y88" t="str">
            <v>No</v>
          </cell>
        </row>
        <row r="89">
          <cell r="A89">
            <v>5029</v>
          </cell>
          <cell r="B89" t="str">
            <v>Atención de Tutelas</v>
          </cell>
          <cell r="C89" t="str">
            <v>(5813/5859)* 100</v>
          </cell>
          <cell r="D89">
            <v>97110002</v>
          </cell>
          <cell r="E89" t="str">
            <v>(Variable 1/ Variable 2)* 100</v>
          </cell>
          <cell r="F89">
            <v>100</v>
          </cell>
          <cell r="G89" t="str">
            <v>Mes</v>
          </cell>
          <cell r="H89" t="str">
            <v>Porcentaje</v>
          </cell>
          <cell r="I89">
            <v>0</v>
          </cell>
          <cell r="J89">
            <v>7</v>
          </cell>
          <cell r="K89" t="str">
            <v>Proceso: Gestión Jurídica</v>
          </cell>
          <cell r="L89">
            <v>7</v>
          </cell>
          <cell r="M89" t="str">
            <v>Proceso: Gestión Jurídica No Aplica</v>
          </cell>
          <cell r="N89">
            <v>3003</v>
          </cell>
          <cell r="O89" t="str">
            <v>Proceso: Gestión Jurídica No Aplica</v>
          </cell>
          <cell r="P89">
            <v>5813</v>
          </cell>
          <cell r="Q89">
            <v>5859</v>
          </cell>
          <cell r="R89">
            <v>0</v>
          </cell>
          <cell r="S89">
            <v>0</v>
          </cell>
          <cell r="T89" t="str">
            <v>Constante</v>
          </cell>
          <cell r="U89">
            <v>3</v>
          </cell>
          <cell r="V89" t="str">
            <v>Proceso</v>
          </cell>
          <cell r="W89">
            <v>20803</v>
          </cell>
          <cell r="X89" t="str">
            <v>Indicadores de Proceso - Gestión Jurídica</v>
          </cell>
          <cell r="Y89" t="str">
            <v>No</v>
          </cell>
        </row>
        <row r="90">
          <cell r="A90">
            <v>5030</v>
          </cell>
          <cell r="B90" t="str">
            <v>Fallos de tutela a favor de la DIAN</v>
          </cell>
          <cell r="C90" t="str">
            <v>(5814/5860)* 100</v>
          </cell>
          <cell r="D90">
            <v>97110002</v>
          </cell>
          <cell r="E90" t="str">
            <v>(Variable 1/ Variable 2)* 100</v>
          </cell>
          <cell r="F90">
            <v>90</v>
          </cell>
          <cell r="G90" t="str">
            <v>Trimestre</v>
          </cell>
          <cell r="H90" t="str">
            <v>Porcentaje</v>
          </cell>
          <cell r="I90">
            <v>0</v>
          </cell>
          <cell r="J90">
            <v>7</v>
          </cell>
          <cell r="K90" t="str">
            <v>Proceso: Gestión Jurídica</v>
          </cell>
          <cell r="L90">
            <v>7</v>
          </cell>
          <cell r="M90" t="str">
            <v>Proceso: Gestión Jurídica No Aplica</v>
          </cell>
          <cell r="N90">
            <v>3003</v>
          </cell>
          <cell r="O90" t="str">
            <v>Proceso: Gestión Jurídica No Aplica</v>
          </cell>
          <cell r="P90">
            <v>5814</v>
          </cell>
          <cell r="Q90">
            <v>5860</v>
          </cell>
          <cell r="R90">
            <v>0</v>
          </cell>
          <cell r="S90">
            <v>0</v>
          </cell>
          <cell r="T90" t="str">
            <v>Constante</v>
          </cell>
          <cell r="U90">
            <v>3</v>
          </cell>
          <cell r="V90" t="str">
            <v>Proceso</v>
          </cell>
          <cell r="W90">
            <v>20803</v>
          </cell>
          <cell r="X90" t="str">
            <v>Indicadores de Proceso - Gestión Jurídica</v>
          </cell>
          <cell r="Y90" t="str">
            <v>No</v>
          </cell>
        </row>
        <row r="91">
          <cell r="A91">
            <v>5032</v>
          </cell>
          <cell r="B91" t="str">
            <v>Conceptos efectivamente reconsiderados por la Dian.</v>
          </cell>
          <cell r="C91" t="str">
            <v>1-(5816/5862)*100</v>
          </cell>
          <cell r="D91">
            <v>97110002</v>
          </cell>
          <cell r="E91" t="str">
            <v>(1-(Variable 1 / Variable 2))*100</v>
          </cell>
          <cell r="F91">
            <v>100</v>
          </cell>
          <cell r="G91" t="str">
            <v>Trimestre</v>
          </cell>
          <cell r="H91" t="str">
            <v>Porcentaje</v>
          </cell>
          <cell r="I91">
            <v>0</v>
          </cell>
          <cell r="J91">
            <v>7</v>
          </cell>
          <cell r="K91" t="str">
            <v>Proceso: Gestión Jurídica</v>
          </cell>
          <cell r="L91">
            <v>7</v>
          </cell>
          <cell r="M91" t="str">
            <v>Proceso: Gestión Jurídica No Aplica</v>
          </cell>
          <cell r="N91">
            <v>3003</v>
          </cell>
          <cell r="O91" t="str">
            <v>Proceso: Gestión Jurídica No Aplica</v>
          </cell>
          <cell r="P91">
            <v>5816</v>
          </cell>
          <cell r="Q91">
            <v>5862</v>
          </cell>
          <cell r="R91">
            <v>0</v>
          </cell>
          <cell r="S91">
            <v>0</v>
          </cell>
          <cell r="T91" t="str">
            <v>Constante</v>
          </cell>
          <cell r="U91">
            <v>3</v>
          </cell>
          <cell r="V91" t="str">
            <v>Proceso</v>
          </cell>
          <cell r="W91">
            <v>20803</v>
          </cell>
          <cell r="X91" t="str">
            <v>Indicadores de Proceso - Gestión Jurídica</v>
          </cell>
          <cell r="Y91" t="str">
            <v>No</v>
          </cell>
        </row>
        <row r="92">
          <cell r="A92">
            <v>5033</v>
          </cell>
          <cell r="B92" t="str">
            <v>Oportunidad en la respuesta de los Conceptos</v>
          </cell>
          <cell r="C92" t="str">
            <v>5817/5863)* 100</v>
          </cell>
          <cell r="D92">
            <v>97110001</v>
          </cell>
          <cell r="E92" t="str">
            <v>(Variable 1/ Variable 2)* 100</v>
          </cell>
          <cell r="F92">
            <v>100</v>
          </cell>
          <cell r="G92" t="str">
            <v>Mes</v>
          </cell>
          <cell r="H92" t="str">
            <v>Porcentaje</v>
          </cell>
          <cell r="I92">
            <v>0</v>
          </cell>
          <cell r="J92">
            <v>7</v>
          </cell>
          <cell r="K92" t="str">
            <v>Proceso: Gestión Jurídica</v>
          </cell>
          <cell r="L92">
            <v>7</v>
          </cell>
          <cell r="M92" t="str">
            <v>Proceso: Gestión Jurídica No Aplica</v>
          </cell>
          <cell r="N92">
            <v>3003</v>
          </cell>
          <cell r="O92" t="str">
            <v>Proceso: Gestión Jurídica No Aplica</v>
          </cell>
          <cell r="P92">
            <v>5817</v>
          </cell>
          <cell r="Q92">
            <v>5863</v>
          </cell>
          <cell r="R92">
            <v>0</v>
          </cell>
          <cell r="S92">
            <v>0</v>
          </cell>
          <cell r="T92" t="str">
            <v>Ascendente</v>
          </cell>
          <cell r="U92">
            <v>3</v>
          </cell>
          <cell r="V92" t="str">
            <v>Proceso</v>
          </cell>
          <cell r="W92">
            <v>20803</v>
          </cell>
          <cell r="X92" t="str">
            <v>Indicadores de Proceso - Gestión Jurídica</v>
          </cell>
          <cell r="Y92" t="str">
            <v>No</v>
          </cell>
        </row>
        <row r="93">
          <cell r="A93">
            <v>5034</v>
          </cell>
          <cell r="B93" t="str">
            <v>Eficiencia en la expedición de providencias</v>
          </cell>
          <cell r="C93" t="str">
            <v>.992155525238744884038199181446111869031</v>
          </cell>
          <cell r="D93">
            <v>97110002</v>
          </cell>
          <cell r="E93" t="str">
            <v>Variable 1/ Variable 2</v>
          </cell>
          <cell r="F93">
            <v>1</v>
          </cell>
          <cell r="G93" t="str">
            <v>Trimestre</v>
          </cell>
          <cell r="H93" t="str">
            <v>Días</v>
          </cell>
          <cell r="I93">
            <v>0</v>
          </cell>
          <cell r="J93">
            <v>10</v>
          </cell>
          <cell r="K93" t="str">
            <v>Proceso: Investigación disciplinaria</v>
          </cell>
          <cell r="L93">
            <v>268</v>
          </cell>
          <cell r="M93" t="str">
            <v>Proceso: Investigación disciplinaria</v>
          </cell>
          <cell r="N93">
            <v>3000</v>
          </cell>
          <cell r="O93" t="str">
            <v>Proceso: Investigación Disciplinaria</v>
          </cell>
          <cell r="P93">
            <v>5818</v>
          </cell>
          <cell r="Q93">
            <v>5864</v>
          </cell>
          <cell r="R93">
            <v>0</v>
          </cell>
          <cell r="S93">
            <v>0</v>
          </cell>
          <cell r="T93" t="str">
            <v>Constante</v>
          </cell>
          <cell r="U93">
            <v>3</v>
          </cell>
          <cell r="V93" t="str">
            <v>Proceso</v>
          </cell>
          <cell r="W93">
            <v>21303</v>
          </cell>
          <cell r="X93" t="str">
            <v>Indicadores de Proceso - Control Disciplinario Interno</v>
          </cell>
          <cell r="Y93" t="str">
            <v>No</v>
          </cell>
        </row>
        <row r="94">
          <cell r="A94">
            <v>5036</v>
          </cell>
          <cell r="B94" t="str">
            <v>Porcentaje de fallos proferidos sin nulidad por segunda instancia</v>
          </cell>
          <cell r="C94" t="str">
            <v>99.215819979543129901125127855438117968</v>
          </cell>
          <cell r="D94">
            <v>97110002</v>
          </cell>
          <cell r="E94" t="str">
            <v>(Variable 1/ Variable 2)* 100</v>
          </cell>
          <cell r="F94">
            <v>100</v>
          </cell>
          <cell r="G94" t="str">
            <v>Semestre</v>
          </cell>
          <cell r="H94" t="str">
            <v>Porcentaje</v>
          </cell>
          <cell r="I94">
            <v>0</v>
          </cell>
          <cell r="J94">
            <v>10</v>
          </cell>
          <cell r="K94" t="str">
            <v>Proceso: Investigación disciplinaria</v>
          </cell>
          <cell r="L94">
            <v>268</v>
          </cell>
          <cell r="M94" t="str">
            <v>Proceso: Investigación disciplinaria</v>
          </cell>
          <cell r="N94">
            <v>3000</v>
          </cell>
          <cell r="O94" t="str">
            <v>Proceso: Investigación Disciplinaria</v>
          </cell>
          <cell r="P94">
            <v>5820</v>
          </cell>
          <cell r="Q94">
            <v>5866</v>
          </cell>
          <cell r="R94">
            <v>0</v>
          </cell>
          <cell r="S94">
            <v>0</v>
          </cell>
          <cell r="T94" t="str">
            <v>Constante</v>
          </cell>
          <cell r="U94">
            <v>3</v>
          </cell>
          <cell r="V94" t="str">
            <v>Proceso</v>
          </cell>
          <cell r="W94">
            <v>21303</v>
          </cell>
          <cell r="X94" t="str">
            <v>Indicadores de Proceso - Control Disciplinario Interno</v>
          </cell>
          <cell r="Y94" t="str">
            <v>No</v>
          </cell>
        </row>
        <row r="95">
          <cell r="A95">
            <v>5045</v>
          </cell>
          <cell r="B95" t="str">
            <v>Solicitudes  de Devolución y/o Compensación gestionadas, hasta proferir el acto administrativo terminal dentro del término legal.</v>
          </cell>
          <cell r="C95" t="str">
            <v>(5829/5873)*100</v>
          </cell>
          <cell r="D95">
            <v>97110002</v>
          </cell>
          <cell r="E95" t="str">
            <v>(Variable 1/ Variable 2)* 100</v>
          </cell>
          <cell r="F95">
            <v>100</v>
          </cell>
          <cell r="G95" t="str">
            <v>Mes</v>
          </cell>
          <cell r="H95" t="str">
            <v>Porcentaje</v>
          </cell>
          <cell r="I95">
            <v>0</v>
          </cell>
          <cell r="J95">
            <v>12</v>
          </cell>
          <cell r="K95" t="str">
            <v>Proceso: Recaudación</v>
          </cell>
          <cell r="L95">
            <v>45</v>
          </cell>
          <cell r="M95" t="str">
            <v>Subproceso: Devolución y/o Compensación</v>
          </cell>
          <cell r="N95">
            <v>3044</v>
          </cell>
          <cell r="O95" t="str">
            <v>Subproceso: Devolución y/o compensación</v>
          </cell>
          <cell r="P95">
            <v>5829</v>
          </cell>
          <cell r="Q95">
            <v>5873</v>
          </cell>
          <cell r="R95">
            <v>0</v>
          </cell>
          <cell r="S95">
            <v>0</v>
          </cell>
          <cell r="T95" t="str">
            <v>Constante</v>
          </cell>
          <cell r="U95">
            <v>3</v>
          </cell>
          <cell r="V95" t="str">
            <v>Proceso</v>
          </cell>
          <cell r="W95">
            <v>22403</v>
          </cell>
          <cell r="X95" t="str">
            <v>Indicadores de Subproceso - Recaudo</v>
          </cell>
          <cell r="Y95" t="str">
            <v>No</v>
          </cell>
        </row>
        <row r="96">
          <cell r="A96">
            <v>5047</v>
          </cell>
          <cell r="B96" t="str">
            <v>Promedio de días utilizados en resolver las solicitudes de devolución y/o compensación</v>
          </cell>
          <cell r="C96" t="str">
            <v>5831</v>
          </cell>
          <cell r="D96">
            <v>97110003</v>
          </cell>
          <cell r="E96" t="str">
            <v>Variable 1</v>
          </cell>
          <cell r="F96">
            <v>37</v>
          </cell>
          <cell r="G96" t="str">
            <v>Mes</v>
          </cell>
          <cell r="H96" t="str">
            <v>Días</v>
          </cell>
          <cell r="I96">
            <v>40.49</v>
          </cell>
          <cell r="J96">
            <v>12</v>
          </cell>
          <cell r="K96" t="str">
            <v>Proceso: Recaudación</v>
          </cell>
          <cell r="L96">
            <v>45</v>
          </cell>
          <cell r="M96" t="str">
            <v>Subproceso: Devolución y/o Compensación</v>
          </cell>
          <cell r="N96">
            <v>3044</v>
          </cell>
          <cell r="O96" t="str">
            <v>Subproceso: Devolución y/o compensación</v>
          </cell>
          <cell r="P96">
            <v>5831</v>
          </cell>
          <cell r="Q96">
            <v>0</v>
          </cell>
          <cell r="R96">
            <v>0</v>
          </cell>
          <cell r="S96">
            <v>0</v>
          </cell>
          <cell r="T96" t="str">
            <v>Descendente</v>
          </cell>
          <cell r="U96">
            <v>3</v>
          </cell>
          <cell r="V96" t="str">
            <v>Proceso</v>
          </cell>
          <cell r="W96">
            <v>22403</v>
          </cell>
          <cell r="X96" t="str">
            <v>Indicadores de Subproceso - Recaudo</v>
          </cell>
          <cell r="Y96" t="str">
            <v>No</v>
          </cell>
        </row>
        <row r="97">
          <cell r="A97">
            <v>5048</v>
          </cell>
          <cell r="B97" t="str">
            <v>Cumplimiento del Plan Anual de Auditoría</v>
          </cell>
          <cell r="C97" t="str">
            <v>(5926/5933)*100</v>
          </cell>
          <cell r="D97">
            <v>97110002</v>
          </cell>
          <cell r="E97" t="str">
            <v>(Variable 1/ Variable 2)* 100</v>
          </cell>
          <cell r="F97">
            <v>100</v>
          </cell>
          <cell r="G97" t="str">
            <v>Semestre</v>
          </cell>
          <cell r="H97" t="str">
            <v>Porcentaje</v>
          </cell>
          <cell r="I97">
            <v>0</v>
          </cell>
          <cell r="J97">
            <v>4</v>
          </cell>
          <cell r="K97" t="str">
            <v>Proceso: Control Interno</v>
          </cell>
          <cell r="L97">
            <v>4</v>
          </cell>
          <cell r="M97" t="str">
            <v>Proceso: Control Interno. No Aplica Subproceso.</v>
          </cell>
          <cell r="N97">
            <v>3010</v>
          </cell>
          <cell r="O97" t="str">
            <v>Proceso: Control Interno.</v>
          </cell>
          <cell r="P97">
            <v>5926</v>
          </cell>
          <cell r="Q97">
            <v>5933</v>
          </cell>
          <cell r="R97">
            <v>0</v>
          </cell>
          <cell r="S97">
            <v>0</v>
          </cell>
          <cell r="T97" t="str">
            <v>Constante</v>
          </cell>
          <cell r="U97">
            <v>3</v>
          </cell>
          <cell r="V97" t="str">
            <v>Proceso</v>
          </cell>
          <cell r="W97">
            <v>20403</v>
          </cell>
          <cell r="X97" t="str">
            <v>Indicadores de Proceso - Control Interno</v>
          </cell>
          <cell r="Y97" t="str">
            <v>No</v>
          </cell>
        </row>
        <row r="98">
          <cell r="A98">
            <v>5049</v>
          </cell>
          <cell r="B98" t="str">
            <v>Tiempo promedio de duración de las auditorías</v>
          </cell>
          <cell r="C98" t="str">
            <v>5927/5934</v>
          </cell>
          <cell r="D98">
            <v>97110003</v>
          </cell>
          <cell r="E98" t="str">
            <v>Variable 1/ Variable 2</v>
          </cell>
          <cell r="F98">
            <v>120</v>
          </cell>
          <cell r="G98" t="str">
            <v>Año</v>
          </cell>
          <cell r="H98" t="str">
            <v>Días</v>
          </cell>
          <cell r="I98">
            <v>0</v>
          </cell>
          <cell r="J98">
            <v>4</v>
          </cell>
          <cell r="K98" t="str">
            <v>Proceso: Control Interno</v>
          </cell>
          <cell r="L98">
            <v>4</v>
          </cell>
          <cell r="M98" t="str">
            <v>Proceso: Control Interno. No Aplica Subproceso.</v>
          </cell>
          <cell r="N98">
            <v>3010</v>
          </cell>
          <cell r="O98" t="str">
            <v>Proceso: Control Interno.</v>
          </cell>
          <cell r="P98">
            <v>5927</v>
          </cell>
          <cell r="Q98">
            <v>5934</v>
          </cell>
          <cell r="R98">
            <v>0</v>
          </cell>
          <cell r="S98">
            <v>0</v>
          </cell>
          <cell r="T98" t="str">
            <v>Descendente</v>
          </cell>
          <cell r="U98">
            <v>3</v>
          </cell>
          <cell r="V98" t="str">
            <v>Proceso</v>
          </cell>
          <cell r="W98">
            <v>20403</v>
          </cell>
          <cell r="X98" t="str">
            <v>Indicadores de Proceso - Control Interno</v>
          </cell>
          <cell r="Y98" t="str">
            <v>No</v>
          </cell>
        </row>
        <row r="99">
          <cell r="A99">
            <v>5050</v>
          </cell>
          <cell r="B99" t="str">
            <v>Administración del presupuesto de TIC</v>
          </cell>
          <cell r="C99" t="str">
            <v>(5928/5935)*100</v>
          </cell>
          <cell r="D99">
            <v>97110002</v>
          </cell>
          <cell r="E99" t="str">
            <v>(Variable 1/ Variable 2)* 100</v>
          </cell>
          <cell r="F99">
            <v>100</v>
          </cell>
          <cell r="G99" t="str">
            <v>Trimestre</v>
          </cell>
          <cell r="H99" t="str">
            <v>Porcentaje</v>
          </cell>
          <cell r="I99">
            <v>0</v>
          </cell>
          <cell r="J99">
            <v>15</v>
          </cell>
          <cell r="K99" t="str">
            <v>Proceso: Servicios informáticos</v>
          </cell>
          <cell r="L99">
            <v>263</v>
          </cell>
          <cell r="M99" t="str">
            <v>Proceso: Servicios informáticos</v>
          </cell>
          <cell r="N99">
            <v>3011</v>
          </cell>
          <cell r="O99" t="str">
            <v>Proceso: Servicios Informáticos</v>
          </cell>
          <cell r="P99">
            <v>5928</v>
          </cell>
          <cell r="Q99">
            <v>5935</v>
          </cell>
          <cell r="R99">
            <v>0</v>
          </cell>
          <cell r="S99">
            <v>0</v>
          </cell>
          <cell r="T99" t="str">
            <v>Constante</v>
          </cell>
          <cell r="U99">
            <v>3</v>
          </cell>
          <cell r="V99" t="str">
            <v>Proceso</v>
          </cell>
          <cell r="W99">
            <v>22003</v>
          </cell>
          <cell r="X99" t="str">
            <v>Indicadores de Proceso - Tecnología de Información y Telecomunicaciones</v>
          </cell>
          <cell r="Y99" t="str">
            <v>No</v>
          </cell>
        </row>
        <row r="100">
          <cell r="A100">
            <v>5051</v>
          </cell>
          <cell r="B100" t="str">
            <v>Nivel cumplimiento del cronograma de software</v>
          </cell>
          <cell r="C100" t="str">
            <v>(5929/5936)*100</v>
          </cell>
          <cell r="D100">
            <v>97110003</v>
          </cell>
          <cell r="E100" t="str">
            <v>(Variable 1/ Variable 2)* 100</v>
          </cell>
          <cell r="F100">
            <v>100</v>
          </cell>
          <cell r="G100" t="str">
            <v>Mes</v>
          </cell>
          <cell r="H100" t="str">
            <v>Porcentaje</v>
          </cell>
          <cell r="I100">
            <v>0</v>
          </cell>
          <cell r="J100">
            <v>15</v>
          </cell>
          <cell r="K100" t="str">
            <v>Proceso: Servicios informáticos</v>
          </cell>
          <cell r="L100">
            <v>245</v>
          </cell>
          <cell r="M100" t="str">
            <v>Subproceso: Construcción de Sistemas de Información</v>
          </cell>
          <cell r="N100">
            <v>3077</v>
          </cell>
          <cell r="O100" t="str">
            <v>Subproceso: Construcción de Sistemas de Información</v>
          </cell>
          <cell r="P100">
            <v>5929</v>
          </cell>
          <cell r="Q100">
            <v>5936</v>
          </cell>
          <cell r="R100">
            <v>0</v>
          </cell>
          <cell r="S100">
            <v>0</v>
          </cell>
          <cell r="T100" t="str">
            <v>Descendente</v>
          </cell>
          <cell r="U100">
            <v>3</v>
          </cell>
          <cell r="V100" t="str">
            <v>Proceso</v>
          </cell>
          <cell r="W100">
            <v>22002</v>
          </cell>
          <cell r="X100" t="str">
            <v>Indicadores de Subproceso - Tecnología de Información y Telecomunicaciones</v>
          </cell>
          <cell r="Y100" t="str">
            <v>No</v>
          </cell>
        </row>
        <row r="101">
          <cell r="A101">
            <v>5052</v>
          </cell>
          <cell r="B101" t="str">
            <v>Nivel de servicio Infraestructura Tecnologica</v>
          </cell>
          <cell r="C101" t="str">
            <v>((5930-5937)/5930)*100</v>
          </cell>
          <cell r="D101">
            <v>97110002</v>
          </cell>
          <cell r="E101" t="str">
            <v>((Variable 1 - Variable 2) / Variable 1)*100</v>
          </cell>
          <cell r="F101">
            <v>99.7</v>
          </cell>
          <cell r="G101" t="str">
            <v>Mes</v>
          </cell>
          <cell r="H101" t="str">
            <v>Porcentaje</v>
          </cell>
          <cell r="I101">
            <v>0</v>
          </cell>
          <cell r="J101">
            <v>15</v>
          </cell>
          <cell r="K101" t="str">
            <v>Proceso: Servicios informáticos</v>
          </cell>
          <cell r="L101">
            <v>242</v>
          </cell>
          <cell r="M101" t="str">
            <v>Subproceso: Gestión de la Infraestructura Tecnológica</v>
          </cell>
          <cell r="N101">
            <v>3013</v>
          </cell>
          <cell r="O101" t="str">
            <v>Subproceso: Gestión de la Infraestructura Tecnológica</v>
          </cell>
          <cell r="P101">
            <v>5930</v>
          </cell>
          <cell r="Q101">
            <v>5937</v>
          </cell>
          <cell r="R101">
            <v>0</v>
          </cell>
          <cell r="S101">
            <v>0</v>
          </cell>
          <cell r="T101" t="str">
            <v>Constante</v>
          </cell>
          <cell r="U101">
            <v>3</v>
          </cell>
          <cell r="V101" t="str">
            <v>Proceso</v>
          </cell>
          <cell r="W101">
            <v>22002</v>
          </cell>
          <cell r="X101" t="str">
            <v>Indicadores de Subproceso - Tecnología de Información y Telecomunicaciones</v>
          </cell>
          <cell r="Y101" t="str">
            <v>No</v>
          </cell>
        </row>
        <row r="102">
          <cell r="A102">
            <v>5053</v>
          </cell>
          <cell r="B102" t="str">
            <v>Cumplimiento en la atención a solicitudes</v>
          </cell>
          <cell r="C102" t="str">
            <v>(5931/5938)*100</v>
          </cell>
          <cell r="D102">
            <v>97110002</v>
          </cell>
          <cell r="E102" t="str">
            <v>(Variable 1/ Variable 2)* 100</v>
          </cell>
          <cell r="F102">
            <v>100</v>
          </cell>
          <cell r="G102" t="str">
            <v>Mes</v>
          </cell>
          <cell r="H102" t="str">
            <v>Porcentaje</v>
          </cell>
          <cell r="I102">
            <v>0</v>
          </cell>
          <cell r="J102">
            <v>15</v>
          </cell>
          <cell r="K102" t="str">
            <v>Proceso: Servicios informáticos</v>
          </cell>
          <cell r="L102">
            <v>243</v>
          </cell>
          <cell r="M102" t="str">
            <v>Subproceso: Soporte Tecnológico</v>
          </cell>
          <cell r="N102">
            <v>3014</v>
          </cell>
          <cell r="O102" t="str">
            <v>Subproceso: Soporte Tecnológico</v>
          </cell>
          <cell r="P102">
            <v>5931</v>
          </cell>
          <cell r="Q102">
            <v>5938</v>
          </cell>
          <cell r="R102">
            <v>0</v>
          </cell>
          <cell r="S102">
            <v>0</v>
          </cell>
          <cell r="T102" t="str">
            <v>Constante</v>
          </cell>
          <cell r="U102">
            <v>3</v>
          </cell>
          <cell r="V102" t="str">
            <v>Proceso</v>
          </cell>
          <cell r="W102">
            <v>22002</v>
          </cell>
          <cell r="X102" t="str">
            <v>Indicadores de Subproceso - Tecnología de Información y Telecomunicaciones</v>
          </cell>
          <cell r="Y102" t="str">
            <v>No</v>
          </cell>
        </row>
        <row r="103">
          <cell r="A103">
            <v>5055</v>
          </cell>
          <cell r="B103" t="str">
            <v>Anticipación en la toma de decisiones en los procesos disciplinarios</v>
          </cell>
          <cell r="C103" t="str">
            <v>(5955/5956)*100</v>
          </cell>
          <cell r="D103">
            <v>97110002</v>
          </cell>
          <cell r="E103" t="str">
            <v>(Variable 1/ Variable 2)* 100</v>
          </cell>
          <cell r="F103">
            <v>10</v>
          </cell>
          <cell r="G103" t="str">
            <v>Semestre</v>
          </cell>
          <cell r="H103" t="str">
            <v>Porcentaje</v>
          </cell>
          <cell r="I103">
            <v>0</v>
          </cell>
          <cell r="J103">
            <v>10</v>
          </cell>
          <cell r="K103" t="str">
            <v>Proceso: Investigación disciplinaria</v>
          </cell>
          <cell r="L103">
            <v>268</v>
          </cell>
          <cell r="M103" t="str">
            <v>Proceso: Investigación disciplinaria</v>
          </cell>
          <cell r="N103">
            <v>3000</v>
          </cell>
          <cell r="O103" t="str">
            <v>Proceso: Investigación Disciplinaria</v>
          </cell>
          <cell r="P103">
            <v>5955</v>
          </cell>
          <cell r="Q103">
            <v>5956</v>
          </cell>
          <cell r="R103">
            <v>0</v>
          </cell>
          <cell r="S103">
            <v>0</v>
          </cell>
          <cell r="T103" t="str">
            <v>Constante</v>
          </cell>
          <cell r="U103">
            <v>3</v>
          </cell>
          <cell r="V103" t="str">
            <v>Proceso</v>
          </cell>
          <cell r="W103">
            <v>21303</v>
          </cell>
          <cell r="X103" t="str">
            <v>Indicadores de Proceso - Control Disciplinario Interno</v>
          </cell>
          <cell r="Y103" t="str">
            <v>No</v>
          </cell>
        </row>
        <row r="104">
          <cell r="A104">
            <v>5056</v>
          </cell>
          <cell r="B104" t="str">
            <v>Eficacia de las notificaciones y/o comunicaciones en las decisiones disciplinarias</v>
          </cell>
          <cell r="C104" t="str">
            <v>(5957/5958)*100</v>
          </cell>
          <cell r="D104">
            <v>97110002</v>
          </cell>
          <cell r="E104" t="str">
            <v>(Variable 1/ Variable 2)* 100</v>
          </cell>
          <cell r="F104">
            <v>90</v>
          </cell>
          <cell r="G104" t="str">
            <v>Mes</v>
          </cell>
          <cell r="H104" t="str">
            <v>Porcentaje</v>
          </cell>
          <cell r="I104">
            <v>0</v>
          </cell>
          <cell r="J104">
            <v>10</v>
          </cell>
          <cell r="K104" t="str">
            <v>Proceso: Investigación disciplinaria</v>
          </cell>
          <cell r="L104">
            <v>268</v>
          </cell>
          <cell r="M104" t="str">
            <v>Proceso: Investigación disciplinaria</v>
          </cell>
          <cell r="N104">
            <v>3000</v>
          </cell>
          <cell r="O104" t="str">
            <v>Proceso: Investigación Disciplinaria</v>
          </cell>
          <cell r="P104">
            <v>5957</v>
          </cell>
          <cell r="Q104">
            <v>5958</v>
          </cell>
          <cell r="R104">
            <v>0</v>
          </cell>
          <cell r="S104">
            <v>0</v>
          </cell>
          <cell r="T104" t="str">
            <v>Constante</v>
          </cell>
          <cell r="U104">
            <v>3</v>
          </cell>
          <cell r="V104" t="str">
            <v>Proceso</v>
          </cell>
          <cell r="W104">
            <v>21303</v>
          </cell>
          <cell r="X104" t="str">
            <v>Indicadores de Proceso - Control Disciplinario Interno</v>
          </cell>
          <cell r="Y104" t="str">
            <v>No</v>
          </cell>
        </row>
        <row r="105">
          <cell r="A105">
            <v>5057</v>
          </cell>
          <cell r="B105" t="str">
            <v>Procesos terminados con fallo a favor de la DIAN</v>
          </cell>
          <cell r="C105" t="str">
            <v>(5961/5962)*100</v>
          </cell>
          <cell r="D105">
            <v>97110002</v>
          </cell>
          <cell r="E105" t="str">
            <v>(Variable 1/ Variable 2)* 100</v>
          </cell>
          <cell r="F105">
            <v>80</v>
          </cell>
          <cell r="G105" t="str">
            <v>Cuatrimestre</v>
          </cell>
          <cell r="H105" t="str">
            <v>Porcentaje</v>
          </cell>
          <cell r="I105">
            <v>0</v>
          </cell>
          <cell r="J105">
            <v>7</v>
          </cell>
          <cell r="K105" t="str">
            <v>Proceso: Gestión Jurídica</v>
          </cell>
          <cell r="L105">
            <v>7</v>
          </cell>
          <cell r="M105" t="str">
            <v>Proceso: Gestión Jurídica No Aplica</v>
          </cell>
          <cell r="N105">
            <v>3003</v>
          </cell>
          <cell r="O105" t="str">
            <v>Proceso: Gestión Jurídica No Aplica</v>
          </cell>
          <cell r="P105">
            <v>5961</v>
          </cell>
          <cell r="Q105">
            <v>5962</v>
          </cell>
          <cell r="R105">
            <v>0</v>
          </cell>
          <cell r="S105">
            <v>0</v>
          </cell>
          <cell r="T105" t="str">
            <v>Constante</v>
          </cell>
          <cell r="U105">
            <v>3</v>
          </cell>
          <cell r="V105" t="str">
            <v>Proceso</v>
          </cell>
          <cell r="W105">
            <v>20803</v>
          </cell>
          <cell r="X105" t="str">
            <v>Indicadores de Proceso - Gestión Jurídica</v>
          </cell>
          <cell r="Y105" t="str">
            <v>No</v>
          </cell>
        </row>
        <row r="106">
          <cell r="A106">
            <v>5058</v>
          </cell>
          <cell r="B106" t="str">
            <v>Cantidad de hallazgos de responsabilidad de la Subdirección Financiera.</v>
          </cell>
          <cell r="C106" t="str">
            <v>((5969-5970)/5970)*100</v>
          </cell>
          <cell r="D106">
            <v>97110001</v>
          </cell>
          <cell r="E106" t="str">
            <v>((Variable 1 - Variable 2)/ Variable 2)*100</v>
          </cell>
          <cell r="F106">
            <v>80</v>
          </cell>
          <cell r="G106" t="str">
            <v>Año</v>
          </cell>
          <cell r="H106" t="str">
            <v>Porcentaje</v>
          </cell>
          <cell r="I106">
            <v>0</v>
          </cell>
          <cell r="J106">
            <v>13</v>
          </cell>
          <cell r="K106" t="str">
            <v>Proceso: Recursos Financieros</v>
          </cell>
          <cell r="L106">
            <v>265</v>
          </cell>
          <cell r="M106" t="str">
            <v>Proceso: Recursos Financieros</v>
          </cell>
          <cell r="N106">
            <v>3064</v>
          </cell>
          <cell r="O106" t="str">
            <v>Proceso: Recursos Financieros</v>
          </cell>
          <cell r="P106">
            <v>5969</v>
          </cell>
          <cell r="Q106">
            <v>5970</v>
          </cell>
          <cell r="R106">
            <v>0</v>
          </cell>
          <cell r="S106">
            <v>0</v>
          </cell>
          <cell r="T106" t="str">
            <v>Ascendente</v>
          </cell>
          <cell r="U106">
            <v>3</v>
          </cell>
          <cell r="V106" t="str">
            <v>Proceso</v>
          </cell>
          <cell r="W106">
            <v>21603</v>
          </cell>
          <cell r="X106" t="str">
            <v>Indicadores de Proceso - Recursos Financieros</v>
          </cell>
          <cell r="Y106" t="str">
            <v>No</v>
          </cell>
        </row>
        <row r="107">
          <cell r="A107">
            <v>5059</v>
          </cell>
          <cell r="B107" t="str">
            <v>Nivel de ejecución presupuestal de la entidad</v>
          </cell>
          <cell r="C107" t="str">
            <v>(5971/5972)*100</v>
          </cell>
          <cell r="D107">
            <v>97110001</v>
          </cell>
          <cell r="E107" t="str">
            <v>(Variable 1/ Variable 2)* 100</v>
          </cell>
          <cell r="F107">
            <v>95</v>
          </cell>
          <cell r="G107" t="str">
            <v>Trimestre</v>
          </cell>
          <cell r="H107" t="str">
            <v>Porcentaje</v>
          </cell>
          <cell r="I107">
            <v>0</v>
          </cell>
          <cell r="J107">
            <v>13</v>
          </cell>
          <cell r="K107" t="str">
            <v>Proceso: Recursos Financieros</v>
          </cell>
          <cell r="L107">
            <v>265</v>
          </cell>
          <cell r="M107" t="str">
            <v>Proceso: Recursos Financieros</v>
          </cell>
          <cell r="N107">
            <v>3064</v>
          </cell>
          <cell r="O107" t="str">
            <v>Proceso: Recursos Financieros</v>
          </cell>
          <cell r="P107">
            <v>5971</v>
          </cell>
          <cell r="Q107">
            <v>5972</v>
          </cell>
          <cell r="R107">
            <v>0</v>
          </cell>
          <cell r="S107">
            <v>0</v>
          </cell>
          <cell r="T107" t="str">
            <v>Ascendente</v>
          </cell>
          <cell r="U107">
            <v>3</v>
          </cell>
          <cell r="V107" t="str">
            <v>Proceso</v>
          </cell>
          <cell r="W107">
            <v>21603</v>
          </cell>
          <cell r="X107" t="str">
            <v>Indicadores de Proceso - Recursos Financieros</v>
          </cell>
          <cell r="Y107" t="str">
            <v>No</v>
          </cell>
        </row>
        <row r="108">
          <cell r="A108">
            <v>5060</v>
          </cell>
          <cell r="B108" t="str">
            <v>Eficiencia en la realización de pagos</v>
          </cell>
          <cell r="C108" t="str">
            <v>(5973/5974)*100</v>
          </cell>
          <cell r="D108">
            <v>97110001</v>
          </cell>
          <cell r="E108" t="str">
            <v>(Variable 1/ Variable 2)* 100</v>
          </cell>
          <cell r="F108">
            <v>90</v>
          </cell>
          <cell r="G108" t="str">
            <v>Trimestre</v>
          </cell>
          <cell r="H108" t="str">
            <v>Porcentaje</v>
          </cell>
          <cell r="I108">
            <v>0</v>
          </cell>
          <cell r="J108">
            <v>13</v>
          </cell>
          <cell r="K108" t="str">
            <v>Proceso: Recursos Financieros</v>
          </cell>
          <cell r="L108">
            <v>265</v>
          </cell>
          <cell r="M108" t="str">
            <v>Proceso: Recursos Financieros</v>
          </cell>
          <cell r="N108">
            <v>3064</v>
          </cell>
          <cell r="O108" t="str">
            <v>Proceso: Recursos Financieros</v>
          </cell>
          <cell r="P108">
            <v>5973</v>
          </cell>
          <cell r="Q108">
            <v>5974</v>
          </cell>
          <cell r="R108">
            <v>0</v>
          </cell>
          <cell r="S108">
            <v>0</v>
          </cell>
          <cell r="T108" t="str">
            <v>Ascendente</v>
          </cell>
          <cell r="U108">
            <v>3</v>
          </cell>
          <cell r="V108" t="str">
            <v>Proceso</v>
          </cell>
          <cell r="W108">
            <v>21603</v>
          </cell>
          <cell r="X108" t="str">
            <v>Indicadores de Proceso - Recursos Financieros</v>
          </cell>
          <cell r="Y108" t="str">
            <v>No</v>
          </cell>
        </row>
        <row r="109">
          <cell r="A109">
            <v>5063</v>
          </cell>
          <cell r="B109" t="str">
            <v>Comportamiento del gasto de los recursos disponibles para la operación logística</v>
          </cell>
          <cell r="C109" t="str">
            <v>(5979/5980)*100</v>
          </cell>
          <cell r="D109">
            <v>97110002</v>
          </cell>
          <cell r="E109" t="str">
            <v>(Variable 1/ Variable 2)* 100</v>
          </cell>
          <cell r="F109">
            <v>100</v>
          </cell>
          <cell r="G109" t="str">
            <v>Mes</v>
          </cell>
          <cell r="H109" t="str">
            <v>Porcentaje</v>
          </cell>
          <cell r="I109">
            <v>0</v>
          </cell>
          <cell r="J109">
            <v>3</v>
          </cell>
          <cell r="K109" t="str">
            <v>Proceso: Comercialización</v>
          </cell>
          <cell r="L109">
            <v>275</v>
          </cell>
          <cell r="M109" t="str">
            <v>Proceso: Comercialización. No aplica Subproceso</v>
          </cell>
          <cell r="N109">
            <v>3018</v>
          </cell>
          <cell r="O109" t="str">
            <v>Proceso: Comercialización</v>
          </cell>
          <cell r="P109">
            <v>5979</v>
          </cell>
          <cell r="Q109">
            <v>5980</v>
          </cell>
          <cell r="R109">
            <v>0</v>
          </cell>
          <cell r="S109">
            <v>0</v>
          </cell>
          <cell r="T109" t="str">
            <v>Constante</v>
          </cell>
          <cell r="U109">
            <v>3</v>
          </cell>
          <cell r="V109" t="str">
            <v>Proceso</v>
          </cell>
          <cell r="W109">
            <v>21703</v>
          </cell>
          <cell r="X109" t="str">
            <v>Indicadores de Proceso - Comercial</v>
          </cell>
          <cell r="Y109" t="str">
            <v>No</v>
          </cell>
        </row>
        <row r="110">
          <cell r="A110">
            <v>5064</v>
          </cell>
          <cell r="B110" t="str">
            <v>Valor del ahorro en inversión para campañas informativas o de divulgación a través de acciones de free press</v>
          </cell>
          <cell r="C110" t="str">
            <v>5997</v>
          </cell>
          <cell r="D110">
            <v>97110002</v>
          </cell>
          <cell r="E110" t="str">
            <v>Variable 1</v>
          </cell>
          <cell r="F110">
            <v>30000</v>
          </cell>
          <cell r="G110" t="str">
            <v>Trimestre</v>
          </cell>
          <cell r="H110" t="str">
            <v>Millones de Pesos</v>
          </cell>
          <cell r="I110">
            <v>0</v>
          </cell>
          <cell r="J110">
            <v>9</v>
          </cell>
          <cell r="K110" t="str">
            <v>Proceso: Inteligencia Corporativa</v>
          </cell>
          <cell r="L110">
            <v>253</v>
          </cell>
          <cell r="M110" t="str">
            <v>Subproceso: Comunicaciones</v>
          </cell>
          <cell r="N110">
            <v>3004</v>
          </cell>
          <cell r="O110" t="str">
            <v>Subproceso: Comunicaciones</v>
          </cell>
          <cell r="P110">
            <v>5997</v>
          </cell>
          <cell r="Q110">
            <v>0</v>
          </cell>
          <cell r="R110">
            <v>0</v>
          </cell>
          <cell r="S110">
            <v>0</v>
          </cell>
          <cell r="T110" t="str">
            <v>Constante</v>
          </cell>
          <cell r="U110">
            <v>3</v>
          </cell>
          <cell r="V110" t="str">
            <v>Proceso</v>
          </cell>
          <cell r="W110">
            <v>20502</v>
          </cell>
          <cell r="X110" t="str">
            <v>Indicadores de Subproceso - Comunicaciones</v>
          </cell>
          <cell r="Y110" t="str">
            <v>No</v>
          </cell>
        </row>
        <row r="111">
          <cell r="A111">
            <v>5068</v>
          </cell>
          <cell r="B111" t="str">
            <v>Efectividad en la Gestión Documental</v>
          </cell>
          <cell r="C111" t="str">
            <v>(((5983/5984)*0.6)+((5985/5986)*0.4))*100</v>
          </cell>
          <cell r="D111">
            <v>97110002</v>
          </cell>
          <cell r="E111" t="str">
            <v>(((Variable 1 / Variable 2) * 0.6) + ((Variable 3 / Variable 4) * 0.4)) * 100</v>
          </cell>
          <cell r="F111">
            <v>100</v>
          </cell>
          <cell r="G111" t="str">
            <v>Mes</v>
          </cell>
          <cell r="H111" t="str">
            <v>Porcentaje</v>
          </cell>
          <cell r="I111">
            <v>0</v>
          </cell>
          <cell r="J111">
            <v>14</v>
          </cell>
          <cell r="K111" t="str">
            <v>Proceso: Recursos Físicos</v>
          </cell>
          <cell r="L111">
            <v>264</v>
          </cell>
          <cell r="M111" t="str">
            <v>Proceso: Recursos Físicos</v>
          </cell>
          <cell r="N111">
            <v>3075</v>
          </cell>
          <cell r="O111" t="str">
            <v>Proceso: Recursos Físicos</v>
          </cell>
          <cell r="P111">
            <v>5983</v>
          </cell>
          <cell r="Q111">
            <v>5984</v>
          </cell>
          <cell r="R111">
            <v>5985</v>
          </cell>
          <cell r="S111">
            <v>5986</v>
          </cell>
          <cell r="T111" t="str">
            <v>Constante</v>
          </cell>
          <cell r="U111">
            <v>3</v>
          </cell>
          <cell r="V111" t="str">
            <v>Proceso</v>
          </cell>
          <cell r="W111">
            <v>21503</v>
          </cell>
          <cell r="X111" t="str">
            <v>Indicadores de Proceso - Recursos Físicos</v>
          </cell>
          <cell r="Y111" t="str">
            <v>No</v>
          </cell>
        </row>
        <row r="112">
          <cell r="A112">
            <v>5069</v>
          </cell>
          <cell r="B112" t="str">
            <v>Administración de Bienes</v>
          </cell>
          <cell r="C112" t="str">
            <v>((5987*0.25)+(5988*0.30)+(5989*0.15)+(5990*0.30))</v>
          </cell>
          <cell r="D112">
            <v>97110002</v>
          </cell>
          <cell r="E112" t="str">
            <v>(Variable 1 * 0.25) + (Variable 2 * 0.30) + (Variable 3 * 0.15) + (Variable 4 * 0.30)</v>
          </cell>
          <cell r="F112">
            <v>100</v>
          </cell>
          <cell r="G112" t="str">
            <v>Trimestre</v>
          </cell>
          <cell r="H112" t="str">
            <v>Porcentaje</v>
          </cell>
          <cell r="I112">
            <v>0</v>
          </cell>
          <cell r="J112">
            <v>14</v>
          </cell>
          <cell r="K112" t="str">
            <v>Proceso: Recursos Físicos</v>
          </cell>
          <cell r="L112">
            <v>264</v>
          </cell>
          <cell r="M112" t="str">
            <v>Proceso: Recursos Físicos</v>
          </cell>
          <cell r="N112">
            <v>3075</v>
          </cell>
          <cell r="O112" t="str">
            <v>Proceso: Recursos Físicos</v>
          </cell>
          <cell r="P112">
            <v>5987</v>
          </cell>
          <cell r="Q112">
            <v>5988</v>
          </cell>
          <cell r="R112">
            <v>5989</v>
          </cell>
          <cell r="S112">
            <v>5990</v>
          </cell>
          <cell r="T112" t="str">
            <v>Constante</v>
          </cell>
          <cell r="U112">
            <v>3</v>
          </cell>
          <cell r="V112" t="str">
            <v>Proceso</v>
          </cell>
          <cell r="W112">
            <v>21503</v>
          </cell>
          <cell r="X112" t="str">
            <v>Indicadores de Proceso - Recursos Físicos</v>
          </cell>
          <cell r="Y112" t="str">
            <v>No</v>
          </cell>
        </row>
        <row r="113">
          <cell r="A113">
            <v>5070</v>
          </cell>
          <cell r="B113" t="str">
            <v>Calidad en la liquidación de la nómina</v>
          </cell>
          <cell r="C113" t="str">
            <v>(6001/6002)*100</v>
          </cell>
          <cell r="D113">
            <v>97110001</v>
          </cell>
          <cell r="E113" t="str">
            <v>(Variable 1/ Variable 2)* 100</v>
          </cell>
          <cell r="F113">
            <v>100</v>
          </cell>
          <cell r="G113" t="str">
            <v>Trimestre</v>
          </cell>
          <cell r="H113" t="str">
            <v>Porcentaje</v>
          </cell>
          <cell r="I113">
            <v>0</v>
          </cell>
          <cell r="J113">
            <v>6</v>
          </cell>
          <cell r="K113" t="str">
            <v>Proceso: Gestión Humana</v>
          </cell>
          <cell r="L113">
            <v>272</v>
          </cell>
          <cell r="M113" t="str">
            <v>Proceso: Gestión Humana No Aplica Subproceso.</v>
          </cell>
          <cell r="N113">
            <v>3030</v>
          </cell>
          <cell r="O113" t="str">
            <v>Proceso: Gestión Humana</v>
          </cell>
          <cell r="P113">
            <v>6001</v>
          </cell>
          <cell r="Q113">
            <v>6002</v>
          </cell>
          <cell r="R113">
            <v>0</v>
          </cell>
          <cell r="S113">
            <v>0</v>
          </cell>
          <cell r="T113" t="str">
            <v>Ascendente</v>
          </cell>
          <cell r="U113">
            <v>3</v>
          </cell>
          <cell r="V113" t="str">
            <v>Proceso</v>
          </cell>
          <cell r="W113">
            <v>21403</v>
          </cell>
          <cell r="X113" t="str">
            <v>Indicadores de Proceso - Personal</v>
          </cell>
          <cell r="Y113" t="str">
            <v>No</v>
          </cell>
        </row>
        <row r="114">
          <cell r="A114">
            <v>5071</v>
          </cell>
          <cell r="B114" t="str">
            <v>Ejecución del plan de bienestar</v>
          </cell>
          <cell r="C114" t="str">
            <v>(6003/6018)*100</v>
          </cell>
          <cell r="D114">
            <v>97110001</v>
          </cell>
          <cell r="E114" t="str">
            <v>(Variable 1/ Variable 2)* 100</v>
          </cell>
          <cell r="F114">
            <v>100</v>
          </cell>
          <cell r="G114" t="str">
            <v>Trimestre</v>
          </cell>
          <cell r="H114" t="str">
            <v>Porcentaje</v>
          </cell>
          <cell r="I114">
            <v>0</v>
          </cell>
          <cell r="J114">
            <v>6</v>
          </cell>
          <cell r="K114" t="str">
            <v>Proceso: Gestión Humana</v>
          </cell>
          <cell r="L114">
            <v>272</v>
          </cell>
          <cell r="M114" t="str">
            <v>Proceso: Gestión Humana No Aplica Subproceso.</v>
          </cell>
          <cell r="N114">
            <v>3030</v>
          </cell>
          <cell r="O114" t="str">
            <v>Proceso: Gestión Humana</v>
          </cell>
          <cell r="P114">
            <v>6003</v>
          </cell>
          <cell r="Q114">
            <v>6018</v>
          </cell>
          <cell r="R114">
            <v>0</v>
          </cell>
          <cell r="S114">
            <v>0</v>
          </cell>
          <cell r="T114" t="str">
            <v>Ascendente</v>
          </cell>
          <cell r="U114">
            <v>3</v>
          </cell>
          <cell r="V114" t="str">
            <v>Proceso</v>
          </cell>
          <cell r="W114">
            <v>21403</v>
          </cell>
          <cell r="X114" t="str">
            <v>Indicadores de Proceso - Personal</v>
          </cell>
          <cell r="Y114" t="str">
            <v>No</v>
          </cell>
        </row>
        <row r="115">
          <cell r="A115">
            <v>5072</v>
          </cell>
          <cell r="B115" t="str">
            <v>Gestión de incapacidades</v>
          </cell>
          <cell r="C115" t="str">
            <v>(6004/6005)*100</v>
          </cell>
          <cell r="D115">
            <v>97110001</v>
          </cell>
          <cell r="E115" t="str">
            <v>(Variable 1/ Variable 2)* 100</v>
          </cell>
          <cell r="F115">
            <v>100</v>
          </cell>
          <cell r="G115" t="str">
            <v>Bimestre</v>
          </cell>
          <cell r="H115" t="str">
            <v>Porcentaje</v>
          </cell>
          <cell r="I115">
            <v>92</v>
          </cell>
          <cell r="J115">
            <v>6</v>
          </cell>
          <cell r="K115" t="str">
            <v>Proceso: Gestión Humana</v>
          </cell>
          <cell r="L115">
            <v>272</v>
          </cell>
          <cell r="M115" t="str">
            <v>Proceso: Gestión Humana No Aplica Subproceso.</v>
          </cell>
          <cell r="N115">
            <v>3030</v>
          </cell>
          <cell r="O115" t="str">
            <v>Proceso: Gestión Humana</v>
          </cell>
          <cell r="P115">
            <v>6004</v>
          </cell>
          <cell r="Q115">
            <v>6005</v>
          </cell>
          <cell r="R115">
            <v>0</v>
          </cell>
          <cell r="S115">
            <v>0</v>
          </cell>
          <cell r="T115" t="str">
            <v>Ascendente</v>
          </cell>
          <cell r="U115">
            <v>3</v>
          </cell>
          <cell r="V115" t="str">
            <v>Proceso</v>
          </cell>
          <cell r="W115">
            <v>21403</v>
          </cell>
          <cell r="X115" t="str">
            <v>Indicadores de Proceso - Personal</v>
          </cell>
          <cell r="Y115" t="str">
            <v>No</v>
          </cell>
        </row>
        <row r="116">
          <cell r="A116">
            <v>5073</v>
          </cell>
          <cell r="B116" t="str">
            <v>Gestión de novedades que afectan la nómina</v>
          </cell>
          <cell r="C116" t="str">
            <v>(6006/6007)*100</v>
          </cell>
          <cell r="D116">
            <v>97110001</v>
          </cell>
          <cell r="E116" t="str">
            <v>(Variable 1/ Variable 2)* 100</v>
          </cell>
          <cell r="F116">
            <v>100</v>
          </cell>
          <cell r="G116" t="str">
            <v>Trimestre</v>
          </cell>
          <cell r="H116" t="str">
            <v>Porcentaje</v>
          </cell>
          <cell r="I116">
            <v>0</v>
          </cell>
          <cell r="J116">
            <v>6</v>
          </cell>
          <cell r="K116" t="str">
            <v>Proceso: Gestión Humana</v>
          </cell>
          <cell r="L116">
            <v>272</v>
          </cell>
          <cell r="M116" t="str">
            <v>Proceso: Gestión Humana No Aplica Subproceso.</v>
          </cell>
          <cell r="N116">
            <v>3030</v>
          </cell>
          <cell r="O116" t="str">
            <v>Proceso: Gestión Humana</v>
          </cell>
          <cell r="P116">
            <v>6006</v>
          </cell>
          <cell r="Q116">
            <v>6007</v>
          </cell>
          <cell r="R116">
            <v>0</v>
          </cell>
          <cell r="S116">
            <v>0</v>
          </cell>
          <cell r="T116" t="str">
            <v>Ascendente</v>
          </cell>
          <cell r="U116">
            <v>3</v>
          </cell>
          <cell r="V116" t="str">
            <v>Proceso</v>
          </cell>
          <cell r="W116">
            <v>21403</v>
          </cell>
          <cell r="X116" t="str">
            <v>Indicadores de Proceso - Personal</v>
          </cell>
          <cell r="Y116" t="str">
            <v>No</v>
          </cell>
        </row>
        <row r="117">
          <cell r="A117">
            <v>5074</v>
          </cell>
          <cell r="B117" t="str">
            <v>Gestión del clima laboral</v>
          </cell>
          <cell r="C117" t="str">
            <v>(6008/6009)*100</v>
          </cell>
          <cell r="D117">
            <v>97110001</v>
          </cell>
          <cell r="E117" t="str">
            <v>(Variable 1/ Variable 2)* 100</v>
          </cell>
          <cell r="F117">
            <v>100</v>
          </cell>
          <cell r="G117" t="str">
            <v>Semestre</v>
          </cell>
          <cell r="H117" t="str">
            <v>Porcentaje</v>
          </cell>
          <cell r="I117">
            <v>0</v>
          </cell>
          <cell r="J117">
            <v>6</v>
          </cell>
          <cell r="K117" t="str">
            <v>Proceso: Gestión Humana</v>
          </cell>
          <cell r="L117">
            <v>272</v>
          </cell>
          <cell r="M117" t="str">
            <v>Proceso: Gestión Humana No Aplica Subproceso.</v>
          </cell>
          <cell r="N117">
            <v>3030</v>
          </cell>
          <cell r="O117" t="str">
            <v>Proceso: Gestión Humana</v>
          </cell>
          <cell r="P117">
            <v>6008</v>
          </cell>
          <cell r="Q117">
            <v>6009</v>
          </cell>
          <cell r="R117">
            <v>0</v>
          </cell>
          <cell r="S117">
            <v>0</v>
          </cell>
          <cell r="T117" t="str">
            <v>Ascendente</v>
          </cell>
          <cell r="U117">
            <v>3</v>
          </cell>
          <cell r="V117" t="str">
            <v>Proceso</v>
          </cell>
          <cell r="W117">
            <v>21403</v>
          </cell>
          <cell r="X117" t="str">
            <v>Indicadores de Proceso - Personal</v>
          </cell>
          <cell r="Y117" t="str">
            <v>No</v>
          </cell>
        </row>
        <row r="118">
          <cell r="A118">
            <v>5075</v>
          </cell>
          <cell r="B118" t="str">
            <v>Gestión del desarrollo</v>
          </cell>
          <cell r="C118" t="str">
            <v>(6010/6011)*100</v>
          </cell>
          <cell r="D118">
            <v>97110001</v>
          </cell>
          <cell r="E118" t="str">
            <v>(Variable 1/ Variable 2)* 100</v>
          </cell>
          <cell r="F118">
            <v>100</v>
          </cell>
          <cell r="G118" t="str">
            <v>Trimestre</v>
          </cell>
          <cell r="H118" t="str">
            <v>Porcentaje</v>
          </cell>
          <cell r="I118">
            <v>0</v>
          </cell>
          <cell r="J118">
            <v>6</v>
          </cell>
          <cell r="K118" t="str">
            <v>Proceso: Gestión Humana</v>
          </cell>
          <cell r="L118">
            <v>272</v>
          </cell>
          <cell r="M118" t="str">
            <v>Proceso: Gestión Humana No Aplica Subproceso.</v>
          </cell>
          <cell r="N118">
            <v>3030</v>
          </cell>
          <cell r="O118" t="str">
            <v>Proceso: Gestión Humana</v>
          </cell>
          <cell r="P118">
            <v>6010</v>
          </cell>
          <cell r="Q118">
            <v>6011</v>
          </cell>
          <cell r="R118">
            <v>0</v>
          </cell>
          <cell r="S118">
            <v>0</v>
          </cell>
          <cell r="T118" t="str">
            <v>Ascendente</v>
          </cell>
          <cell r="U118">
            <v>3</v>
          </cell>
          <cell r="V118" t="str">
            <v>Proceso</v>
          </cell>
          <cell r="W118">
            <v>21403</v>
          </cell>
          <cell r="X118" t="str">
            <v>Indicadores de Proceso - Personal</v>
          </cell>
          <cell r="Y118" t="str">
            <v>No</v>
          </cell>
        </row>
        <row r="119">
          <cell r="A119">
            <v>5076</v>
          </cell>
          <cell r="B119" t="str">
            <v>Gestión del rendimiento</v>
          </cell>
          <cell r="C119" t="str">
            <v>(6012/6013)*100</v>
          </cell>
          <cell r="D119">
            <v>97110001</v>
          </cell>
          <cell r="E119" t="str">
            <v>(Variable 1/ Variable 2)* 100</v>
          </cell>
          <cell r="F119">
            <v>100</v>
          </cell>
          <cell r="G119" t="str">
            <v>Año</v>
          </cell>
          <cell r="H119" t="str">
            <v>Porcentaje</v>
          </cell>
          <cell r="I119">
            <v>0</v>
          </cell>
          <cell r="J119">
            <v>6</v>
          </cell>
          <cell r="K119" t="str">
            <v>Proceso: Gestión Humana</v>
          </cell>
          <cell r="L119">
            <v>272</v>
          </cell>
          <cell r="M119" t="str">
            <v>Proceso: Gestión Humana No Aplica Subproceso.</v>
          </cell>
          <cell r="N119">
            <v>3030</v>
          </cell>
          <cell r="O119" t="str">
            <v>Proceso: Gestión Humana</v>
          </cell>
          <cell r="P119">
            <v>6012</v>
          </cell>
          <cell r="Q119">
            <v>6013</v>
          </cell>
          <cell r="R119">
            <v>0</v>
          </cell>
          <cell r="S119">
            <v>0</v>
          </cell>
          <cell r="T119" t="str">
            <v>Ascendente</v>
          </cell>
          <cell r="U119">
            <v>3</v>
          </cell>
          <cell r="V119" t="str">
            <v>Proceso</v>
          </cell>
          <cell r="W119">
            <v>21403</v>
          </cell>
          <cell r="X119" t="str">
            <v>Indicadores de Proceso - Personal</v>
          </cell>
          <cell r="Y119" t="str">
            <v>No</v>
          </cell>
        </row>
        <row r="120">
          <cell r="A120">
            <v>5077</v>
          </cell>
          <cell r="B120" t="str">
            <v>Gestión Historia Laboral</v>
          </cell>
          <cell r="C120" t="str">
            <v>(6014/6015)*100</v>
          </cell>
          <cell r="D120">
            <v>97110001</v>
          </cell>
          <cell r="E120" t="str">
            <v>(Variable 1/ Variable 2)* 100</v>
          </cell>
          <cell r="F120">
            <v>100</v>
          </cell>
          <cell r="G120" t="str">
            <v>Trimestre</v>
          </cell>
          <cell r="H120" t="str">
            <v>Porcentaje</v>
          </cell>
          <cell r="I120">
            <v>0</v>
          </cell>
          <cell r="J120">
            <v>6</v>
          </cell>
          <cell r="K120" t="str">
            <v>Proceso: Gestión Humana</v>
          </cell>
          <cell r="L120">
            <v>272</v>
          </cell>
          <cell r="M120" t="str">
            <v>Proceso: Gestión Humana No Aplica Subproceso.</v>
          </cell>
          <cell r="N120">
            <v>3030</v>
          </cell>
          <cell r="O120" t="str">
            <v>Proceso: Gestión Humana</v>
          </cell>
          <cell r="P120">
            <v>6014</v>
          </cell>
          <cell r="Q120">
            <v>6015</v>
          </cell>
          <cell r="R120">
            <v>0</v>
          </cell>
          <cell r="S120">
            <v>0</v>
          </cell>
          <cell r="T120" t="str">
            <v>Ascendente</v>
          </cell>
          <cell r="U120">
            <v>3</v>
          </cell>
          <cell r="V120" t="str">
            <v>Proceso</v>
          </cell>
          <cell r="W120">
            <v>21403</v>
          </cell>
          <cell r="X120" t="str">
            <v>Indicadores de Proceso - Personal</v>
          </cell>
          <cell r="Y120" t="str">
            <v>No</v>
          </cell>
        </row>
        <row r="121">
          <cell r="A121">
            <v>5078</v>
          </cell>
          <cell r="B121" t="str">
            <v>Gestión solicitudes de información historia laboral</v>
          </cell>
          <cell r="C121" t="str">
            <v>(6016/6017)*100</v>
          </cell>
          <cell r="D121">
            <v>97110001</v>
          </cell>
          <cell r="E121" t="str">
            <v>(Variable 1/ Variable 2)* 100</v>
          </cell>
          <cell r="F121">
            <v>100</v>
          </cell>
          <cell r="G121" t="str">
            <v>Trimestre</v>
          </cell>
          <cell r="H121" t="str">
            <v>Porcentaje</v>
          </cell>
          <cell r="I121">
            <v>0</v>
          </cell>
          <cell r="J121">
            <v>6</v>
          </cell>
          <cell r="K121" t="str">
            <v>Proceso: Gestión Humana</v>
          </cell>
          <cell r="L121">
            <v>272</v>
          </cell>
          <cell r="M121" t="str">
            <v>Proceso: Gestión Humana No Aplica Subproceso.</v>
          </cell>
          <cell r="N121">
            <v>3030</v>
          </cell>
          <cell r="O121" t="str">
            <v>Proceso: Gestión Humana</v>
          </cell>
          <cell r="P121">
            <v>6016</v>
          </cell>
          <cell r="Q121">
            <v>6017</v>
          </cell>
          <cell r="R121">
            <v>0</v>
          </cell>
          <cell r="S121">
            <v>0</v>
          </cell>
          <cell r="T121" t="str">
            <v>Ascendente</v>
          </cell>
          <cell r="U121">
            <v>3</v>
          </cell>
          <cell r="V121" t="str">
            <v>Proceso</v>
          </cell>
          <cell r="W121">
            <v>21403</v>
          </cell>
          <cell r="X121" t="str">
            <v>Indicadores de Proceso - Personal</v>
          </cell>
          <cell r="Y121" t="str">
            <v>No</v>
          </cell>
        </row>
        <row r="122">
          <cell r="A122">
            <v>5079</v>
          </cell>
          <cell r="B122" t="str">
            <v>Comentarios a proyectos de normativa</v>
          </cell>
          <cell r="C122" t="str">
            <v>(6023/6024)*100</v>
          </cell>
          <cell r="D122">
            <v>97110002</v>
          </cell>
          <cell r="E122" t="str">
            <v>(Variable 1/ Variable 2)* 100</v>
          </cell>
          <cell r="F122">
            <v>100</v>
          </cell>
          <cell r="G122" t="str">
            <v>Mes</v>
          </cell>
          <cell r="H122" t="str">
            <v>Porcentaje</v>
          </cell>
          <cell r="I122">
            <v>0</v>
          </cell>
          <cell r="J122">
            <v>7</v>
          </cell>
          <cell r="K122" t="str">
            <v>Proceso: Gestión Jurídica</v>
          </cell>
          <cell r="L122">
            <v>7</v>
          </cell>
          <cell r="M122" t="str">
            <v>Proceso: Gestión Jurídica No Aplica</v>
          </cell>
          <cell r="N122">
            <v>3003</v>
          </cell>
          <cell r="O122" t="str">
            <v>Proceso: Gestión Jurídica No Aplica</v>
          </cell>
          <cell r="P122">
            <v>6023</v>
          </cell>
          <cell r="Q122">
            <v>6024</v>
          </cell>
          <cell r="R122">
            <v>0</v>
          </cell>
          <cell r="S122">
            <v>0</v>
          </cell>
          <cell r="T122" t="str">
            <v>Constante</v>
          </cell>
          <cell r="U122">
            <v>3</v>
          </cell>
          <cell r="V122" t="str">
            <v>Proceso</v>
          </cell>
          <cell r="W122">
            <v>20803</v>
          </cell>
          <cell r="X122" t="str">
            <v>Indicadores de Proceso - Gestión Jurídica</v>
          </cell>
          <cell r="Y122" t="str">
            <v>No</v>
          </cell>
        </row>
        <row r="123">
          <cell r="A123">
            <v>5080</v>
          </cell>
          <cell r="B123" t="str">
            <v>Oportunidad en las decisiones adoptadas por el Comité de Conciliación y Defensa Judicial</v>
          </cell>
          <cell r="C123" t="str">
            <v>(6025/6026)*100</v>
          </cell>
          <cell r="D123">
            <v>97110002</v>
          </cell>
          <cell r="E123" t="str">
            <v>(Variable 1/ Variable 2)* 100</v>
          </cell>
          <cell r="F123">
            <v>90</v>
          </cell>
          <cell r="G123" t="str">
            <v>Mes</v>
          </cell>
          <cell r="H123" t="str">
            <v>Porcentaje</v>
          </cell>
          <cell r="I123">
            <v>0</v>
          </cell>
          <cell r="J123">
            <v>7</v>
          </cell>
          <cell r="K123" t="str">
            <v>Proceso: Gestión Jurídica</v>
          </cell>
          <cell r="L123">
            <v>7</v>
          </cell>
          <cell r="M123" t="str">
            <v>Proceso: Gestión Jurídica No Aplica</v>
          </cell>
          <cell r="N123">
            <v>3003</v>
          </cell>
          <cell r="O123" t="str">
            <v>Proceso: Gestión Jurídica No Aplica</v>
          </cell>
          <cell r="P123">
            <v>6025</v>
          </cell>
          <cell r="Q123">
            <v>6026</v>
          </cell>
          <cell r="R123">
            <v>0</v>
          </cell>
          <cell r="S123">
            <v>0</v>
          </cell>
          <cell r="T123" t="str">
            <v>Constante</v>
          </cell>
          <cell r="U123">
            <v>3</v>
          </cell>
          <cell r="V123" t="str">
            <v>Proceso</v>
          </cell>
          <cell r="W123">
            <v>20803</v>
          </cell>
          <cell r="X123" t="str">
            <v>Indicadores de Proceso - Gestión Jurídica</v>
          </cell>
          <cell r="Y123" t="str">
            <v>No</v>
          </cell>
        </row>
        <row r="124">
          <cell r="A124">
            <v>5081</v>
          </cell>
          <cell r="B124" t="str">
            <v>Estudios sobre la procedencia de denuncia</v>
          </cell>
          <cell r="C124" t="str">
            <v>(6027/6028)*100</v>
          </cell>
          <cell r="D124">
            <v>97110002</v>
          </cell>
          <cell r="E124" t="str">
            <v>(Variable 1/ Variable 2)* 100</v>
          </cell>
          <cell r="F124">
            <v>100</v>
          </cell>
          <cell r="G124" t="str">
            <v>Mes</v>
          </cell>
          <cell r="H124" t="str">
            <v>Porcentaje</v>
          </cell>
          <cell r="I124">
            <v>84.54</v>
          </cell>
          <cell r="J124">
            <v>7</v>
          </cell>
          <cell r="K124" t="str">
            <v>Proceso: Gestión Jurídica</v>
          </cell>
          <cell r="L124">
            <v>7</v>
          </cell>
          <cell r="M124" t="str">
            <v>Proceso: Gestión Jurídica No Aplica</v>
          </cell>
          <cell r="N124">
            <v>3003</v>
          </cell>
          <cell r="O124" t="str">
            <v>Proceso: Gestión Jurídica No Aplica</v>
          </cell>
          <cell r="P124">
            <v>6027</v>
          </cell>
          <cell r="Q124">
            <v>6028</v>
          </cell>
          <cell r="R124">
            <v>0</v>
          </cell>
          <cell r="S124">
            <v>0</v>
          </cell>
          <cell r="T124" t="str">
            <v>Constante</v>
          </cell>
          <cell r="U124">
            <v>3</v>
          </cell>
          <cell r="V124" t="str">
            <v>Proceso</v>
          </cell>
          <cell r="W124">
            <v>20803</v>
          </cell>
          <cell r="X124" t="str">
            <v>Indicadores de Proceso - Gestión Jurídica</v>
          </cell>
          <cell r="Y124" t="str">
            <v>No</v>
          </cell>
        </row>
        <row r="125">
          <cell r="A125">
            <v>5082</v>
          </cell>
          <cell r="B125" t="str">
            <v>Fallos en sede Administrativa a favor de la DIAN.</v>
          </cell>
          <cell r="C125" t="str">
            <v>(6029/6030)*100</v>
          </cell>
          <cell r="D125">
            <v>97110002</v>
          </cell>
          <cell r="E125" t="str">
            <v>(Variable 1/ Variable 2)* 100</v>
          </cell>
          <cell r="F125">
            <v>100</v>
          </cell>
          <cell r="G125" t="str">
            <v>Trimestre</v>
          </cell>
          <cell r="H125" t="str">
            <v>Porcentaje</v>
          </cell>
          <cell r="I125">
            <v>62.95</v>
          </cell>
          <cell r="J125">
            <v>7</v>
          </cell>
          <cell r="K125" t="str">
            <v>Proceso: Gestión Jurídica</v>
          </cell>
          <cell r="L125">
            <v>7</v>
          </cell>
          <cell r="M125" t="str">
            <v>Proceso: Gestión Jurídica No Aplica</v>
          </cell>
          <cell r="N125">
            <v>3003</v>
          </cell>
          <cell r="O125" t="str">
            <v>Proceso: Gestión Jurídica No Aplica</v>
          </cell>
          <cell r="P125">
            <v>6029</v>
          </cell>
          <cell r="Q125">
            <v>6030</v>
          </cell>
          <cell r="R125">
            <v>0</v>
          </cell>
          <cell r="S125">
            <v>0</v>
          </cell>
          <cell r="T125" t="str">
            <v>Constante</v>
          </cell>
          <cell r="U125">
            <v>3</v>
          </cell>
          <cell r="V125" t="str">
            <v>Proceso</v>
          </cell>
          <cell r="W125">
            <v>20803</v>
          </cell>
          <cell r="X125" t="str">
            <v>Indicadores de Proceso - Gestión Jurídica</v>
          </cell>
          <cell r="Y125" t="str">
            <v>No</v>
          </cell>
        </row>
        <row r="126">
          <cell r="A126">
            <v>5083</v>
          </cell>
          <cell r="B126" t="str">
            <v>Incidentes de Reparación Integral Presentados</v>
          </cell>
          <cell r="C126" t="str">
            <v>(6031/6032)*100</v>
          </cell>
          <cell r="D126">
            <v>97110002</v>
          </cell>
          <cell r="E126" t="str">
            <v>(Variable 1/ Variable 2)* 100</v>
          </cell>
          <cell r="F126">
            <v>90</v>
          </cell>
          <cell r="G126" t="str">
            <v>Mes</v>
          </cell>
          <cell r="H126" t="str">
            <v>Porcentaje</v>
          </cell>
          <cell r="I126">
            <v>47.5</v>
          </cell>
          <cell r="J126">
            <v>7</v>
          </cell>
          <cell r="K126" t="str">
            <v>Proceso: Gestión Jurídica</v>
          </cell>
          <cell r="L126">
            <v>7</v>
          </cell>
          <cell r="M126" t="str">
            <v>Proceso: Gestión Jurídica No Aplica</v>
          </cell>
          <cell r="N126">
            <v>3003</v>
          </cell>
          <cell r="O126" t="str">
            <v>Proceso: Gestión Jurídica No Aplica</v>
          </cell>
          <cell r="P126">
            <v>6031</v>
          </cell>
          <cell r="Q126">
            <v>6032</v>
          </cell>
          <cell r="R126">
            <v>0</v>
          </cell>
          <cell r="S126">
            <v>0</v>
          </cell>
          <cell r="T126" t="str">
            <v>Constante</v>
          </cell>
          <cell r="U126">
            <v>3</v>
          </cell>
          <cell r="V126" t="str">
            <v>Proceso</v>
          </cell>
          <cell r="W126">
            <v>20803</v>
          </cell>
          <cell r="X126" t="str">
            <v>Indicadores de Proceso - Gestión Jurídica</v>
          </cell>
          <cell r="Y126" t="str">
            <v>No</v>
          </cell>
        </row>
        <row r="127">
          <cell r="A127">
            <v>5084</v>
          </cell>
          <cell r="B127" t="str">
            <v>Oportunidad en los actos administrativos proferidos en Sede Administrativa en materia Aduanero y Cambiario.</v>
          </cell>
          <cell r="C127" t="str">
            <v>(6033/6034)*100</v>
          </cell>
          <cell r="D127">
            <v>97110002</v>
          </cell>
          <cell r="E127" t="str">
            <v>(Variable 1/ Variable 2)* 100</v>
          </cell>
          <cell r="F127">
            <v>100</v>
          </cell>
          <cell r="G127" t="str">
            <v>Mes</v>
          </cell>
          <cell r="H127" t="str">
            <v>Porcentaje</v>
          </cell>
          <cell r="I127">
            <v>62.5</v>
          </cell>
          <cell r="J127">
            <v>7</v>
          </cell>
          <cell r="K127" t="str">
            <v>Proceso: Gestión Jurídica</v>
          </cell>
          <cell r="L127">
            <v>7</v>
          </cell>
          <cell r="M127" t="str">
            <v>Proceso: Gestión Jurídica No Aplica</v>
          </cell>
          <cell r="N127">
            <v>3003</v>
          </cell>
          <cell r="O127" t="str">
            <v>Proceso: Gestión Jurídica No Aplica</v>
          </cell>
          <cell r="P127">
            <v>6033</v>
          </cell>
          <cell r="Q127">
            <v>6034</v>
          </cell>
          <cell r="R127">
            <v>0</v>
          </cell>
          <cell r="S127">
            <v>0</v>
          </cell>
          <cell r="T127" t="str">
            <v>Constante</v>
          </cell>
          <cell r="U127">
            <v>3</v>
          </cell>
          <cell r="V127" t="str">
            <v>Proceso</v>
          </cell>
          <cell r="W127">
            <v>20803</v>
          </cell>
          <cell r="X127" t="str">
            <v>Indicadores de Proceso - Gestión Jurídica</v>
          </cell>
          <cell r="Y127" t="str">
            <v>No</v>
          </cell>
        </row>
        <row r="128">
          <cell r="A128">
            <v>5085</v>
          </cell>
          <cell r="B128" t="str">
            <v>Efiencia en la inspección aduanera en importaciones</v>
          </cell>
          <cell r="C128" t="str">
            <v>(6037+6038/6039+6040)*100</v>
          </cell>
          <cell r="D128">
            <v>97110002</v>
          </cell>
          <cell r="E128" t="str">
            <v>((Variable 1+ Variable 2) / (Variable 3 + Variable 4))*100</v>
          </cell>
          <cell r="F128">
            <v>10</v>
          </cell>
          <cell r="G128" t="str">
            <v>Mes</v>
          </cell>
          <cell r="H128" t="str">
            <v>Porcentaje</v>
          </cell>
          <cell r="I128">
            <v>0</v>
          </cell>
          <cell r="J128">
            <v>11</v>
          </cell>
          <cell r="K128" t="str">
            <v>Proceso: Operación Aduanera</v>
          </cell>
          <cell r="L128">
            <v>267</v>
          </cell>
          <cell r="M128" t="str">
            <v>Proceso: Operación Aduanera</v>
          </cell>
          <cell r="N128">
            <v>3001</v>
          </cell>
          <cell r="O128" t="str">
            <v>Proceso: Operación Aduanera</v>
          </cell>
          <cell r="P128">
            <v>6037</v>
          </cell>
          <cell r="Q128">
            <v>6038</v>
          </cell>
          <cell r="R128">
            <v>6039</v>
          </cell>
          <cell r="S128">
            <v>6040</v>
          </cell>
          <cell r="T128" t="str">
            <v>Constante</v>
          </cell>
          <cell r="U128">
            <v>3</v>
          </cell>
          <cell r="V128" t="str">
            <v>Proceso</v>
          </cell>
          <cell r="W128">
            <v>21003</v>
          </cell>
          <cell r="X128" t="str">
            <v>Indicadores de Proceso - Gestión de Aduanas</v>
          </cell>
          <cell r="Y128" t="str">
            <v>No</v>
          </cell>
        </row>
        <row r="129">
          <cell r="A129">
            <v>5086</v>
          </cell>
          <cell r="B129" t="str">
            <v>Actos finales de Devoluciones y/o compensación debidamente proferidos</v>
          </cell>
          <cell r="C129" t="str">
            <v>(1-(6035/6036))*100</v>
          </cell>
          <cell r="D129">
            <v>97110002</v>
          </cell>
          <cell r="E129" t="str">
            <v>(1-(Variable 1 / Variable 2))*100</v>
          </cell>
          <cell r="F129">
            <v>100</v>
          </cell>
          <cell r="G129" t="str">
            <v>Semestre</v>
          </cell>
          <cell r="H129" t="str">
            <v>Porcentaje</v>
          </cell>
          <cell r="I129">
            <v>0</v>
          </cell>
          <cell r="J129">
            <v>12</v>
          </cell>
          <cell r="K129" t="str">
            <v>Proceso: Recaudación</v>
          </cell>
          <cell r="L129">
            <v>45</v>
          </cell>
          <cell r="M129" t="str">
            <v>Subproceso: Devolución y/o Compensación</v>
          </cell>
          <cell r="N129">
            <v>3044</v>
          </cell>
          <cell r="O129" t="str">
            <v>Subproceso: Devolución y/o compensación</v>
          </cell>
          <cell r="P129">
            <v>6035</v>
          </cell>
          <cell r="Q129">
            <v>6036</v>
          </cell>
          <cell r="R129">
            <v>0</v>
          </cell>
          <cell r="S129">
            <v>0</v>
          </cell>
          <cell r="T129" t="str">
            <v>Constante</v>
          </cell>
          <cell r="U129">
            <v>3</v>
          </cell>
          <cell r="V129" t="str">
            <v>Proceso</v>
          </cell>
          <cell r="W129">
            <v>22403</v>
          </cell>
          <cell r="X129" t="str">
            <v>Indicadores de Subproceso - Recaudo</v>
          </cell>
          <cell r="Y129" t="str">
            <v>No</v>
          </cell>
        </row>
        <row r="130">
          <cell r="A130">
            <v>5087</v>
          </cell>
          <cell r="B130" t="str">
            <v>Disposición de las mercancias ADA, bajo las diferentes modalidades de disposición excepto traslado,existentes en inventarios a Diciembre 31 de la vigencia anterior.</v>
          </cell>
          <cell r="C130" t="str">
            <v>(6019/6020)*100</v>
          </cell>
          <cell r="D130">
            <v>97110001</v>
          </cell>
          <cell r="E130" t="str">
            <v>(Variable 1/ Variable 2)* 100</v>
          </cell>
          <cell r="F130">
            <v>78</v>
          </cell>
          <cell r="G130" t="str">
            <v>Trimestre</v>
          </cell>
          <cell r="H130" t="str">
            <v>Porcentaje</v>
          </cell>
          <cell r="I130">
            <v>0</v>
          </cell>
          <cell r="J130">
            <v>3</v>
          </cell>
          <cell r="K130" t="str">
            <v>Proceso: Comercialización</v>
          </cell>
          <cell r="L130">
            <v>275</v>
          </cell>
          <cell r="M130" t="str">
            <v>Proceso: Comercialización. No aplica Subproceso</v>
          </cell>
          <cell r="N130">
            <v>3018</v>
          </cell>
          <cell r="O130" t="str">
            <v>Proceso: Comercialización</v>
          </cell>
          <cell r="P130">
            <v>6019</v>
          </cell>
          <cell r="Q130">
            <v>6020</v>
          </cell>
          <cell r="R130">
            <v>0</v>
          </cell>
          <cell r="S130">
            <v>0</v>
          </cell>
          <cell r="T130" t="str">
            <v>Ascendente</v>
          </cell>
          <cell r="U130">
            <v>3</v>
          </cell>
          <cell r="V130" t="str">
            <v>Proceso</v>
          </cell>
          <cell r="W130">
            <v>21703</v>
          </cell>
          <cell r="X130" t="str">
            <v>Indicadores de Proceso - Comercial</v>
          </cell>
          <cell r="Y130" t="str">
            <v>No</v>
          </cell>
        </row>
        <row r="131">
          <cell r="A131">
            <v>5088</v>
          </cell>
          <cell r="B131" t="str">
            <v>Control de proyectos de donación de mercancías</v>
          </cell>
          <cell r="C131" t="str">
            <v>(6021/6022)*100</v>
          </cell>
          <cell r="D131">
            <v>97110002</v>
          </cell>
          <cell r="E131" t="str">
            <v>(Variable 1/ Variable 2)* 100</v>
          </cell>
          <cell r="F131">
            <v>100</v>
          </cell>
          <cell r="G131" t="str">
            <v>Trimestre</v>
          </cell>
          <cell r="H131" t="str">
            <v>Porcentaje</v>
          </cell>
          <cell r="I131">
            <v>0</v>
          </cell>
          <cell r="J131">
            <v>3</v>
          </cell>
          <cell r="K131" t="str">
            <v>Proceso: Comercialización</v>
          </cell>
          <cell r="L131">
            <v>275</v>
          </cell>
          <cell r="M131" t="str">
            <v>Proceso: Comercialización. No aplica Subproceso</v>
          </cell>
          <cell r="N131">
            <v>3018</v>
          </cell>
          <cell r="O131" t="str">
            <v>Proceso: Comercialización</v>
          </cell>
          <cell r="P131">
            <v>6021</v>
          </cell>
          <cell r="Q131">
            <v>6022</v>
          </cell>
          <cell r="R131">
            <v>0</v>
          </cell>
          <cell r="S131">
            <v>0</v>
          </cell>
          <cell r="T131" t="str">
            <v>Constante</v>
          </cell>
          <cell r="U131">
            <v>3</v>
          </cell>
          <cell r="V131" t="str">
            <v>Proceso</v>
          </cell>
          <cell r="W131">
            <v>21703</v>
          </cell>
          <cell r="X131" t="str">
            <v>Indicadores de Proceso - Comercial</v>
          </cell>
          <cell r="Y131" t="str">
            <v>No</v>
          </cell>
        </row>
        <row r="132">
          <cell r="A132">
            <v>5089</v>
          </cell>
          <cell r="B132" t="str">
            <v>Trámite, Perfeccionamiento y legalización de procesos contractuales</v>
          </cell>
          <cell r="C132" t="str">
            <v>(6052/6053)*100</v>
          </cell>
          <cell r="D132">
            <v>97110002</v>
          </cell>
          <cell r="E132" t="str">
            <v>(Variable 1/ Variable 2)* 100</v>
          </cell>
          <cell r="F132">
            <v>90</v>
          </cell>
          <cell r="G132" t="str">
            <v>Trimestre</v>
          </cell>
          <cell r="H132" t="str">
            <v>Porcentaje</v>
          </cell>
          <cell r="I132">
            <v>0</v>
          </cell>
          <cell r="J132">
            <v>14</v>
          </cell>
          <cell r="K132" t="str">
            <v>Proceso: Recursos Físicos</v>
          </cell>
          <cell r="L132">
            <v>264</v>
          </cell>
          <cell r="M132" t="str">
            <v>Proceso: Recursos Físicos</v>
          </cell>
          <cell r="N132">
            <v>3075</v>
          </cell>
          <cell r="O132" t="str">
            <v>Proceso: Recursos Físicos</v>
          </cell>
          <cell r="P132">
            <v>6052</v>
          </cell>
          <cell r="Q132">
            <v>6053</v>
          </cell>
          <cell r="R132">
            <v>0</v>
          </cell>
          <cell r="S132">
            <v>0</v>
          </cell>
          <cell r="T132" t="str">
            <v>Constante</v>
          </cell>
          <cell r="U132">
            <v>3</v>
          </cell>
          <cell r="V132" t="str">
            <v>Proceso</v>
          </cell>
          <cell r="W132">
            <v>21503</v>
          </cell>
          <cell r="X132" t="str">
            <v>Indicadores de Proceso - Recursos Físicos</v>
          </cell>
          <cell r="Y132" t="str">
            <v>No</v>
          </cell>
        </row>
        <row r="133">
          <cell r="A133">
            <v>5092</v>
          </cell>
          <cell r="B133" t="str">
            <v>Percepción general de la calidad del servicio DIAN</v>
          </cell>
          <cell r="C133" t="str">
            <v>([6058]/[6059])* 100</v>
          </cell>
          <cell r="D133">
            <v>97110002</v>
          </cell>
          <cell r="E133" t="str">
            <v>(Variable 1/ Variable 2)* 100</v>
          </cell>
          <cell r="F133">
            <v>95</v>
          </cell>
          <cell r="G133" t="str">
            <v>Año</v>
          </cell>
          <cell r="H133" t="str">
            <v>Porcentaje</v>
          </cell>
          <cell r="I133">
            <v>0</v>
          </cell>
          <cell r="J133">
            <v>2</v>
          </cell>
          <cell r="K133" t="str">
            <v>Proceso: Asistencia al cliente</v>
          </cell>
          <cell r="L133">
            <v>276</v>
          </cell>
          <cell r="M133" t="str">
            <v>Proceso: Asistencia al cliente</v>
          </cell>
          <cell r="N133">
            <v>3015</v>
          </cell>
          <cell r="O133" t="str">
            <v>Proceso: Asistencia al Cliente</v>
          </cell>
          <cell r="P133">
            <v>6058</v>
          </cell>
          <cell r="Q133">
            <v>6059</v>
          </cell>
          <cell r="R133">
            <v>0</v>
          </cell>
          <cell r="S133">
            <v>0</v>
          </cell>
          <cell r="T133" t="str">
            <v>Constante</v>
          </cell>
          <cell r="U133">
            <v>3</v>
          </cell>
          <cell r="V133" t="str">
            <v>Proceso</v>
          </cell>
          <cell r="W133">
            <v>22503</v>
          </cell>
          <cell r="X133" t="str">
            <v>Indicadores de Proceso - Asistencia al Cliente</v>
          </cell>
          <cell r="Y133" t="str">
            <v>No</v>
          </cell>
        </row>
        <row r="134">
          <cell r="A134">
            <v>5093</v>
          </cell>
          <cell r="B134" t="str">
            <v>Mantener actualizado el RUPGJ</v>
          </cell>
          <cell r="C134" t="str">
            <v>(6143/6144)* 100</v>
          </cell>
          <cell r="D134">
            <v>97110002</v>
          </cell>
          <cell r="E134" t="str">
            <v>(Variable1/Variable2)*100</v>
          </cell>
          <cell r="F134">
            <v>100</v>
          </cell>
          <cell r="G134" t="str">
            <v>Mes</v>
          </cell>
          <cell r="H134" t="str">
            <v>Porcentaje</v>
          </cell>
          <cell r="I134">
            <v>99.11</v>
          </cell>
          <cell r="J134">
            <v>7</v>
          </cell>
          <cell r="K134" t="str">
            <v>Proceso: Gestión Jurídica</v>
          </cell>
          <cell r="L134">
            <v>7</v>
          </cell>
          <cell r="M134" t="str">
            <v>Proceso: Gestión Jurídica No Aplica</v>
          </cell>
          <cell r="N134">
            <v>3003</v>
          </cell>
          <cell r="O134" t="str">
            <v>Proceso: Gestión Jurídica No Aplica</v>
          </cell>
          <cell r="P134">
            <v>6143</v>
          </cell>
          <cell r="Q134">
            <v>6144</v>
          </cell>
          <cell r="R134">
            <v>0</v>
          </cell>
          <cell r="S134">
            <v>0</v>
          </cell>
          <cell r="T134" t="str">
            <v>Constante</v>
          </cell>
          <cell r="U134">
            <v>3</v>
          </cell>
          <cell r="V134" t="str">
            <v>Proceso</v>
          </cell>
          <cell r="W134">
            <v>20803</v>
          </cell>
          <cell r="X134" t="str">
            <v>Indicadores de Proceso - Gestión Jurídica</v>
          </cell>
          <cell r="Y134" t="str">
            <v>No</v>
          </cell>
        </row>
        <row r="135">
          <cell r="A135">
            <v>5094</v>
          </cell>
          <cell r="B135" t="str">
            <v>Resolver las solicitudes de Reducción Sanción en materia TAC en sede administrativa.</v>
          </cell>
          <cell r="C135" t="str">
            <v>(6145/6146)* 100</v>
          </cell>
          <cell r="D135">
            <v>97110002</v>
          </cell>
          <cell r="E135" t="str">
            <v>(Variable 1/ Variable 2)* 100</v>
          </cell>
          <cell r="F135">
            <v>100</v>
          </cell>
          <cell r="G135" t="str">
            <v>Mes</v>
          </cell>
          <cell r="H135" t="str">
            <v>Porcentaje</v>
          </cell>
          <cell r="I135">
            <v>99.11</v>
          </cell>
          <cell r="J135">
            <v>7</v>
          </cell>
          <cell r="K135" t="str">
            <v>Proceso: Gestión Jurídica</v>
          </cell>
          <cell r="L135">
            <v>7</v>
          </cell>
          <cell r="M135" t="str">
            <v>Proceso: Gestión Jurídica No Aplica</v>
          </cell>
          <cell r="N135">
            <v>3003</v>
          </cell>
          <cell r="O135" t="str">
            <v>Proceso: Gestión Jurídica No Aplica</v>
          </cell>
          <cell r="P135">
            <v>6145</v>
          </cell>
          <cell r="Q135">
            <v>6146</v>
          </cell>
          <cell r="R135">
            <v>0</v>
          </cell>
          <cell r="S135">
            <v>0</v>
          </cell>
          <cell r="T135" t="str">
            <v>Constante</v>
          </cell>
          <cell r="U135">
            <v>3</v>
          </cell>
          <cell r="V135" t="str">
            <v>Proceso</v>
          </cell>
          <cell r="W135">
            <v>20803</v>
          </cell>
          <cell r="X135" t="str">
            <v>Indicadores de Proceso - Gestión Jurídica</v>
          </cell>
          <cell r="Y135" t="str">
            <v>No</v>
          </cell>
        </row>
        <row r="136">
          <cell r="A136">
            <v>5095</v>
          </cell>
          <cell r="B136" t="str">
            <v>Resolver las solicitudes de Reducción Anticipo en materia TAC en sede administrativa.</v>
          </cell>
          <cell r="C136" t="str">
            <v>(6147/6148)* 100</v>
          </cell>
          <cell r="D136">
            <v>97110002</v>
          </cell>
          <cell r="E136" t="str">
            <v>(Variable 1/ Variable 2)* 100</v>
          </cell>
          <cell r="F136">
            <v>100</v>
          </cell>
          <cell r="G136" t="str">
            <v>Mes</v>
          </cell>
          <cell r="H136" t="str">
            <v>Porcentaje</v>
          </cell>
          <cell r="I136">
            <v>99.11</v>
          </cell>
          <cell r="J136">
            <v>7</v>
          </cell>
          <cell r="K136" t="str">
            <v>Proceso: Gestión Jurídica</v>
          </cell>
          <cell r="L136">
            <v>7</v>
          </cell>
          <cell r="M136" t="str">
            <v>Proceso: Gestión Jurídica No Aplica</v>
          </cell>
          <cell r="N136">
            <v>3003</v>
          </cell>
          <cell r="O136" t="str">
            <v>Proceso: Gestión Jurídica No Aplica</v>
          </cell>
          <cell r="P136">
            <v>6147</v>
          </cell>
          <cell r="Q136">
            <v>6148</v>
          </cell>
          <cell r="R136">
            <v>0</v>
          </cell>
          <cell r="S136">
            <v>0</v>
          </cell>
          <cell r="T136" t="str">
            <v>Constante</v>
          </cell>
          <cell r="U136">
            <v>3</v>
          </cell>
          <cell r="V136" t="str">
            <v>Proceso</v>
          </cell>
          <cell r="W136">
            <v>20803</v>
          </cell>
          <cell r="X136" t="str">
            <v>Indicadores de Proceso - Gestión Jurídica</v>
          </cell>
          <cell r="Y136" t="str">
            <v>No</v>
          </cell>
        </row>
        <row r="137">
          <cell r="A137">
            <v>5096</v>
          </cell>
          <cell r="B137" t="str">
            <v>Eficacia en la atención oportuna de consultas realizadas por usuarios internos y externos (SISCOS)</v>
          </cell>
          <cell r="C137" t="str">
            <v>(6149/ (6150 + 6151))*100</v>
          </cell>
          <cell r="D137">
            <v>97110001</v>
          </cell>
          <cell r="E137" t="str">
            <v>(Variable 1/ (Variable 2 + Variable 3))*100</v>
          </cell>
          <cell r="F137">
            <v>60</v>
          </cell>
          <cell r="G137" t="str">
            <v>Mes</v>
          </cell>
          <cell r="H137" t="str">
            <v>Porcentaje</v>
          </cell>
          <cell r="I137">
            <v>0</v>
          </cell>
          <cell r="J137">
            <v>11</v>
          </cell>
          <cell r="K137" t="str">
            <v>Proceso: Operación Aduanera</v>
          </cell>
          <cell r="L137">
            <v>216</v>
          </cell>
          <cell r="M137" t="str">
            <v>Subproceso: Apoyo  a la Operación Aduanera</v>
          </cell>
          <cell r="N137">
            <v>3051</v>
          </cell>
          <cell r="O137" t="str">
            <v>Subproceso: Apoyo  a la Operación Aduanera</v>
          </cell>
          <cell r="P137">
            <v>6149</v>
          </cell>
          <cell r="Q137">
            <v>6150</v>
          </cell>
          <cell r="R137">
            <v>6151</v>
          </cell>
          <cell r="S137">
            <v>0</v>
          </cell>
          <cell r="T137" t="str">
            <v>Ascendente</v>
          </cell>
          <cell r="U137">
            <v>2</v>
          </cell>
          <cell r="V137" t="str">
            <v>Subproceso</v>
          </cell>
          <cell r="W137">
            <v>22602</v>
          </cell>
          <cell r="X137" t="str">
            <v>Indicadores de Subproceso - Comercio Exterior</v>
          </cell>
          <cell r="Y137" t="str">
            <v>No</v>
          </cell>
        </row>
        <row r="138">
          <cell r="A138">
            <v>5097</v>
          </cell>
          <cell r="B138" t="str">
            <v>Impacto de la gestión de la DIAN en los medios de comunicación</v>
          </cell>
          <cell r="C138" t="str">
            <v>6152</v>
          </cell>
          <cell r="D138">
            <v>97110001</v>
          </cell>
          <cell r="E138" t="str">
            <v>Variable 1</v>
          </cell>
          <cell r="F138">
            <v>8000</v>
          </cell>
          <cell r="G138" t="str">
            <v>Semestre</v>
          </cell>
          <cell r="H138" t="str">
            <v>Cantidad</v>
          </cell>
          <cell r="I138">
            <v>8000</v>
          </cell>
          <cell r="J138">
            <v>9</v>
          </cell>
          <cell r="K138" t="str">
            <v>Proceso: Inteligencia Corporativa</v>
          </cell>
          <cell r="L138">
            <v>253</v>
          </cell>
          <cell r="M138" t="str">
            <v>Subproceso: Comunicaciones</v>
          </cell>
          <cell r="N138">
            <v>3004</v>
          </cell>
          <cell r="O138" t="str">
            <v>Subproceso: Comunicaciones</v>
          </cell>
          <cell r="P138">
            <v>6152</v>
          </cell>
          <cell r="Q138">
            <v>0</v>
          </cell>
          <cell r="R138">
            <v>0</v>
          </cell>
          <cell r="S138">
            <v>0</v>
          </cell>
          <cell r="T138" t="str">
            <v>Ascendente</v>
          </cell>
          <cell r="U138">
            <v>2</v>
          </cell>
          <cell r="V138" t="str">
            <v>Subproceso</v>
          </cell>
          <cell r="W138">
            <v>20502</v>
          </cell>
          <cell r="X138" t="str">
            <v>Indicadores de Subproceso - Comunicaciones</v>
          </cell>
          <cell r="Y138" t="str">
            <v>No</v>
          </cell>
        </row>
        <row r="139">
          <cell r="A139">
            <v>5098</v>
          </cell>
          <cell r="B139" t="str">
            <v xml:space="preserve">Percepción de los canales internos de comunicación </v>
          </cell>
          <cell r="C139" t="str">
            <v>6153</v>
          </cell>
          <cell r="D139">
            <v>97110001</v>
          </cell>
          <cell r="E139" t="str">
            <v>Variable 1</v>
          </cell>
          <cell r="F139">
            <v>60</v>
          </cell>
          <cell r="G139" t="str">
            <v>Año</v>
          </cell>
          <cell r="H139" t="str">
            <v>Porcentaje</v>
          </cell>
          <cell r="I139">
            <v>0</v>
          </cell>
          <cell r="J139">
            <v>9</v>
          </cell>
          <cell r="K139" t="str">
            <v>Proceso: Inteligencia Corporativa</v>
          </cell>
          <cell r="L139">
            <v>253</v>
          </cell>
          <cell r="M139" t="str">
            <v>Subproceso: Comunicaciones</v>
          </cell>
          <cell r="N139">
            <v>3004</v>
          </cell>
          <cell r="O139" t="str">
            <v>Subproceso: Comunicaciones</v>
          </cell>
          <cell r="P139">
            <v>6153</v>
          </cell>
          <cell r="Q139">
            <v>0</v>
          </cell>
          <cell r="R139">
            <v>0</v>
          </cell>
          <cell r="S139">
            <v>0</v>
          </cell>
          <cell r="T139" t="str">
            <v>Ascendente</v>
          </cell>
          <cell r="U139">
            <v>2</v>
          </cell>
          <cell r="V139" t="str">
            <v>Subproceso</v>
          </cell>
          <cell r="W139">
            <v>20502</v>
          </cell>
          <cell r="X139" t="str">
            <v>Indicadores de Subproceso - Comunicaciones</v>
          </cell>
          <cell r="Y139" t="str">
            <v>No</v>
          </cell>
        </row>
        <row r="140">
          <cell r="A140">
            <v>5099</v>
          </cell>
          <cell r="B140" t="str">
            <v>Capacitación en gestión del Riesgo del Subproceso de devoluciones y/o Compensaciones.</v>
          </cell>
          <cell r="C140" t="str">
            <v>(6154/6155)* 100</v>
          </cell>
          <cell r="D140">
            <v>97110002</v>
          </cell>
          <cell r="E140" t="str">
            <v>(Variable 1/ Variable 2)* 100</v>
          </cell>
          <cell r="F140">
            <v>100</v>
          </cell>
          <cell r="G140" t="str">
            <v>Semestre</v>
          </cell>
          <cell r="H140" t="str">
            <v>Porcentaje</v>
          </cell>
          <cell r="I140">
            <v>0</v>
          </cell>
          <cell r="J140">
            <v>12</v>
          </cell>
          <cell r="K140" t="str">
            <v>Proceso: Recaudación</v>
          </cell>
          <cell r="L140">
            <v>45</v>
          </cell>
          <cell r="M140" t="str">
            <v>Subproceso: Devolución y/o Compensación</v>
          </cell>
          <cell r="N140">
            <v>3044</v>
          </cell>
          <cell r="O140" t="str">
            <v>Subproceso: Devolución y/o compensación</v>
          </cell>
          <cell r="P140">
            <v>6154</v>
          </cell>
          <cell r="Q140">
            <v>6155</v>
          </cell>
          <cell r="R140">
            <v>0</v>
          </cell>
          <cell r="S140">
            <v>0</v>
          </cell>
          <cell r="T140" t="str">
            <v>Constante</v>
          </cell>
          <cell r="U140">
            <v>2</v>
          </cell>
          <cell r="V140" t="str">
            <v>Subproceso</v>
          </cell>
          <cell r="W140">
            <v>22403</v>
          </cell>
          <cell r="X140" t="str">
            <v>Indicadores de Subproceso - Recaudo</v>
          </cell>
          <cell r="Y140" t="str">
            <v>No</v>
          </cell>
        </row>
        <row r="141">
          <cell r="A141">
            <v>5100</v>
          </cell>
          <cell r="B141" t="str">
            <v>Gestión del SIE de Devoluciones optimizada</v>
          </cell>
          <cell r="C141" t="str">
            <v>(9488/9489)* 100</v>
          </cell>
          <cell r="D141">
            <v>97110001</v>
          </cell>
          <cell r="E141" t="str">
            <v>(Variable 1/ Variable 2)* 100</v>
          </cell>
          <cell r="F141">
            <v>85</v>
          </cell>
          <cell r="G141" t="str">
            <v>Mes</v>
          </cell>
          <cell r="H141" t="str">
            <v>Porcentaje</v>
          </cell>
          <cell r="I141">
            <v>0</v>
          </cell>
          <cell r="J141">
            <v>12</v>
          </cell>
          <cell r="K141" t="str">
            <v>Proceso: Recaudación</v>
          </cell>
          <cell r="L141">
            <v>45</v>
          </cell>
          <cell r="M141" t="str">
            <v>Subproceso: Devolución y/o Compensación</v>
          </cell>
          <cell r="N141">
            <v>3044</v>
          </cell>
          <cell r="O141" t="str">
            <v>Subproceso: Devolución y/o compensación</v>
          </cell>
          <cell r="P141">
            <v>6156</v>
          </cell>
          <cell r="Q141">
            <v>6157</v>
          </cell>
          <cell r="R141">
            <v>0</v>
          </cell>
          <cell r="S141">
            <v>0</v>
          </cell>
          <cell r="T141" t="str">
            <v>Ascendente</v>
          </cell>
          <cell r="U141">
            <v>2</v>
          </cell>
          <cell r="V141" t="str">
            <v>Subproceso</v>
          </cell>
          <cell r="W141">
            <v>22403</v>
          </cell>
          <cell r="X141" t="str">
            <v>Indicadores de Subproceso - Recaudo</v>
          </cell>
          <cell r="Y141" t="str">
            <v>No</v>
          </cell>
        </row>
        <row r="142">
          <cell r="A142">
            <v>5101</v>
          </cell>
          <cell r="B142" t="str">
            <v>Efectividad en la aprehensión de mercancías</v>
          </cell>
          <cell r="C142" t="str">
            <v>((6158+ 6159)- 6160)/6161</v>
          </cell>
          <cell r="D142">
            <v>97110001</v>
          </cell>
          <cell r="E142" t="str">
            <v>((Variable 1 + Variable 2 )- Variable 3 )/ Variable 4</v>
          </cell>
          <cell r="F142">
            <v>80</v>
          </cell>
          <cell r="G142" t="str">
            <v>Trimestre</v>
          </cell>
          <cell r="H142" t="str">
            <v>Porcentaje</v>
          </cell>
          <cell r="I142">
            <v>80</v>
          </cell>
          <cell r="J142">
            <v>5</v>
          </cell>
          <cell r="K142" t="str">
            <v>Proceso: Fiscalización y Liquidación</v>
          </cell>
          <cell r="L142">
            <v>201</v>
          </cell>
          <cell r="M142" t="str">
            <v>Subproceso: Control Aduanero</v>
          </cell>
          <cell r="N142">
            <v>3006</v>
          </cell>
          <cell r="O142" t="str">
            <v>Subproceso: Control Aduanero</v>
          </cell>
          <cell r="P142">
            <v>6158</v>
          </cell>
          <cell r="Q142">
            <v>6159</v>
          </cell>
          <cell r="R142">
            <v>6160</v>
          </cell>
          <cell r="S142">
            <v>6161</v>
          </cell>
          <cell r="T142" t="str">
            <v>Ascendente</v>
          </cell>
          <cell r="U142">
            <v>2</v>
          </cell>
          <cell r="V142" t="str">
            <v>Subproceso</v>
          </cell>
          <cell r="W142">
            <v>23104</v>
          </cell>
          <cell r="X142" t="str">
            <v>Indicadores de Subproceso - Fiscalización Aduanera</v>
          </cell>
          <cell r="Y142" t="str">
            <v>No</v>
          </cell>
        </row>
        <row r="143">
          <cell r="A143">
            <v>5102</v>
          </cell>
          <cell r="B143" t="str">
            <v>Porcentaje de devolución de mercancías aprehendidas</v>
          </cell>
          <cell r="C143" t="str">
            <v>(6162/6163)* 100</v>
          </cell>
          <cell r="D143">
            <v>97110003</v>
          </cell>
          <cell r="E143" t="str">
            <v>(Variable 1/ Variable 2)* 100</v>
          </cell>
          <cell r="F143">
            <v>2</v>
          </cell>
          <cell r="G143" t="str">
            <v>Mes</v>
          </cell>
          <cell r="H143" t="str">
            <v>Porcentaje</v>
          </cell>
          <cell r="I143">
            <v>1.91</v>
          </cell>
          <cell r="J143">
            <v>5</v>
          </cell>
          <cell r="K143" t="str">
            <v>Proceso: Fiscalización y Liquidación</v>
          </cell>
          <cell r="L143">
            <v>201</v>
          </cell>
          <cell r="M143" t="str">
            <v>Subproceso: Control Aduanero</v>
          </cell>
          <cell r="N143">
            <v>3006</v>
          </cell>
          <cell r="O143" t="str">
            <v>Subproceso: Control Aduanero</v>
          </cell>
          <cell r="P143">
            <v>6162</v>
          </cell>
          <cell r="Q143">
            <v>6163</v>
          </cell>
          <cell r="R143">
            <v>0</v>
          </cell>
          <cell r="S143">
            <v>0</v>
          </cell>
          <cell r="T143" t="str">
            <v>Descendente</v>
          </cell>
          <cell r="U143">
            <v>2</v>
          </cell>
          <cell r="V143" t="str">
            <v>Subproceso</v>
          </cell>
          <cell r="W143">
            <v>23104</v>
          </cell>
          <cell r="X143" t="str">
            <v>Indicadores de Subproceso - Fiscalización Aduanera</v>
          </cell>
          <cell r="Y143" t="str">
            <v>No</v>
          </cell>
        </row>
        <row r="144">
          <cell r="A144">
            <v>5103</v>
          </cell>
          <cell r="B144" t="str">
            <v>Porcentaje de gestión de los procedimientos sancionatorios y liquidaciones oficiales aduaneras (Corrección y Revisión).</v>
          </cell>
          <cell r="C144" t="str">
            <v>((6164 + 6165) / 6166)</v>
          </cell>
          <cell r="D144">
            <v>97110002</v>
          </cell>
          <cell r="E144" t="str">
            <v>((Variable 1 + Variable 2) / Variable 3)</v>
          </cell>
          <cell r="F144">
            <v>50</v>
          </cell>
          <cell r="G144" t="str">
            <v>Trimestre</v>
          </cell>
          <cell r="H144" t="str">
            <v>Porcentaje</v>
          </cell>
          <cell r="I144">
            <v>35</v>
          </cell>
          <cell r="J144">
            <v>5</v>
          </cell>
          <cell r="K144" t="str">
            <v>Proceso: Fiscalización y Liquidación</v>
          </cell>
          <cell r="L144">
            <v>201</v>
          </cell>
          <cell r="M144" t="str">
            <v>Subproceso: Control Aduanero</v>
          </cell>
          <cell r="N144">
            <v>3006</v>
          </cell>
          <cell r="O144" t="str">
            <v>Subproceso: Control Aduanero</v>
          </cell>
          <cell r="P144">
            <v>6164</v>
          </cell>
          <cell r="Q144">
            <v>6165</v>
          </cell>
          <cell r="R144">
            <v>6166</v>
          </cell>
          <cell r="S144">
            <v>0</v>
          </cell>
          <cell r="T144" t="str">
            <v>Constante</v>
          </cell>
          <cell r="U144">
            <v>2</v>
          </cell>
          <cell r="V144" t="str">
            <v>Subproceso</v>
          </cell>
          <cell r="W144">
            <v>23104</v>
          </cell>
          <cell r="X144" t="str">
            <v>Indicadores de Subproceso - Fiscalización Aduanera</v>
          </cell>
          <cell r="Y144" t="str">
            <v>No</v>
          </cell>
        </row>
      </sheetData>
      <sheetData sheetId="1"/>
      <sheetData sheetId="2"/>
      <sheetData sheetId="3"/>
      <sheetData sheetId="4">
        <row r="24">
          <cell r="BB24">
            <v>0.55038759689922478</v>
          </cell>
        </row>
      </sheetData>
      <sheetData sheetId="5">
        <row r="24">
          <cell r="J24">
            <v>0</v>
          </cell>
        </row>
      </sheetData>
      <sheetData sheetId="6">
        <row r="24">
          <cell r="BB24">
            <v>1</v>
          </cell>
        </row>
      </sheetData>
      <sheetData sheetId="7">
        <row r="24">
          <cell r="BB24">
            <v>1</v>
          </cell>
        </row>
      </sheetData>
      <sheetData sheetId="8">
        <row r="57">
          <cell r="BB57">
            <v>0.97067599547278538</v>
          </cell>
        </row>
      </sheetData>
      <sheetData sheetId="9"/>
      <sheetData sheetId="10">
        <row r="57">
          <cell r="CB57">
            <v>0.99427374301675964</v>
          </cell>
        </row>
      </sheetData>
      <sheetData sheetId="11">
        <row r="52">
          <cell r="N52">
            <v>0</v>
          </cell>
        </row>
      </sheetData>
      <sheetData sheetId="12">
        <row r="52">
          <cell r="N52">
            <v>1.15625</v>
          </cell>
        </row>
      </sheetData>
      <sheetData sheetId="13">
        <row r="57">
          <cell r="BB57">
            <v>1.048629312176808</v>
          </cell>
        </row>
      </sheetData>
      <sheetData sheetId="14">
        <row r="57">
          <cell r="CB57">
            <v>0.99689542483660132</v>
          </cell>
        </row>
      </sheetData>
      <sheetData sheetId="15">
        <row r="24">
          <cell r="BO24">
            <v>1.1080631428574363</v>
          </cell>
        </row>
      </sheetData>
      <sheetData sheetId="16">
        <row r="57">
          <cell r="BO57">
            <v>0.99950699175331659</v>
          </cell>
        </row>
      </sheetData>
      <sheetData sheetId="17">
        <row r="57">
          <cell r="BB57">
            <v>0.9247992073095207</v>
          </cell>
        </row>
      </sheetData>
      <sheetData sheetId="18">
        <row r="57">
          <cell r="BB57">
            <v>1.250911501491548</v>
          </cell>
        </row>
      </sheetData>
      <sheetData sheetId="19">
        <row r="57">
          <cell r="N57">
            <v>0.98631454890925274</v>
          </cell>
        </row>
      </sheetData>
      <sheetData sheetId="20">
        <row r="57">
          <cell r="N57">
            <v>1.4905660377358489</v>
          </cell>
        </row>
      </sheetData>
      <sheetData sheetId="21">
        <row r="57">
          <cell r="BB57">
            <v>1.1251992369075559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ndicadores"/>
      <sheetName val="consolidado"/>
      <sheetName val="Indicadores"/>
      <sheetName val="RESUMEN"/>
      <sheetName val="363 PRF"/>
      <sheetName val="368 PRF"/>
      <sheetName val="420 PRF"/>
      <sheetName val="421 PRF"/>
      <sheetName val="425 PRF"/>
      <sheetName val="426 PRF"/>
      <sheetName val="5058 PRF"/>
      <sheetName val="5059 PRF"/>
      <sheetName val="5060 PRF"/>
      <sheetName val="Variables"/>
    </sheetNames>
    <sheetDataSet>
      <sheetData sheetId="0">
        <row r="2">
          <cell r="A2">
            <v>37</v>
          </cell>
          <cell r="B2" t="str">
            <v>Eficacia en la declaratoria de cumplimiento de las garantías específicas, operaciones específicas, amparadas con garantía global y operaciones exentas de constituir garantías</v>
          </cell>
          <cell r="C2" t="str">
            <v>(5037/(5324+5589))*100</v>
          </cell>
          <cell r="D2">
            <v>97110001</v>
          </cell>
          <cell r="E2" t="str">
            <v>(Variable 1/ (Variable 2 + Variable 3))*100</v>
          </cell>
          <cell r="F2">
            <v>80</v>
          </cell>
          <cell r="G2" t="str">
            <v>Semestre</v>
          </cell>
          <cell r="H2" t="str">
            <v>Porcentaje</v>
          </cell>
          <cell r="I2">
            <v>0</v>
          </cell>
          <cell r="J2">
            <v>11</v>
          </cell>
          <cell r="K2" t="str">
            <v>Proceso: Operación Aduanera</v>
          </cell>
          <cell r="L2">
            <v>296</v>
          </cell>
          <cell r="M2" t="str">
            <v>Subproceso: Control a Operaciones</v>
          </cell>
          <cell r="N2">
            <v>2103</v>
          </cell>
          <cell r="O2" t="str">
            <v>Procedimiento: Control y cancelación de garantías</v>
          </cell>
          <cell r="P2">
            <v>5037</v>
          </cell>
          <cell r="Q2">
            <v>5324</v>
          </cell>
          <cell r="R2">
            <v>5589</v>
          </cell>
          <cell r="S2">
            <v>0</v>
          </cell>
          <cell r="T2" t="str">
            <v>Ascendente</v>
          </cell>
          <cell r="U2">
            <v>1</v>
          </cell>
          <cell r="V2" t="str">
            <v>Procedimiento</v>
          </cell>
          <cell r="W2">
            <v>22601</v>
          </cell>
          <cell r="X2" t="str">
            <v>Comercio Exterior</v>
          </cell>
          <cell r="Y2" t="str">
            <v>No</v>
          </cell>
        </row>
        <row r="3">
          <cell r="A3">
            <v>38</v>
          </cell>
          <cell r="B3" t="str">
            <v>Eficacia en la atención de Declaraciones de importación de trámite manual</v>
          </cell>
          <cell r="C3" t="str">
            <v>(5038/(5325+5590))*100</v>
          </cell>
          <cell r="D3">
            <v>97110001</v>
          </cell>
          <cell r="E3" t="str">
            <v>(Variable 1/(Variable 2+ Variable 3))*100</v>
          </cell>
          <cell r="F3">
            <v>80</v>
          </cell>
          <cell r="G3" t="str">
            <v>Mes</v>
          </cell>
          <cell r="H3" t="str">
            <v>Porcentaje</v>
          </cell>
          <cell r="I3">
            <v>0</v>
          </cell>
          <cell r="J3">
            <v>11</v>
          </cell>
          <cell r="K3" t="str">
            <v>Proceso: Operación Aduanera</v>
          </cell>
          <cell r="L3">
            <v>294</v>
          </cell>
          <cell r="M3" t="str">
            <v>Subproceso: Ingreso de Mercancías</v>
          </cell>
          <cell r="N3">
            <v>2090</v>
          </cell>
          <cell r="O3" t="str">
            <v>Procedimiento: Autorizaciones para tramites manuales de importación</v>
          </cell>
          <cell r="P3">
            <v>5038</v>
          </cell>
          <cell r="Q3">
            <v>5325</v>
          </cell>
          <cell r="R3">
            <v>5590</v>
          </cell>
          <cell r="S3">
            <v>0</v>
          </cell>
          <cell r="T3" t="str">
            <v>Ascendente</v>
          </cell>
          <cell r="U3">
            <v>1</v>
          </cell>
          <cell r="V3" t="str">
            <v>Procedimiento</v>
          </cell>
          <cell r="W3">
            <v>22601</v>
          </cell>
          <cell r="X3" t="str">
            <v>Comercio Exterior</v>
          </cell>
          <cell r="Y3" t="str">
            <v>No</v>
          </cell>
        </row>
        <row r="4">
          <cell r="A4">
            <v>58</v>
          </cell>
          <cell r="B4" t="str">
            <v>Porcentaje de cumplimiento en la entrega de informes a entidades de control</v>
          </cell>
          <cell r="C4" t="str">
            <v>(5043/5330)*100</v>
          </cell>
          <cell r="D4">
            <v>97110002</v>
          </cell>
          <cell r="E4" t="str">
            <v>(Variable 1/ Variable 2)* 100</v>
          </cell>
          <cell r="F4">
            <v>100</v>
          </cell>
          <cell r="G4" t="str">
            <v>Trimestre</v>
          </cell>
          <cell r="H4" t="str">
            <v>Porcentaje</v>
          </cell>
          <cell r="I4">
            <v>0</v>
          </cell>
          <cell r="J4">
            <v>4</v>
          </cell>
          <cell r="K4" t="str">
            <v>Proceso: Control Interno</v>
          </cell>
          <cell r="L4">
            <v>4</v>
          </cell>
          <cell r="M4" t="str">
            <v>Proceso: Control Interno. No Aplica Subproceso.</v>
          </cell>
          <cell r="N4">
            <v>2145</v>
          </cell>
          <cell r="O4" t="str">
            <v>Procedimiento: Auditoria Interna.</v>
          </cell>
          <cell r="P4">
            <v>5043</v>
          </cell>
          <cell r="Q4">
            <v>5330</v>
          </cell>
          <cell r="R4">
            <v>0</v>
          </cell>
          <cell r="S4">
            <v>0</v>
          </cell>
          <cell r="T4" t="str">
            <v>Constante</v>
          </cell>
          <cell r="U4">
            <v>1</v>
          </cell>
          <cell r="V4" t="str">
            <v>Procedimiento</v>
          </cell>
          <cell r="W4">
            <v>20401</v>
          </cell>
          <cell r="X4" t="str">
            <v>Control Interno</v>
          </cell>
          <cell r="Y4" t="str">
            <v>No</v>
          </cell>
        </row>
        <row r="5">
          <cell r="A5">
            <v>79</v>
          </cell>
          <cell r="B5" t="str">
            <v>Oportunidad en la calificación de la actuación disciplinaria</v>
          </cell>
          <cell r="C5" t="str">
            <v>(5064/5351)*100</v>
          </cell>
          <cell r="D5">
            <v>97110001</v>
          </cell>
          <cell r="E5" t="str">
            <v>(Variable 1/ Variable 2)* 100</v>
          </cell>
          <cell r="F5">
            <v>100</v>
          </cell>
          <cell r="G5" t="str">
            <v>Mes</v>
          </cell>
          <cell r="H5" t="str">
            <v>Porcentaje</v>
          </cell>
          <cell r="I5">
            <v>0</v>
          </cell>
          <cell r="J5">
            <v>10</v>
          </cell>
          <cell r="K5" t="str">
            <v>Proceso: Investigación disciplinaria</v>
          </cell>
          <cell r="L5">
            <v>293</v>
          </cell>
          <cell r="M5" t="str">
            <v>Subproceso: Actuación disciplinaria en primera instancia</v>
          </cell>
          <cell r="N5">
            <v>2131</v>
          </cell>
          <cell r="O5" t="str">
            <v>Procedimiento: Investigación Disciplinaria</v>
          </cell>
          <cell r="P5">
            <v>5064</v>
          </cell>
          <cell r="Q5">
            <v>5351</v>
          </cell>
          <cell r="R5">
            <v>0</v>
          </cell>
          <cell r="S5">
            <v>0</v>
          </cell>
          <cell r="T5" t="str">
            <v>Ascendente</v>
          </cell>
          <cell r="U5">
            <v>1</v>
          </cell>
          <cell r="V5" t="str">
            <v>Procedimiento</v>
          </cell>
          <cell r="W5">
            <v>21301</v>
          </cell>
          <cell r="X5" t="str">
            <v>Control Disciplinario Interno</v>
          </cell>
          <cell r="Y5" t="str">
            <v>No</v>
          </cell>
        </row>
        <row r="6">
          <cell r="A6">
            <v>101</v>
          </cell>
          <cell r="B6" t="str">
            <v>Calidad en la atención y acompañamiento al cliente a través del canal telefónico</v>
          </cell>
          <cell r="C6" t="str">
            <v>((5084+5370)/5605)*100</v>
          </cell>
          <cell r="D6">
            <v>97110001</v>
          </cell>
          <cell r="E6" t="str">
            <v>((Variable 1+ Variable 2) / Variable 3)*100</v>
          </cell>
          <cell r="F6">
            <v>90</v>
          </cell>
          <cell r="G6" t="str">
            <v>Mes</v>
          </cell>
          <cell r="H6" t="str">
            <v>Porcentaje</v>
          </cell>
          <cell r="I6">
            <v>0</v>
          </cell>
          <cell r="J6">
            <v>2</v>
          </cell>
          <cell r="K6" t="str">
            <v>Proceso: Asistencia al cliente</v>
          </cell>
          <cell r="L6">
            <v>2</v>
          </cell>
          <cell r="M6" t="str">
            <v>Subproceso: Asistencia al cliente. No Aplica Subproceso.</v>
          </cell>
          <cell r="N6">
            <v>2015</v>
          </cell>
          <cell r="O6" t="str">
            <v>Procedimiento: Atención en Canales</v>
          </cell>
          <cell r="P6">
            <v>5084</v>
          </cell>
          <cell r="Q6">
            <v>5370</v>
          </cell>
          <cell r="R6">
            <v>5605</v>
          </cell>
          <cell r="S6">
            <v>0</v>
          </cell>
          <cell r="T6" t="str">
            <v>Ascendente</v>
          </cell>
          <cell r="U6">
            <v>1</v>
          </cell>
          <cell r="V6" t="str">
            <v>Procedimiento</v>
          </cell>
          <cell r="W6">
            <v>22501</v>
          </cell>
          <cell r="X6" t="str">
            <v>Asistencia al Cliente</v>
          </cell>
          <cell r="Y6" t="str">
            <v>No</v>
          </cell>
        </row>
        <row r="7">
          <cell r="A7">
            <v>102</v>
          </cell>
          <cell r="B7" t="str">
            <v>Presencia institucional DIAN</v>
          </cell>
          <cell r="C7" t="str">
            <v>(5085/5371)*100</v>
          </cell>
          <cell r="D7">
            <v>97110001</v>
          </cell>
          <cell r="E7" t="str">
            <v>(Variable 1/ Variable 2)* 100</v>
          </cell>
          <cell r="F7">
            <v>100</v>
          </cell>
          <cell r="G7" t="str">
            <v>Trimestre</v>
          </cell>
          <cell r="H7" t="str">
            <v>Porcentaje</v>
          </cell>
          <cell r="I7">
            <v>0</v>
          </cell>
          <cell r="J7">
            <v>2</v>
          </cell>
          <cell r="K7" t="str">
            <v>Proceso: Asistencia al cliente</v>
          </cell>
          <cell r="L7">
            <v>2</v>
          </cell>
          <cell r="M7" t="str">
            <v>Subproceso: Asistencia al cliente. No Aplica Subproceso.</v>
          </cell>
          <cell r="N7">
            <v>2015</v>
          </cell>
          <cell r="O7" t="str">
            <v>Procedimiento: Atención en Canales</v>
          </cell>
          <cell r="P7">
            <v>5085</v>
          </cell>
          <cell r="Q7">
            <v>5371</v>
          </cell>
          <cell r="R7">
            <v>0</v>
          </cell>
          <cell r="S7">
            <v>0</v>
          </cell>
          <cell r="T7" t="str">
            <v>Ascendente</v>
          </cell>
          <cell r="U7">
            <v>1</v>
          </cell>
          <cell r="V7" t="str">
            <v>Procedimiento</v>
          </cell>
          <cell r="W7">
            <v>22501</v>
          </cell>
          <cell r="X7" t="str">
            <v>Asistencia al Cliente</v>
          </cell>
          <cell r="Y7" t="str">
            <v>No</v>
          </cell>
        </row>
        <row r="8">
          <cell r="A8">
            <v>109</v>
          </cell>
          <cell r="B8" t="str">
            <v>Oportunidad en la Decisión a Solicitudes Actualización RUT sujetas a verificación concepto 5</v>
          </cell>
          <cell r="C8" t="str">
            <v>(5087/5373)*100</v>
          </cell>
          <cell r="D8">
            <v>97110002</v>
          </cell>
          <cell r="E8" t="str">
            <v>(Variable 1/ Variable 2)* 100</v>
          </cell>
          <cell r="F8">
            <v>100</v>
          </cell>
          <cell r="G8" t="str">
            <v>Mes</v>
          </cell>
          <cell r="H8" t="str">
            <v>Porcentaje</v>
          </cell>
          <cell r="I8">
            <v>0</v>
          </cell>
          <cell r="J8">
            <v>8</v>
          </cell>
          <cell r="K8" t="str">
            <v>Proceso: Gestión Masiva</v>
          </cell>
          <cell r="L8">
            <v>291</v>
          </cell>
          <cell r="M8" t="str">
            <v>Subproceso: Modificaciones del Registro</v>
          </cell>
          <cell r="N8">
            <v>2037</v>
          </cell>
          <cell r="O8" t="str">
            <v>Procedimiento: Actualizaciones del Rut sujetas a verificación</v>
          </cell>
          <cell r="P8">
            <v>5087</v>
          </cell>
          <cell r="Q8">
            <v>5373</v>
          </cell>
          <cell r="R8">
            <v>0</v>
          </cell>
          <cell r="S8">
            <v>0</v>
          </cell>
          <cell r="T8" t="str">
            <v>Constante</v>
          </cell>
          <cell r="U8">
            <v>1</v>
          </cell>
          <cell r="V8" t="str">
            <v>Procedimiento</v>
          </cell>
          <cell r="W8">
            <v>22501</v>
          </cell>
          <cell r="X8" t="str">
            <v>Asistencia al Cliente</v>
          </cell>
          <cell r="Y8" t="str">
            <v>No</v>
          </cell>
        </row>
        <row r="9">
          <cell r="A9">
            <v>125</v>
          </cell>
          <cell r="B9" t="str">
            <v>Eficacia en el estudio y elaboración de  proyectos de normas de convenios internacionales aduaneros</v>
          </cell>
          <cell r="C9" t="str">
            <v>(5101/5387)*100</v>
          </cell>
          <cell r="D9">
            <v>97110002</v>
          </cell>
          <cell r="E9" t="str">
            <v>(Variable 1/ Variable 2)* 100</v>
          </cell>
          <cell r="F9">
            <v>100</v>
          </cell>
          <cell r="G9" t="str">
            <v>Semestre</v>
          </cell>
          <cell r="H9" t="str">
            <v>Porcentaje</v>
          </cell>
          <cell r="I9">
            <v>0</v>
          </cell>
          <cell r="J9">
            <v>11</v>
          </cell>
          <cell r="K9" t="str">
            <v>Proceso: Operación Aduanera</v>
          </cell>
          <cell r="L9">
            <v>216</v>
          </cell>
          <cell r="M9" t="str">
            <v>Subproceso: Apoyo  a la Operación Aduanera</v>
          </cell>
          <cell r="N9">
            <v>2093</v>
          </cell>
          <cell r="O9" t="str">
            <v>Procedimiento: Expedición de Pronunciamiento Técnico</v>
          </cell>
          <cell r="P9">
            <v>5101</v>
          </cell>
          <cell r="Q9">
            <v>5387</v>
          </cell>
          <cell r="R9">
            <v>0</v>
          </cell>
          <cell r="S9">
            <v>0</v>
          </cell>
          <cell r="T9" t="str">
            <v>Constante</v>
          </cell>
          <cell r="U9">
            <v>1</v>
          </cell>
          <cell r="V9" t="str">
            <v>Procedimiento</v>
          </cell>
          <cell r="W9">
            <v>22601</v>
          </cell>
          <cell r="X9" t="str">
            <v>Comercio Exterior</v>
          </cell>
          <cell r="Y9" t="str">
            <v>No</v>
          </cell>
        </row>
        <row r="10">
          <cell r="A10">
            <v>161</v>
          </cell>
          <cell r="B10" t="str">
            <v>Cobertura en Seguridad Social integral a los servidores públicos de la entidad.</v>
          </cell>
          <cell r="C10" t="str">
            <v>(5136/5422)*100</v>
          </cell>
          <cell r="D10">
            <v>97110001</v>
          </cell>
          <cell r="E10" t="str">
            <v>(Variable 1/ Variable 2)* 100</v>
          </cell>
          <cell r="F10">
            <v>100</v>
          </cell>
          <cell r="G10" t="str">
            <v>Trimestre</v>
          </cell>
          <cell r="H10" t="str">
            <v>Porcentaje</v>
          </cell>
          <cell r="I10">
            <v>0</v>
          </cell>
          <cell r="J10">
            <v>6</v>
          </cell>
          <cell r="K10" t="str">
            <v>Proceso: Gestión Humana</v>
          </cell>
          <cell r="L10">
            <v>282</v>
          </cell>
          <cell r="M10" t="str">
            <v>Subproceso: Gestión para la provisión y/o movilidad del empleo</v>
          </cell>
          <cell r="N10">
            <v>2264</v>
          </cell>
          <cell r="O10" t="str">
            <v>Procedimiento: Afiliaciones y/o Traslados al Sistema de Seguridad Social y Cajas de Compensación</v>
          </cell>
          <cell r="P10">
            <v>5136</v>
          </cell>
          <cell r="Q10">
            <v>5422</v>
          </cell>
          <cell r="R10">
            <v>0</v>
          </cell>
          <cell r="S10">
            <v>0</v>
          </cell>
          <cell r="T10" t="str">
            <v>Ascendente</v>
          </cell>
          <cell r="U10">
            <v>1</v>
          </cell>
          <cell r="V10" t="str">
            <v>Procedimiento</v>
          </cell>
          <cell r="W10">
            <v>21401</v>
          </cell>
          <cell r="X10" t="str">
            <v>Personal</v>
          </cell>
          <cell r="Y10" t="str">
            <v>No</v>
          </cell>
        </row>
        <row r="11">
          <cell r="A11">
            <v>178</v>
          </cell>
          <cell r="B11" t="str">
            <v>Número de días de mora en el cierre contable (MUISCA)</v>
          </cell>
          <cell r="C11" t="str">
            <v>(5152-5438)</v>
          </cell>
          <cell r="D11">
            <v>97110003</v>
          </cell>
          <cell r="E11" t="str">
            <v>(Variable 1 - Variable 2 )</v>
          </cell>
          <cell r="F11">
            <v>0</v>
          </cell>
          <cell r="G11" t="str">
            <v>Mes</v>
          </cell>
          <cell r="H11" t="str">
            <v>Días</v>
          </cell>
          <cell r="I11">
            <v>0</v>
          </cell>
          <cell r="J11">
            <v>12</v>
          </cell>
          <cell r="K11" t="str">
            <v>Proceso: Recaudación</v>
          </cell>
          <cell r="L11">
            <v>259</v>
          </cell>
          <cell r="M11" t="str">
            <v xml:space="preserve">	Subproceso: Información de Recaudo</v>
          </cell>
          <cell r="N11">
            <v>2051</v>
          </cell>
          <cell r="O11" t="str">
            <v>Procedimiento: Cierre Contable</v>
          </cell>
          <cell r="P11">
            <v>5152</v>
          </cell>
          <cell r="Q11">
            <v>5438</v>
          </cell>
          <cell r="R11">
            <v>0</v>
          </cell>
          <cell r="S11">
            <v>0</v>
          </cell>
          <cell r="T11" t="str">
            <v>Descendente</v>
          </cell>
          <cell r="U11">
            <v>1</v>
          </cell>
          <cell r="V11" t="str">
            <v>Procedimiento</v>
          </cell>
          <cell r="W11">
            <v>22401</v>
          </cell>
          <cell r="X11" t="str">
            <v>Recaudo</v>
          </cell>
          <cell r="Y11" t="str">
            <v>No</v>
          </cell>
        </row>
        <row r="12">
          <cell r="A12">
            <v>183</v>
          </cell>
          <cell r="B12" t="str">
            <v>Proceso sancionatorio contra EAR</v>
          </cell>
          <cell r="C12" t="str">
            <v>(5157/5443)*100</v>
          </cell>
          <cell r="D12">
            <v>97110002</v>
          </cell>
          <cell r="E12" t="str">
            <v>(Variable 1/ Variable 2)* 100</v>
          </cell>
          <cell r="F12">
            <v>100</v>
          </cell>
          <cell r="G12" t="str">
            <v>Año</v>
          </cell>
          <cell r="H12" t="str">
            <v>Porcentaje</v>
          </cell>
          <cell r="I12">
            <v>0</v>
          </cell>
          <cell r="J12">
            <v>12</v>
          </cell>
          <cell r="K12" t="str">
            <v>Proceso: Recaudación</v>
          </cell>
          <cell r="L12">
            <v>259</v>
          </cell>
          <cell r="M12" t="str">
            <v xml:space="preserve">	Subproceso: Información de Recaudo</v>
          </cell>
          <cell r="N12">
            <v>2055</v>
          </cell>
          <cell r="O12" t="str">
            <v>Procedimiento: Sanciones a Entidades Autorizadas para Recaudar</v>
          </cell>
          <cell r="P12">
            <v>5157</v>
          </cell>
          <cell r="Q12">
            <v>5443</v>
          </cell>
          <cell r="R12">
            <v>0</v>
          </cell>
          <cell r="S12">
            <v>0</v>
          </cell>
          <cell r="T12" t="str">
            <v>Constante</v>
          </cell>
          <cell r="U12">
            <v>1</v>
          </cell>
          <cell r="V12" t="str">
            <v>Procedimiento</v>
          </cell>
          <cell r="W12">
            <v>22401</v>
          </cell>
          <cell r="X12" t="str">
            <v>Recaudo</v>
          </cell>
          <cell r="Y12" t="str">
            <v>No</v>
          </cell>
        </row>
        <row r="13">
          <cell r="A13">
            <v>186</v>
          </cell>
          <cell r="B13" t="str">
            <v>Comunicación Indice de Consignación</v>
          </cell>
          <cell r="C13" t="str">
            <v>(5160/5446)*100</v>
          </cell>
          <cell r="D13">
            <v>97110002</v>
          </cell>
          <cell r="E13" t="str">
            <v>(Variable 1/ Variable 2)* 100</v>
          </cell>
          <cell r="F13">
            <v>100</v>
          </cell>
          <cell r="G13" t="str">
            <v>Mes</v>
          </cell>
          <cell r="H13" t="str">
            <v>Porcentaje</v>
          </cell>
          <cell r="I13">
            <v>0</v>
          </cell>
          <cell r="J13">
            <v>12</v>
          </cell>
          <cell r="K13" t="str">
            <v>Proceso: Recaudación</v>
          </cell>
          <cell r="L13">
            <v>259</v>
          </cell>
          <cell r="M13" t="str">
            <v xml:space="preserve">	Subproceso: Información de Recaudo</v>
          </cell>
          <cell r="N13">
            <v>2054</v>
          </cell>
          <cell r="O13" t="str">
            <v>Procedimiento: Cálculo del Índice de consignación</v>
          </cell>
          <cell r="P13">
            <v>5160</v>
          </cell>
          <cell r="Q13">
            <v>5446</v>
          </cell>
          <cell r="R13">
            <v>0</v>
          </cell>
          <cell r="S13">
            <v>0</v>
          </cell>
          <cell r="T13" t="str">
            <v>Constante</v>
          </cell>
          <cell r="U13">
            <v>1</v>
          </cell>
          <cell r="V13" t="str">
            <v>Procedimiento</v>
          </cell>
          <cell r="W13">
            <v>22401</v>
          </cell>
          <cell r="X13" t="str">
            <v>Recaudo</v>
          </cell>
          <cell r="Y13" t="str">
            <v>No</v>
          </cell>
        </row>
        <row r="14">
          <cell r="A14">
            <v>187</v>
          </cell>
          <cell r="B14" t="str">
            <v>Conciliación del Recaudo</v>
          </cell>
          <cell r="C14" t="str">
            <v>(5161/5447)*100</v>
          </cell>
          <cell r="D14">
            <v>97110002</v>
          </cell>
          <cell r="E14" t="str">
            <v>(Variable 1/ Variable 2)* 100</v>
          </cell>
          <cell r="F14">
            <v>100</v>
          </cell>
          <cell r="G14" t="str">
            <v>Mes</v>
          </cell>
          <cell r="H14" t="str">
            <v>Porcentaje</v>
          </cell>
          <cell r="I14">
            <v>0</v>
          </cell>
          <cell r="J14">
            <v>12</v>
          </cell>
          <cell r="K14" t="str">
            <v>Proceso: Recaudación</v>
          </cell>
          <cell r="L14">
            <v>259</v>
          </cell>
          <cell r="M14" t="str">
            <v xml:space="preserve">	Subproceso: Información de Recaudo</v>
          </cell>
          <cell r="N14">
            <v>2054</v>
          </cell>
          <cell r="O14" t="str">
            <v>Procedimiento: Cálculo del Índice de consignación</v>
          </cell>
          <cell r="P14">
            <v>5161</v>
          </cell>
          <cell r="Q14">
            <v>5447</v>
          </cell>
          <cell r="R14">
            <v>0</v>
          </cell>
          <cell r="S14">
            <v>0</v>
          </cell>
          <cell r="T14" t="str">
            <v>Constante</v>
          </cell>
          <cell r="U14">
            <v>1</v>
          </cell>
          <cell r="V14" t="str">
            <v>Procedimiento</v>
          </cell>
          <cell r="W14">
            <v>22401</v>
          </cell>
          <cell r="X14" t="str">
            <v>Recaudo</v>
          </cell>
          <cell r="Y14" t="str">
            <v>No</v>
          </cell>
        </row>
        <row r="15">
          <cell r="A15">
            <v>218</v>
          </cell>
          <cell r="B15" t="str">
            <v>Concepto bienes inmuebles recibidos en dación en pago</v>
          </cell>
          <cell r="C15" t="str">
            <v>(5179/5463)*100</v>
          </cell>
          <cell r="D15">
            <v>97110002</v>
          </cell>
          <cell r="E15" t="str">
            <v>(Variable 1/ Variable 2)* 100</v>
          </cell>
          <cell r="F15">
            <v>100</v>
          </cell>
          <cell r="G15" t="str">
            <v>Trimestre</v>
          </cell>
          <cell r="H15" t="str">
            <v>Porcentaje</v>
          </cell>
          <cell r="I15">
            <v>0</v>
          </cell>
          <cell r="J15">
            <v>14</v>
          </cell>
          <cell r="K15" t="str">
            <v>Proceso: Recursos Físicos</v>
          </cell>
          <cell r="L15">
            <v>232</v>
          </cell>
          <cell r="M15" t="str">
            <v>Subproceso: Administración de Bienes</v>
          </cell>
          <cell r="N15">
            <v>2173</v>
          </cell>
          <cell r="O15" t="str">
            <v>Procedimiento: Conceptualización y Entrega de Bienes Inmuebles Recibidos en Dación en Pago</v>
          </cell>
          <cell r="P15">
            <v>5179</v>
          </cell>
          <cell r="Q15">
            <v>5463</v>
          </cell>
          <cell r="R15">
            <v>0</v>
          </cell>
          <cell r="S15">
            <v>0</v>
          </cell>
          <cell r="T15" t="str">
            <v>Constante</v>
          </cell>
          <cell r="U15">
            <v>1</v>
          </cell>
          <cell r="V15" t="str">
            <v>Procedimiento</v>
          </cell>
          <cell r="W15">
            <v>21501</v>
          </cell>
          <cell r="X15" t="str">
            <v>Recursos Físicos</v>
          </cell>
          <cell r="Y15" t="str">
            <v>No</v>
          </cell>
        </row>
        <row r="16">
          <cell r="A16">
            <v>229</v>
          </cell>
          <cell r="B16" t="str">
            <v>Control a eliminación de documentos</v>
          </cell>
          <cell r="C16" t="str">
            <v>(5180/5464)*100</v>
          </cell>
          <cell r="D16">
            <v>97110002</v>
          </cell>
          <cell r="E16" t="str">
            <v>(Variable 1/ Variable 2)* 100</v>
          </cell>
          <cell r="F16">
            <v>100</v>
          </cell>
          <cell r="G16" t="str">
            <v>Año</v>
          </cell>
          <cell r="H16" t="str">
            <v>Porcentaje</v>
          </cell>
          <cell r="I16">
            <v>0</v>
          </cell>
          <cell r="J16">
            <v>14</v>
          </cell>
          <cell r="K16" t="str">
            <v>Proceso: Recursos Físicos</v>
          </cell>
          <cell r="L16">
            <v>53</v>
          </cell>
          <cell r="M16" t="str">
            <v>Subproceso: Gestión Documental</v>
          </cell>
          <cell r="N16">
            <v>2209</v>
          </cell>
          <cell r="O16" t="str">
            <v>Procedimiento: Administración del Archivo Central</v>
          </cell>
          <cell r="P16">
            <v>5190</v>
          </cell>
          <cell r="Q16">
            <v>5474</v>
          </cell>
          <cell r="R16">
            <v>0</v>
          </cell>
          <cell r="S16">
            <v>0</v>
          </cell>
          <cell r="T16" t="str">
            <v>Constante</v>
          </cell>
          <cell r="U16">
            <v>1</v>
          </cell>
          <cell r="V16" t="str">
            <v>Procedimiento</v>
          </cell>
          <cell r="W16">
            <v>21501</v>
          </cell>
          <cell r="X16" t="str">
            <v>Recursos Físicos</v>
          </cell>
          <cell r="Y16" t="str">
            <v>No</v>
          </cell>
        </row>
        <row r="17">
          <cell r="A17">
            <v>236</v>
          </cell>
          <cell r="B17" t="str">
            <v>Mantenimiento del Parque Automotor</v>
          </cell>
          <cell r="C17" t="str">
            <v>(5195/5479)*100</v>
          </cell>
          <cell r="D17">
            <v>97110002</v>
          </cell>
          <cell r="E17" t="str">
            <v>(Variable 1/ Variable 2)* 100</v>
          </cell>
          <cell r="F17">
            <v>100</v>
          </cell>
          <cell r="G17" t="str">
            <v>Trimestre</v>
          </cell>
          <cell r="H17" t="str">
            <v>Porcentaje</v>
          </cell>
          <cell r="I17">
            <v>0</v>
          </cell>
          <cell r="J17">
            <v>14</v>
          </cell>
          <cell r="K17" t="str">
            <v>Proceso: Recursos Físicos</v>
          </cell>
          <cell r="L17">
            <v>232</v>
          </cell>
          <cell r="M17" t="str">
            <v>Subproceso: Administración de Bienes</v>
          </cell>
          <cell r="N17">
            <v>2377</v>
          </cell>
          <cell r="O17" t="str">
            <v>Procedimiento: Programa de Mantenimiento Parque Automotor</v>
          </cell>
          <cell r="P17">
            <v>5195</v>
          </cell>
          <cell r="Q17">
            <v>5479</v>
          </cell>
          <cell r="R17">
            <v>0</v>
          </cell>
          <cell r="S17">
            <v>0</v>
          </cell>
          <cell r="T17" t="str">
            <v>Constante</v>
          </cell>
          <cell r="U17">
            <v>1</v>
          </cell>
          <cell r="V17" t="str">
            <v>Procedimiento</v>
          </cell>
          <cell r="W17">
            <v>21501</v>
          </cell>
          <cell r="X17" t="str">
            <v>Recursos Físicos</v>
          </cell>
          <cell r="Y17" t="str">
            <v>No</v>
          </cell>
        </row>
        <row r="18">
          <cell r="A18">
            <v>245</v>
          </cell>
          <cell r="B18" t="str">
            <v>Oportunidad entrega cuenta mensual de Almacén e Inventarios</v>
          </cell>
          <cell r="C18" t="str">
            <v>(5204/5488)*100</v>
          </cell>
          <cell r="D18">
            <v>97110002</v>
          </cell>
          <cell r="E18" t="str">
            <v>(Variable 1/ Variable 2)* 100</v>
          </cell>
          <cell r="F18">
            <v>100</v>
          </cell>
          <cell r="G18" t="str">
            <v>Mes</v>
          </cell>
          <cell r="H18" t="str">
            <v>Porcentaje</v>
          </cell>
          <cell r="I18">
            <v>0</v>
          </cell>
          <cell r="J18">
            <v>14</v>
          </cell>
          <cell r="K18" t="str">
            <v>Proceso: Recursos Físicos</v>
          </cell>
          <cell r="L18">
            <v>232</v>
          </cell>
          <cell r="M18" t="str">
            <v>Subproceso: Administración de Bienes</v>
          </cell>
          <cell r="N18">
            <v>2349</v>
          </cell>
          <cell r="O18" t="str">
            <v>Procedimiento: Levantamiento Físico de Inventario de Bienes Muebles</v>
          </cell>
          <cell r="P18">
            <v>5204</v>
          </cell>
          <cell r="Q18">
            <v>5488</v>
          </cell>
          <cell r="R18">
            <v>0</v>
          </cell>
          <cell r="S18">
            <v>0</v>
          </cell>
          <cell r="T18" t="str">
            <v>Constante</v>
          </cell>
          <cell r="U18">
            <v>1</v>
          </cell>
          <cell r="V18" t="str">
            <v>Procedimiento</v>
          </cell>
          <cell r="W18">
            <v>21501</v>
          </cell>
          <cell r="X18" t="str">
            <v>Recursos Físicos</v>
          </cell>
          <cell r="Y18" t="str">
            <v>No</v>
          </cell>
        </row>
        <row r="19">
          <cell r="A19">
            <v>262</v>
          </cell>
          <cell r="B19" t="str">
            <v>Cumplimiento y mantenimiento de los requisitos  con los cuales se obtuvo el registro aduanero</v>
          </cell>
          <cell r="C19" t="str">
            <v>(5219/5502)*100</v>
          </cell>
          <cell r="D19">
            <v>97110002</v>
          </cell>
          <cell r="E19" t="str">
            <v>(Variable 1/ Variable 2)* 100</v>
          </cell>
          <cell r="F19">
            <v>70</v>
          </cell>
          <cell r="G19" t="str">
            <v>Trimestre</v>
          </cell>
          <cell r="H19" t="str">
            <v>Porcentaje</v>
          </cell>
          <cell r="I19">
            <v>0</v>
          </cell>
          <cell r="J19">
            <v>8</v>
          </cell>
          <cell r="K19" t="str">
            <v>Proceso: Gestión Masiva</v>
          </cell>
          <cell r="L19">
            <v>289</v>
          </cell>
          <cell r="M19" t="str">
            <v>Subproceso: Registro, Habilitación, Autorización Usuarios TAC</v>
          </cell>
          <cell r="N19">
            <v>3121</v>
          </cell>
          <cell r="O19" t="str">
            <v>Procedimiento: Control al mantenimiento de requisitos a Operadores de Comercio Exterior y Obligados Aduaneros</v>
          </cell>
          <cell r="P19">
            <v>5219</v>
          </cell>
          <cell r="Q19">
            <v>5502</v>
          </cell>
          <cell r="R19">
            <v>0</v>
          </cell>
          <cell r="S19">
            <v>0</v>
          </cell>
          <cell r="T19" t="str">
            <v>Constante</v>
          </cell>
          <cell r="U19">
            <v>1</v>
          </cell>
          <cell r="V19" t="str">
            <v>Procedimiento</v>
          </cell>
          <cell r="W19">
            <v>22801</v>
          </cell>
          <cell r="X19" t="str">
            <v xml:space="preserve">Registro Aduanero    </v>
          </cell>
          <cell r="Y19" t="str">
            <v>No</v>
          </cell>
        </row>
        <row r="20">
          <cell r="A20">
            <v>341</v>
          </cell>
          <cell r="B20" t="str">
            <v>Avaluo de Bienes Inmuebles</v>
          </cell>
          <cell r="C20" t="str">
            <v>(5678/5679)*100</v>
          </cell>
          <cell r="D20">
            <v>97110002</v>
          </cell>
          <cell r="E20" t="str">
            <v>(Variable 1/ Variable 2)* 100</v>
          </cell>
          <cell r="F20">
            <v>50</v>
          </cell>
          <cell r="G20" t="str">
            <v>Cuatrimestre</v>
          </cell>
          <cell r="H20" t="str">
            <v>Porcentaje</v>
          </cell>
          <cell r="I20">
            <v>0</v>
          </cell>
          <cell r="J20">
            <v>1</v>
          </cell>
          <cell r="K20" t="str">
            <v>Proceso: Administración de Cartera</v>
          </cell>
          <cell r="L20">
            <v>278</v>
          </cell>
          <cell r="M20" t="str">
            <v>Subproceso: Cobro en Sede Administrativa</v>
          </cell>
          <cell r="N20">
            <v>3160</v>
          </cell>
          <cell r="O20" t="str">
            <v>Procedimiento: Avalúo de Bienes</v>
          </cell>
          <cell r="P20">
            <v>5678</v>
          </cell>
          <cell r="Q20">
            <v>5679</v>
          </cell>
          <cell r="R20">
            <v>0</v>
          </cell>
          <cell r="S20">
            <v>0</v>
          </cell>
          <cell r="T20" t="str">
            <v>Constante</v>
          </cell>
          <cell r="U20">
            <v>1</v>
          </cell>
          <cell r="V20" t="str">
            <v>Procedimiento</v>
          </cell>
          <cell r="W20">
            <v>22402</v>
          </cell>
          <cell r="X20" t="str">
            <v>Cobranzas</v>
          </cell>
          <cell r="Y20" t="str">
            <v>No</v>
          </cell>
        </row>
        <row r="21">
          <cell r="A21">
            <v>342</v>
          </cell>
          <cell r="B21" t="str">
            <v>Remate de Bienes Inmuebles</v>
          </cell>
          <cell r="C21" t="str">
            <v>(5681/5680)*100</v>
          </cell>
          <cell r="D21">
            <v>97110002</v>
          </cell>
          <cell r="E21" t="str">
            <v>(Variable 1/ Variable 2)* 100</v>
          </cell>
          <cell r="F21">
            <v>50</v>
          </cell>
          <cell r="G21" t="str">
            <v>Cuatrimestre</v>
          </cell>
          <cell r="H21" t="str">
            <v>Porcentaje</v>
          </cell>
          <cell r="I21">
            <v>0</v>
          </cell>
          <cell r="J21">
            <v>1</v>
          </cell>
          <cell r="K21" t="str">
            <v>Proceso: Administración de Cartera</v>
          </cell>
          <cell r="L21">
            <v>278</v>
          </cell>
          <cell r="M21" t="str">
            <v>Subproceso: Cobro en Sede Administrativa</v>
          </cell>
          <cell r="N21">
            <v>3162</v>
          </cell>
          <cell r="O21" t="str">
            <v>Procedimiento: Liquidación del Crédito y las Costas</v>
          </cell>
          <cell r="P21">
            <v>5681</v>
          </cell>
          <cell r="Q21">
            <v>5680</v>
          </cell>
          <cell r="R21">
            <v>0</v>
          </cell>
          <cell r="S21">
            <v>0</v>
          </cell>
          <cell r="T21" t="str">
            <v>Constante</v>
          </cell>
          <cell r="U21">
            <v>1</v>
          </cell>
          <cell r="V21" t="str">
            <v>Procedimiento</v>
          </cell>
          <cell r="W21">
            <v>22402</v>
          </cell>
          <cell r="X21" t="str">
            <v>Cobranzas</v>
          </cell>
          <cell r="Y21" t="str">
            <v>No</v>
          </cell>
        </row>
        <row r="22">
          <cell r="A22">
            <v>363</v>
          </cell>
          <cell r="B22" t="str">
            <v>Reconocimiento de las operaciones contables</v>
          </cell>
          <cell r="C22" t="str">
            <v>(5745/5760)* 100</v>
          </cell>
          <cell r="D22">
            <v>97110001</v>
          </cell>
          <cell r="E22" t="str">
            <v>(Variable 1/ Variable 2)* 100</v>
          </cell>
          <cell r="F22">
            <v>100</v>
          </cell>
          <cell r="G22" t="str">
            <v>Mes</v>
          </cell>
          <cell r="H22" t="str">
            <v>Porcentaje</v>
          </cell>
          <cell r="I22">
            <v>0</v>
          </cell>
          <cell r="J22">
            <v>13</v>
          </cell>
          <cell r="K22" t="str">
            <v>Proceso: Recursos Financieros</v>
          </cell>
          <cell r="L22">
            <v>226</v>
          </cell>
          <cell r="M22" t="str">
            <v>Subproceso: Reconocimiento</v>
          </cell>
          <cell r="N22">
            <v>2156</v>
          </cell>
          <cell r="O22" t="str">
            <v>Procedimiento: Reconocimiento de Hechos Económicos que No Generan Pago</v>
          </cell>
          <cell r="P22">
            <v>5745</v>
          </cell>
          <cell r="Q22">
            <v>5760</v>
          </cell>
          <cell r="R22">
            <v>0</v>
          </cell>
          <cell r="S22">
            <v>0</v>
          </cell>
          <cell r="T22" t="str">
            <v>Ascendente</v>
          </cell>
          <cell r="U22">
            <v>1</v>
          </cell>
          <cell r="V22" t="str">
            <v>Procedimiento</v>
          </cell>
          <cell r="W22">
            <v>21601</v>
          </cell>
          <cell r="X22" t="str">
            <v>Recursos Financieros</v>
          </cell>
          <cell r="Y22" t="str">
            <v>No</v>
          </cell>
        </row>
        <row r="23">
          <cell r="A23">
            <v>368</v>
          </cell>
          <cell r="B23" t="str">
            <v>Conciliaciones Contables</v>
          </cell>
          <cell r="C23" t="str">
            <v>5750</v>
          </cell>
          <cell r="D23">
            <v>97110001</v>
          </cell>
          <cell r="E23" t="str">
            <v>Variable 1</v>
          </cell>
          <cell r="F23">
            <v>4</v>
          </cell>
          <cell r="G23" t="str">
            <v>Mes</v>
          </cell>
          <cell r="H23" t="str">
            <v>Cantidad</v>
          </cell>
          <cell r="I23">
            <v>0</v>
          </cell>
          <cell r="J23">
            <v>13</v>
          </cell>
          <cell r="K23" t="str">
            <v>Proceso: Recursos Financieros</v>
          </cell>
          <cell r="L23">
            <v>281</v>
          </cell>
          <cell r="M23" t="str">
            <v>Subproceso: Gestión Contable</v>
          </cell>
          <cell r="N23">
            <v>2157</v>
          </cell>
          <cell r="O23" t="str">
            <v>Procedimiento: Generación de Conciliaciones Bancarias y Cruces de Información</v>
          </cell>
          <cell r="P23">
            <v>5750</v>
          </cell>
          <cell r="Q23">
            <v>0</v>
          </cell>
          <cell r="R23">
            <v>0</v>
          </cell>
          <cell r="S23">
            <v>0</v>
          </cell>
          <cell r="T23" t="str">
            <v>Ascendente</v>
          </cell>
          <cell r="U23">
            <v>1</v>
          </cell>
          <cell r="V23" t="str">
            <v>Procedimiento</v>
          </cell>
          <cell r="W23">
            <v>21601</v>
          </cell>
          <cell r="X23" t="str">
            <v>Recursos Financieros</v>
          </cell>
          <cell r="Y23" t="str">
            <v>No</v>
          </cell>
        </row>
        <row r="24">
          <cell r="A24">
            <v>371</v>
          </cell>
          <cell r="B24" t="str">
            <v>Secuestro de Bienes  Inmuebles</v>
          </cell>
          <cell r="C24" t="str">
            <v>(5753/5765)*100</v>
          </cell>
          <cell r="D24">
            <v>97110002</v>
          </cell>
          <cell r="E24" t="str">
            <v>(Variable 1/ Variable 2)* 100</v>
          </cell>
          <cell r="F24">
            <v>50</v>
          </cell>
          <cell r="G24" t="str">
            <v>Cuatrimestre</v>
          </cell>
          <cell r="H24" t="str">
            <v>Porcentaje</v>
          </cell>
          <cell r="I24">
            <v>0</v>
          </cell>
          <cell r="J24">
            <v>1</v>
          </cell>
          <cell r="K24" t="str">
            <v>Proceso: Administración de Cartera</v>
          </cell>
          <cell r="L24">
            <v>278</v>
          </cell>
          <cell r="M24" t="str">
            <v>Subproceso: Cobro en Sede Administrativa</v>
          </cell>
          <cell r="N24">
            <v>3158</v>
          </cell>
          <cell r="O24" t="str">
            <v>Procedimiento: Entrega de bienes secuestrados</v>
          </cell>
          <cell r="P24">
            <v>5753</v>
          </cell>
          <cell r="Q24">
            <v>5765</v>
          </cell>
          <cell r="R24">
            <v>0</v>
          </cell>
          <cell r="S24">
            <v>0</v>
          </cell>
          <cell r="T24" t="str">
            <v>Constante</v>
          </cell>
          <cell r="U24">
            <v>1</v>
          </cell>
          <cell r="V24" t="str">
            <v>Procedimiento</v>
          </cell>
          <cell r="W24">
            <v>22402</v>
          </cell>
          <cell r="X24" t="str">
            <v>Cobranzas</v>
          </cell>
          <cell r="Y24" t="str">
            <v>No</v>
          </cell>
        </row>
        <row r="25">
          <cell r="A25">
            <v>374</v>
          </cell>
          <cell r="B25" t="str">
            <v>Porcentaje de Terceros Conciliados</v>
          </cell>
          <cell r="C25" t="str">
            <v>(5756/5768)*100</v>
          </cell>
          <cell r="D25">
            <v>97110002</v>
          </cell>
          <cell r="E25" t="str">
            <v>(Variable 1/ Variable 2)* 100</v>
          </cell>
          <cell r="F25">
            <v>100</v>
          </cell>
          <cell r="G25" t="str">
            <v>Mes</v>
          </cell>
          <cell r="H25" t="str">
            <v>Porcentaje</v>
          </cell>
          <cell r="I25">
            <v>0</v>
          </cell>
          <cell r="J25">
            <v>12</v>
          </cell>
          <cell r="K25" t="str">
            <v>Proceso: Recaudación</v>
          </cell>
          <cell r="L25">
            <v>259</v>
          </cell>
          <cell r="M25" t="str">
            <v xml:space="preserve">	Subproceso: Información de Recaudo</v>
          </cell>
          <cell r="N25">
            <v>2052</v>
          </cell>
          <cell r="O25" t="str">
            <v>Procedimiento: Informe contable que deben rendir las direcciones seccionales</v>
          </cell>
          <cell r="P25">
            <v>5756</v>
          </cell>
          <cell r="Q25">
            <v>5768</v>
          </cell>
          <cell r="R25">
            <v>0</v>
          </cell>
          <cell r="S25">
            <v>0</v>
          </cell>
          <cell r="T25" t="str">
            <v>Constante</v>
          </cell>
          <cell r="U25">
            <v>1</v>
          </cell>
          <cell r="V25" t="str">
            <v>Procedimiento</v>
          </cell>
          <cell r="W25">
            <v>22401</v>
          </cell>
          <cell r="X25" t="str">
            <v>Recaudo</v>
          </cell>
          <cell r="Y25" t="str">
            <v>Si</v>
          </cell>
        </row>
        <row r="26">
          <cell r="A26">
            <v>375</v>
          </cell>
          <cell r="B26" t="str">
            <v>Gestión Saldos con errores de Procesamiento mediante el uso del Rol de Reprocesos del SIE de Obligación Financiera</v>
          </cell>
          <cell r="C26" t="str">
            <v>((5774+5778)/(5780+5782))*100</v>
          </cell>
          <cell r="D26">
            <v>97110002</v>
          </cell>
          <cell r="E26" t="str">
            <v>((Variable 1+ Variable 2) / (Variable 3 + Variable 4))*100</v>
          </cell>
          <cell r="F26">
            <v>100</v>
          </cell>
          <cell r="G26" t="str">
            <v>Mes</v>
          </cell>
          <cell r="H26" t="str">
            <v>Porcentaje</v>
          </cell>
          <cell r="I26">
            <v>0</v>
          </cell>
          <cell r="J26">
            <v>12</v>
          </cell>
          <cell r="K26" t="str">
            <v>Proceso: Recaudación</v>
          </cell>
          <cell r="L26">
            <v>259</v>
          </cell>
          <cell r="M26" t="str">
            <v xml:space="preserve">	Subproceso: Información de Recaudo</v>
          </cell>
          <cell r="N26">
            <v>2042</v>
          </cell>
          <cell r="O26" t="str">
            <v>Procedimiento: Corrección de inconsistencias  de Declaraciones y-o Recibos de Pago</v>
          </cell>
          <cell r="P26">
            <v>5774</v>
          </cell>
          <cell r="Q26">
            <v>5778</v>
          </cell>
          <cell r="R26">
            <v>5780</v>
          </cell>
          <cell r="S26">
            <v>5782</v>
          </cell>
          <cell r="T26" t="str">
            <v>Constante</v>
          </cell>
          <cell r="U26">
            <v>1</v>
          </cell>
          <cell r="V26" t="str">
            <v>Procedimiento</v>
          </cell>
          <cell r="W26">
            <v>22401</v>
          </cell>
          <cell r="X26" t="str">
            <v>Recaudo</v>
          </cell>
          <cell r="Y26" t="str">
            <v>No</v>
          </cell>
        </row>
        <row r="27">
          <cell r="A27">
            <v>386</v>
          </cell>
          <cell r="B27" t="str">
            <v>Eficacia en la ejecución del Procedimiento de Administración de la Actividad de Auditoría Interna</v>
          </cell>
          <cell r="C27" t="str">
            <v>(5894/5910)*100</v>
          </cell>
          <cell r="D27">
            <v>97110002</v>
          </cell>
          <cell r="E27" t="str">
            <v>(Variable 1/ Variable 2)* 100</v>
          </cell>
          <cell r="F27">
            <v>100</v>
          </cell>
          <cell r="G27" t="str">
            <v>Trimestre</v>
          </cell>
          <cell r="H27" t="str">
            <v>Porcentaje</v>
          </cell>
          <cell r="I27">
            <v>0</v>
          </cell>
          <cell r="J27">
            <v>4</v>
          </cell>
          <cell r="K27" t="str">
            <v>Proceso: Control Interno</v>
          </cell>
          <cell r="L27">
            <v>4</v>
          </cell>
          <cell r="M27" t="str">
            <v>Proceso: Control Interno. No Aplica Subproceso.</v>
          </cell>
          <cell r="N27">
            <v>2319</v>
          </cell>
          <cell r="O27" t="str">
            <v>Procedimiento: Administración de la actividad de Auditoria Interna</v>
          </cell>
          <cell r="P27">
            <v>5894</v>
          </cell>
          <cell r="Q27">
            <v>5910</v>
          </cell>
          <cell r="R27">
            <v>0</v>
          </cell>
          <cell r="S27">
            <v>0</v>
          </cell>
          <cell r="T27" t="str">
            <v>Constante</v>
          </cell>
          <cell r="U27">
            <v>1</v>
          </cell>
          <cell r="V27" t="str">
            <v>Procedimiento</v>
          </cell>
          <cell r="W27">
            <v>20401</v>
          </cell>
          <cell r="X27" t="str">
            <v>Control Interno</v>
          </cell>
          <cell r="Y27" t="str">
            <v>No</v>
          </cell>
        </row>
        <row r="28">
          <cell r="A28">
            <v>387</v>
          </cell>
          <cell r="B28" t="str">
            <v>Efectividad en el reconocimiento de carga de tráfico postal y envios urgentes.</v>
          </cell>
          <cell r="C28" t="str">
            <v>((5895+5911)/5920)*100</v>
          </cell>
          <cell r="D28">
            <v>97110001</v>
          </cell>
          <cell r="E28" t="str">
            <v>((Variable 1+ Variable 2) / Variable 3)*100</v>
          </cell>
          <cell r="F28">
            <v>60</v>
          </cell>
          <cell r="G28" t="str">
            <v>Mes</v>
          </cell>
          <cell r="H28" t="str">
            <v>Porcentaje</v>
          </cell>
          <cell r="I28">
            <v>0</v>
          </cell>
          <cell r="J28">
            <v>11</v>
          </cell>
          <cell r="K28" t="str">
            <v>Proceso: Operación Aduanera</v>
          </cell>
          <cell r="L28">
            <v>294</v>
          </cell>
          <cell r="M28" t="str">
            <v>Subproceso: Ingreso de Mercancías</v>
          </cell>
          <cell r="N28">
            <v>2080</v>
          </cell>
          <cell r="O28" t="str">
            <v>Procedimiento: Verificación de Tráfico Postal y Envios Urgentes</v>
          </cell>
          <cell r="P28">
            <v>5895</v>
          </cell>
          <cell r="Q28">
            <v>5911</v>
          </cell>
          <cell r="R28">
            <v>5920</v>
          </cell>
          <cell r="S28">
            <v>0</v>
          </cell>
          <cell r="T28" t="str">
            <v>Ascendente</v>
          </cell>
          <cell r="U28">
            <v>1</v>
          </cell>
          <cell r="V28" t="str">
            <v>Procedimiento</v>
          </cell>
          <cell r="W28">
            <v>22601</v>
          </cell>
          <cell r="X28" t="str">
            <v>Comercio Exterior</v>
          </cell>
          <cell r="Y28" t="str">
            <v>No</v>
          </cell>
        </row>
        <row r="29">
          <cell r="A29">
            <v>388</v>
          </cell>
          <cell r="B29" t="str">
            <v>Eficacia en la finalización de los tránsitos aduaneros autorizados</v>
          </cell>
          <cell r="C29" t="str">
            <v>(5896/(5912+5921))*100</v>
          </cell>
          <cell r="D29">
            <v>97110001</v>
          </cell>
          <cell r="E29" t="str">
            <v>(Variable 1/ (Variable 2 + Variable 3))*100</v>
          </cell>
          <cell r="F29">
            <v>80</v>
          </cell>
          <cell r="G29" t="str">
            <v>Mes</v>
          </cell>
          <cell r="H29" t="str">
            <v>Porcentaje</v>
          </cell>
          <cell r="I29">
            <v>0</v>
          </cell>
          <cell r="J29">
            <v>11</v>
          </cell>
          <cell r="K29" t="str">
            <v>Proceso: Operación Aduanera</v>
          </cell>
          <cell r="L29">
            <v>295</v>
          </cell>
          <cell r="M29" t="str">
            <v>Subproceso: Tránsitos aduaneros</v>
          </cell>
          <cell r="N29">
            <v>2083</v>
          </cell>
          <cell r="O29" t="str">
            <v>Procedimiento: Finalización de Tránsito Aduanero Nacional</v>
          </cell>
          <cell r="P29">
            <v>5896</v>
          </cell>
          <cell r="Q29">
            <v>5912</v>
          </cell>
          <cell r="R29">
            <v>5921</v>
          </cell>
          <cell r="S29">
            <v>0</v>
          </cell>
          <cell r="T29" t="str">
            <v>Ascendente</v>
          </cell>
          <cell r="U29">
            <v>1</v>
          </cell>
          <cell r="V29" t="str">
            <v>Procedimiento</v>
          </cell>
          <cell r="W29">
            <v>22601</v>
          </cell>
          <cell r="X29" t="str">
            <v>Comercio Exterior</v>
          </cell>
          <cell r="Y29" t="str">
            <v>No</v>
          </cell>
        </row>
        <row r="30">
          <cell r="A30">
            <v>390</v>
          </cell>
          <cell r="B30" t="str">
            <v>Efectividad en las inmovilizaciones efectuadas en carga.</v>
          </cell>
          <cell r="C30" t="str">
            <v>(5898/5914)*100</v>
          </cell>
          <cell r="D30">
            <v>97110001</v>
          </cell>
          <cell r="E30" t="str">
            <v>(Variable 1/ Variable 2)* 100</v>
          </cell>
          <cell r="F30">
            <v>10</v>
          </cell>
          <cell r="G30" t="str">
            <v>Mes</v>
          </cell>
          <cell r="H30" t="str">
            <v>Porcentaje</v>
          </cell>
          <cell r="I30">
            <v>0</v>
          </cell>
          <cell r="J30">
            <v>11</v>
          </cell>
          <cell r="K30" t="str">
            <v>Proceso: Operación Aduanera</v>
          </cell>
          <cell r="L30">
            <v>294</v>
          </cell>
          <cell r="M30" t="str">
            <v>Subproceso: Ingreso de Mercancías</v>
          </cell>
          <cell r="N30">
            <v>2081</v>
          </cell>
          <cell r="O30" t="str">
            <v>Procedimiento: Reconocimiento de Carga</v>
          </cell>
          <cell r="P30">
            <v>5898</v>
          </cell>
          <cell r="Q30">
            <v>5914</v>
          </cell>
          <cell r="R30">
            <v>0</v>
          </cell>
          <cell r="S30">
            <v>0</v>
          </cell>
          <cell r="T30" t="str">
            <v>Ascendente</v>
          </cell>
          <cell r="U30">
            <v>1</v>
          </cell>
          <cell r="V30" t="str">
            <v>Procedimiento</v>
          </cell>
          <cell r="W30">
            <v>22601</v>
          </cell>
          <cell r="X30" t="str">
            <v>Comercio Exterior</v>
          </cell>
          <cell r="Y30" t="str">
            <v>No</v>
          </cell>
        </row>
        <row r="31">
          <cell r="A31">
            <v>391</v>
          </cell>
          <cell r="B31" t="str">
            <v>Eficacia en la  expedición de las Resoluciones de clasificación arancelaria.</v>
          </cell>
          <cell r="C31" t="str">
            <v>(5899/5915)*100</v>
          </cell>
          <cell r="D31">
            <v>97110002</v>
          </cell>
          <cell r="E31" t="str">
            <v>(Variable 1/ Variable 2)* 100</v>
          </cell>
          <cell r="F31">
            <v>100</v>
          </cell>
          <cell r="G31" t="str">
            <v>Mes</v>
          </cell>
          <cell r="H31" t="str">
            <v>Porcentaje</v>
          </cell>
          <cell r="I31">
            <v>0</v>
          </cell>
          <cell r="J31">
            <v>11</v>
          </cell>
          <cell r="K31" t="str">
            <v>Proceso: Operación Aduanera</v>
          </cell>
          <cell r="L31">
            <v>216</v>
          </cell>
          <cell r="M31" t="str">
            <v>Subproceso: Apoyo  a la Operación Aduanera</v>
          </cell>
          <cell r="N31">
            <v>2327</v>
          </cell>
          <cell r="O31" t="str">
            <v>Procedimiento: Actualización Arancel</v>
          </cell>
          <cell r="P31">
            <v>5899</v>
          </cell>
          <cell r="Q31">
            <v>5915</v>
          </cell>
          <cell r="R31">
            <v>0</v>
          </cell>
          <cell r="S31">
            <v>0</v>
          </cell>
          <cell r="T31" t="str">
            <v>Constante</v>
          </cell>
          <cell r="U31">
            <v>1</v>
          </cell>
          <cell r="V31" t="str">
            <v>Procedimiento</v>
          </cell>
          <cell r="W31">
            <v>22701</v>
          </cell>
          <cell r="X31" t="str">
            <v xml:space="preserve">Técnica Aduanera    </v>
          </cell>
          <cell r="Y31" t="str">
            <v>No</v>
          </cell>
        </row>
        <row r="32">
          <cell r="A32">
            <v>394</v>
          </cell>
          <cell r="B32" t="str">
            <v>Eficacia en la atención de solicitudes de análisis merceológicos de mercancía.</v>
          </cell>
          <cell r="C32" t="str">
            <v>(5902/5918)*100</v>
          </cell>
          <cell r="D32">
            <v>97110002</v>
          </cell>
          <cell r="E32" t="str">
            <v>(Variable 1/ Variable 2)* 100</v>
          </cell>
          <cell r="F32">
            <v>100</v>
          </cell>
          <cell r="G32" t="str">
            <v>Mes</v>
          </cell>
          <cell r="H32" t="str">
            <v>Porcentaje</v>
          </cell>
          <cell r="I32">
            <v>0</v>
          </cell>
          <cell r="J32">
            <v>11</v>
          </cell>
          <cell r="K32" t="str">
            <v>Proceso: Operación Aduanera</v>
          </cell>
          <cell r="L32">
            <v>216</v>
          </cell>
          <cell r="M32" t="str">
            <v>Subproceso: Apoyo  a la Operación Aduanera</v>
          </cell>
          <cell r="N32">
            <v>2105</v>
          </cell>
          <cell r="O32" t="str">
            <v>Procedimiento: Análisis Físico Químico de Muestras</v>
          </cell>
          <cell r="P32">
            <v>5902</v>
          </cell>
          <cell r="Q32">
            <v>5918</v>
          </cell>
          <cell r="R32">
            <v>0</v>
          </cell>
          <cell r="S32">
            <v>0</v>
          </cell>
          <cell r="T32" t="str">
            <v>Constante</v>
          </cell>
          <cell r="U32">
            <v>1</v>
          </cell>
          <cell r="V32" t="str">
            <v>Procedimiento</v>
          </cell>
          <cell r="W32">
            <v>22701</v>
          </cell>
          <cell r="X32" t="str">
            <v xml:space="preserve">Técnica Aduanera    </v>
          </cell>
          <cell r="Y32" t="str">
            <v>No</v>
          </cell>
        </row>
        <row r="33">
          <cell r="A33">
            <v>397</v>
          </cell>
          <cell r="B33" t="str">
            <v>Eficiencia en la elaboración de  documentos en la etapa precontractual</v>
          </cell>
          <cell r="C33" t="str">
            <v>(5941/5942)*100</v>
          </cell>
          <cell r="D33">
            <v>97110002</v>
          </cell>
          <cell r="E33" t="str">
            <v>(Variable 1/ Variable 2)* 100</v>
          </cell>
          <cell r="F33">
            <v>100</v>
          </cell>
          <cell r="G33" t="str">
            <v>Trimestre</v>
          </cell>
          <cell r="H33" t="str">
            <v>Porcentaje</v>
          </cell>
          <cell r="I33">
            <v>0</v>
          </cell>
          <cell r="J33">
            <v>14</v>
          </cell>
          <cell r="K33" t="str">
            <v>Proceso: Recursos Físicos</v>
          </cell>
          <cell r="L33">
            <v>52</v>
          </cell>
          <cell r="M33" t="str">
            <v>Subproceso: Adquisición de Bienes y Servicios</v>
          </cell>
          <cell r="N33">
            <v>2186</v>
          </cell>
          <cell r="O33" t="str">
            <v>Procedimiento: Contratación Directa</v>
          </cell>
          <cell r="P33">
            <v>5941</v>
          </cell>
          <cell r="Q33">
            <v>5942</v>
          </cell>
          <cell r="R33">
            <v>0</v>
          </cell>
          <cell r="S33">
            <v>0</v>
          </cell>
          <cell r="T33" t="str">
            <v>Constante</v>
          </cell>
          <cell r="U33">
            <v>1</v>
          </cell>
          <cell r="V33" t="str">
            <v>Procedimiento</v>
          </cell>
          <cell r="W33">
            <v>21501</v>
          </cell>
          <cell r="X33" t="str">
            <v>Recursos Físicos</v>
          </cell>
          <cell r="Y33" t="str">
            <v>No</v>
          </cell>
        </row>
        <row r="34">
          <cell r="A34">
            <v>398</v>
          </cell>
          <cell r="B34" t="str">
            <v>Inventario anual actualizado</v>
          </cell>
          <cell r="C34" t="str">
            <v>5943</v>
          </cell>
          <cell r="D34">
            <v>97110002</v>
          </cell>
          <cell r="E34" t="str">
            <v>Variable 1</v>
          </cell>
          <cell r="F34">
            <v>1</v>
          </cell>
          <cell r="G34" t="str">
            <v>Año</v>
          </cell>
          <cell r="H34" t="str">
            <v>Cantidad</v>
          </cell>
          <cell r="I34">
            <v>0</v>
          </cell>
          <cell r="J34">
            <v>14</v>
          </cell>
          <cell r="K34" t="str">
            <v>Proceso: Recursos Físicos</v>
          </cell>
          <cell r="L34">
            <v>232</v>
          </cell>
          <cell r="M34" t="str">
            <v>Subproceso: Administración de Bienes</v>
          </cell>
          <cell r="N34">
            <v>2349</v>
          </cell>
          <cell r="O34" t="str">
            <v>Procedimiento: Levantamiento Físico de Inventario de Bienes Muebles</v>
          </cell>
          <cell r="P34">
            <v>5943</v>
          </cell>
          <cell r="Q34">
            <v>0</v>
          </cell>
          <cell r="R34">
            <v>0</v>
          </cell>
          <cell r="S34">
            <v>0</v>
          </cell>
          <cell r="T34" t="str">
            <v>Constante</v>
          </cell>
          <cell r="U34">
            <v>1</v>
          </cell>
          <cell r="V34" t="str">
            <v>Procedimiento</v>
          </cell>
          <cell r="W34">
            <v>21501</v>
          </cell>
          <cell r="X34" t="str">
            <v>Recursos Físicos</v>
          </cell>
          <cell r="Y34" t="str">
            <v>No</v>
          </cell>
        </row>
        <row r="35">
          <cell r="A35">
            <v>400</v>
          </cell>
          <cell r="B35" t="str">
            <v>Oportunidad en el trámite de Notificación, comunicación y/o publicación</v>
          </cell>
          <cell r="C35" t="str">
            <v>5946/5947)*100</v>
          </cell>
          <cell r="D35">
            <v>97110002</v>
          </cell>
          <cell r="E35" t="str">
            <v>(Variable 1/ Variable 2)* 100</v>
          </cell>
          <cell r="F35">
            <v>100</v>
          </cell>
          <cell r="G35" t="str">
            <v>Trimestre</v>
          </cell>
          <cell r="H35" t="str">
            <v>Porcentaje</v>
          </cell>
          <cell r="I35">
            <v>0</v>
          </cell>
          <cell r="J35">
            <v>14</v>
          </cell>
          <cell r="K35" t="str">
            <v>Proceso: Recursos Físicos</v>
          </cell>
          <cell r="L35">
            <v>53</v>
          </cell>
          <cell r="M35" t="str">
            <v>Subproceso: Gestión Documental</v>
          </cell>
          <cell r="N35">
            <v>2200</v>
          </cell>
          <cell r="O35" t="str">
            <v>Procedimiento: Notificación, Comunicación y/o Publicación</v>
          </cell>
          <cell r="P35">
            <v>5946</v>
          </cell>
          <cell r="Q35">
            <v>5947</v>
          </cell>
          <cell r="R35">
            <v>0</v>
          </cell>
          <cell r="S35">
            <v>0</v>
          </cell>
          <cell r="T35" t="str">
            <v>Constante</v>
          </cell>
          <cell r="U35">
            <v>1</v>
          </cell>
          <cell r="V35" t="str">
            <v>Procedimiento</v>
          </cell>
          <cell r="W35">
            <v>21501</v>
          </cell>
          <cell r="X35" t="str">
            <v>Recursos Físicos</v>
          </cell>
          <cell r="Y35" t="str">
            <v>No</v>
          </cell>
        </row>
        <row r="36">
          <cell r="A36">
            <v>401</v>
          </cell>
          <cell r="B36" t="str">
            <v>Eficacia en la gestión de las comunicaciones oficiales de entrada</v>
          </cell>
          <cell r="C36" t="str">
            <v>(5948/5949)*100</v>
          </cell>
          <cell r="D36">
            <v>97110002</v>
          </cell>
          <cell r="E36" t="str">
            <v>(Variable 1/ Variable 2)* 100</v>
          </cell>
          <cell r="F36">
            <v>100</v>
          </cell>
          <cell r="G36" t="str">
            <v>Mes</v>
          </cell>
          <cell r="H36" t="str">
            <v>Porcentaje</v>
          </cell>
          <cell r="I36">
            <v>0</v>
          </cell>
          <cell r="J36">
            <v>14</v>
          </cell>
          <cell r="K36" t="str">
            <v>Proceso: Recursos Físicos</v>
          </cell>
          <cell r="L36">
            <v>53</v>
          </cell>
          <cell r="M36" t="str">
            <v>Subproceso: Gestión Documental</v>
          </cell>
          <cell r="N36">
            <v>2197</v>
          </cell>
          <cell r="O36" t="str">
            <v>Procedimiento: Comunicaciones Oficiales de Entrada</v>
          </cell>
          <cell r="P36">
            <v>5948</v>
          </cell>
          <cell r="Q36">
            <v>5949</v>
          </cell>
          <cell r="R36">
            <v>0</v>
          </cell>
          <cell r="S36">
            <v>0</v>
          </cell>
          <cell r="T36" t="str">
            <v>Constante</v>
          </cell>
          <cell r="U36">
            <v>1</v>
          </cell>
          <cell r="V36" t="str">
            <v>Procedimiento</v>
          </cell>
          <cell r="W36">
            <v>21501</v>
          </cell>
          <cell r="X36" t="str">
            <v>Recursos Físicos</v>
          </cell>
          <cell r="Y36" t="str">
            <v>No</v>
          </cell>
        </row>
        <row r="37">
          <cell r="A37">
            <v>402</v>
          </cell>
          <cell r="B37" t="str">
            <v>Trámite oportuno de las comunicaciones oficiales de salida</v>
          </cell>
          <cell r="C37" t="str">
            <v>(5950/5951)*100</v>
          </cell>
          <cell r="D37">
            <v>97110002</v>
          </cell>
          <cell r="E37" t="str">
            <v>(Variable 1/ Variable 2)* 100</v>
          </cell>
          <cell r="F37">
            <v>100</v>
          </cell>
          <cell r="G37" t="str">
            <v>Mes</v>
          </cell>
          <cell r="H37" t="str">
            <v>Porcentaje</v>
          </cell>
          <cell r="I37">
            <v>0</v>
          </cell>
          <cell r="J37">
            <v>14</v>
          </cell>
          <cell r="K37" t="str">
            <v>Proceso: Recursos Físicos</v>
          </cell>
          <cell r="L37">
            <v>53</v>
          </cell>
          <cell r="M37" t="str">
            <v>Subproceso: Gestión Documental</v>
          </cell>
          <cell r="N37">
            <v>2198</v>
          </cell>
          <cell r="O37" t="str">
            <v>Procedimiento: Comunicaciones Oficiales de Salida</v>
          </cell>
          <cell r="P37">
            <v>5950</v>
          </cell>
          <cell r="Q37">
            <v>5951</v>
          </cell>
          <cell r="R37">
            <v>0</v>
          </cell>
          <cell r="S37">
            <v>0</v>
          </cell>
          <cell r="T37" t="str">
            <v>Constante</v>
          </cell>
          <cell r="U37">
            <v>1</v>
          </cell>
          <cell r="V37" t="str">
            <v>Procedimiento</v>
          </cell>
          <cell r="W37">
            <v>21501</v>
          </cell>
          <cell r="X37" t="str">
            <v>Recursos Físicos</v>
          </cell>
          <cell r="Y37" t="str">
            <v>No</v>
          </cell>
        </row>
        <row r="38">
          <cell r="A38">
            <v>403</v>
          </cell>
          <cell r="B38" t="str">
            <v>Servicios de Transporte</v>
          </cell>
          <cell r="C38" t="str">
            <v>((5952+5953)/5954)*100</v>
          </cell>
          <cell r="D38">
            <v>97110002</v>
          </cell>
          <cell r="E38" t="str">
            <v>((Variable 1+ Variable 2) / Variable 3)*100</v>
          </cell>
          <cell r="F38">
            <v>100</v>
          </cell>
          <cell r="G38" t="str">
            <v>Mes</v>
          </cell>
          <cell r="H38" t="str">
            <v>Porcentaje</v>
          </cell>
          <cell r="I38">
            <v>0</v>
          </cell>
          <cell r="J38">
            <v>14</v>
          </cell>
          <cell r="K38" t="str">
            <v>Proceso: Recursos Físicos</v>
          </cell>
          <cell r="L38">
            <v>232</v>
          </cell>
          <cell r="M38" t="str">
            <v>Subproceso: Administración de Bienes</v>
          </cell>
          <cell r="N38">
            <v>2170</v>
          </cell>
          <cell r="O38" t="str">
            <v>Procedimiento: Administración y prestación del Servicios de Transporte</v>
          </cell>
          <cell r="P38">
            <v>5952</v>
          </cell>
          <cell r="Q38">
            <v>5953</v>
          </cell>
          <cell r="R38">
            <v>5954</v>
          </cell>
          <cell r="S38">
            <v>0</v>
          </cell>
          <cell r="T38" t="str">
            <v>Constante</v>
          </cell>
          <cell r="U38">
            <v>1</v>
          </cell>
          <cell r="V38" t="str">
            <v>Procedimiento</v>
          </cell>
          <cell r="W38">
            <v>21501</v>
          </cell>
          <cell r="X38" t="str">
            <v>Recursos Físicos</v>
          </cell>
          <cell r="Y38" t="str">
            <v>No</v>
          </cell>
        </row>
        <row r="39">
          <cell r="A39">
            <v>404</v>
          </cell>
          <cell r="B39" t="str">
            <v>Afectación de pólizas</v>
          </cell>
          <cell r="C39" t="str">
            <v>(5959/5960)*100</v>
          </cell>
          <cell r="D39">
            <v>97110002</v>
          </cell>
          <cell r="E39" t="str">
            <v>(Variable 1/ Variable 2)* 100</v>
          </cell>
          <cell r="F39">
            <v>100</v>
          </cell>
          <cell r="G39" t="str">
            <v>Trimestre</v>
          </cell>
          <cell r="H39" t="str">
            <v>Porcentaje</v>
          </cell>
          <cell r="I39">
            <v>0</v>
          </cell>
          <cell r="J39">
            <v>14</v>
          </cell>
          <cell r="K39" t="str">
            <v>Proceso: Recursos Físicos</v>
          </cell>
          <cell r="L39">
            <v>232</v>
          </cell>
          <cell r="M39" t="str">
            <v>Subproceso: Administración de Bienes</v>
          </cell>
          <cell r="N39">
            <v>169</v>
          </cell>
          <cell r="O39" t="str">
            <v>Procedimiento: Reclamación ante un siniestro</v>
          </cell>
          <cell r="P39">
            <v>5959</v>
          </cell>
          <cell r="Q39">
            <v>5960</v>
          </cell>
          <cell r="R39">
            <v>0</v>
          </cell>
          <cell r="S39">
            <v>0</v>
          </cell>
          <cell r="T39" t="str">
            <v>Constante</v>
          </cell>
          <cell r="U39">
            <v>1</v>
          </cell>
          <cell r="V39" t="str">
            <v>Procedimiento</v>
          </cell>
          <cell r="W39">
            <v>21501</v>
          </cell>
          <cell r="X39" t="str">
            <v>Recursos Físicos</v>
          </cell>
          <cell r="Y39" t="str">
            <v>No</v>
          </cell>
        </row>
        <row r="40">
          <cell r="A40">
            <v>406</v>
          </cell>
          <cell r="B40" t="str">
            <v>Consistencia en la información del RUT de inscritos y actualizados para Persona Jurídica.</v>
          </cell>
          <cell r="C40" t="str">
            <v>(5963/5964)*100</v>
          </cell>
          <cell r="D40">
            <v>97110002</v>
          </cell>
          <cell r="E40" t="str">
            <v>(Variable 1/ Variable 2)* 100</v>
          </cell>
          <cell r="F40">
            <v>100</v>
          </cell>
          <cell r="G40" t="str">
            <v>Mes</v>
          </cell>
          <cell r="H40" t="str">
            <v>Porcentaje</v>
          </cell>
          <cell r="I40">
            <v>0</v>
          </cell>
          <cell r="J40">
            <v>8</v>
          </cell>
          <cell r="K40" t="str">
            <v>Proceso: Gestión Masiva</v>
          </cell>
          <cell r="L40">
            <v>291</v>
          </cell>
          <cell r="M40" t="str">
            <v>Subproceso: Modificaciones del Registro</v>
          </cell>
          <cell r="N40">
            <v>2036</v>
          </cell>
          <cell r="O40" t="str">
            <v>Procedimiento: Actualización RUT</v>
          </cell>
          <cell r="P40">
            <v>5963</v>
          </cell>
          <cell r="Q40">
            <v>5964</v>
          </cell>
          <cell r="R40">
            <v>0</v>
          </cell>
          <cell r="S40">
            <v>0</v>
          </cell>
          <cell r="T40" t="str">
            <v>Constante</v>
          </cell>
          <cell r="U40">
            <v>1</v>
          </cell>
          <cell r="V40" t="str">
            <v>Procedimiento</v>
          </cell>
          <cell r="W40">
            <v>22501</v>
          </cell>
          <cell r="X40" t="str">
            <v>Asistencia al Cliente</v>
          </cell>
          <cell r="Y40" t="str">
            <v>No</v>
          </cell>
        </row>
        <row r="41">
          <cell r="A41">
            <v>407</v>
          </cell>
          <cell r="B41" t="str">
            <v>Consistencia de la información del RUT de inscritos y actualizados Persona Natural.</v>
          </cell>
          <cell r="C41" t="str">
            <v>(5965/5966)*100</v>
          </cell>
          <cell r="D41">
            <v>97110002</v>
          </cell>
          <cell r="E41" t="str">
            <v>(Variable 1/ Variable 2)* 100</v>
          </cell>
          <cell r="F41">
            <v>100</v>
          </cell>
          <cell r="G41" t="str">
            <v>Mes</v>
          </cell>
          <cell r="H41" t="str">
            <v>Porcentaje</v>
          </cell>
          <cell r="I41">
            <v>0</v>
          </cell>
          <cell r="J41">
            <v>8</v>
          </cell>
          <cell r="K41" t="str">
            <v>Proceso: Gestión Masiva</v>
          </cell>
          <cell r="L41">
            <v>291</v>
          </cell>
          <cell r="M41" t="str">
            <v>Subproceso: Modificaciones del Registro</v>
          </cell>
          <cell r="N41">
            <v>2036</v>
          </cell>
          <cell r="O41" t="str">
            <v>Procedimiento: Actualización RUT</v>
          </cell>
          <cell r="P41">
            <v>5965</v>
          </cell>
          <cell r="Q41">
            <v>5966</v>
          </cell>
          <cell r="R41">
            <v>0</v>
          </cell>
          <cell r="S41">
            <v>0</v>
          </cell>
          <cell r="T41" t="str">
            <v>Constante</v>
          </cell>
          <cell r="U41">
            <v>1</v>
          </cell>
          <cell r="V41" t="str">
            <v>Procedimiento</v>
          </cell>
          <cell r="W41">
            <v>22501</v>
          </cell>
          <cell r="X41" t="str">
            <v>Asistencia al Cliente</v>
          </cell>
          <cell r="Y41" t="str">
            <v>No</v>
          </cell>
        </row>
        <row r="42">
          <cell r="A42">
            <v>410</v>
          </cell>
          <cell r="B42" t="str">
            <v>Atención de solicitudes de las áreas de la entidad que generen productos y/o acciones de comunicación</v>
          </cell>
          <cell r="C42" t="str">
            <v>(5995/5996)*100</v>
          </cell>
          <cell r="D42">
            <v>97110002</v>
          </cell>
          <cell r="E42" t="str">
            <v>(Variable 1/ Variable 2)* 100</v>
          </cell>
          <cell r="F42">
            <v>100</v>
          </cell>
          <cell r="G42" t="str">
            <v>Mes</v>
          </cell>
          <cell r="H42" t="str">
            <v>Porcentaje</v>
          </cell>
          <cell r="I42">
            <v>0</v>
          </cell>
          <cell r="J42">
            <v>9</v>
          </cell>
          <cell r="K42" t="str">
            <v>Proceso: Inteligencia Corporativa</v>
          </cell>
          <cell r="L42">
            <v>253</v>
          </cell>
          <cell r="M42" t="str">
            <v>Subproceso: Comunicaciones</v>
          </cell>
          <cell r="N42">
            <v>2291</v>
          </cell>
          <cell r="O42" t="str">
            <v>Procedimiento: Comunicación Interna</v>
          </cell>
          <cell r="P42">
            <v>5995</v>
          </cell>
          <cell r="Q42">
            <v>5996</v>
          </cell>
          <cell r="R42">
            <v>0</v>
          </cell>
          <cell r="S42">
            <v>0</v>
          </cell>
          <cell r="T42" t="str">
            <v>Constante</v>
          </cell>
          <cell r="U42">
            <v>1</v>
          </cell>
          <cell r="V42" t="str">
            <v>Procedimiento</v>
          </cell>
          <cell r="W42">
            <v>20501</v>
          </cell>
          <cell r="X42" t="str">
            <v>Comunicaciones</v>
          </cell>
          <cell r="Y42" t="str">
            <v>No</v>
          </cell>
        </row>
        <row r="43">
          <cell r="A43">
            <v>414</v>
          </cell>
          <cell r="B43" t="str">
            <v>Oportunidad en la respuesta de las peticiones, quejas, sugerencias, reclamos, felicitaciones y denuncias, tramitadas por el SIE de QRS.</v>
          </cell>
          <cell r="C43" t="str">
            <v>(6046/ 6047)* 100</v>
          </cell>
          <cell r="D43">
            <v>97110002</v>
          </cell>
          <cell r="E43" t="str">
            <v>(Variable 1/ Variable 2)* 100</v>
          </cell>
          <cell r="F43">
            <v>100</v>
          </cell>
          <cell r="G43" t="str">
            <v>Mes</v>
          </cell>
          <cell r="H43" t="str">
            <v>Porcentaje</v>
          </cell>
          <cell r="I43">
            <v>0</v>
          </cell>
          <cell r="J43">
            <v>2</v>
          </cell>
          <cell r="K43" t="str">
            <v>Proceso: Asistencia al cliente</v>
          </cell>
          <cell r="L43">
            <v>2</v>
          </cell>
          <cell r="M43" t="str">
            <v>Subproceso: Asistencia al cliente. No Aplica Subproceso.</v>
          </cell>
          <cell r="N43">
            <v>544</v>
          </cell>
          <cell r="O43" t="str">
            <v>Procedimiento: Peticiones, quejas, sugerencias, reclamos, felicitaciones y denuncias</v>
          </cell>
          <cell r="P43">
            <v>6046</v>
          </cell>
          <cell r="Q43">
            <v>6047</v>
          </cell>
          <cell r="R43">
            <v>0</v>
          </cell>
          <cell r="S43">
            <v>0</v>
          </cell>
          <cell r="T43" t="str">
            <v>Constante</v>
          </cell>
          <cell r="U43">
            <v>1</v>
          </cell>
          <cell r="V43" t="str">
            <v>Procedimiento</v>
          </cell>
          <cell r="W43">
            <v>22501</v>
          </cell>
          <cell r="X43" t="str">
            <v>Asistencia al Cliente</v>
          </cell>
          <cell r="Y43" t="str">
            <v>Si</v>
          </cell>
        </row>
        <row r="44">
          <cell r="A44">
            <v>416</v>
          </cell>
          <cell r="B44" t="str">
            <v>Seguimiento a  las peticiones, quejas, sugerencias, reclamos, felicitaciones y denuncias vencidas; interpuestas por el SIE de PQSR y Denuncias.</v>
          </cell>
          <cell r="C44" t="str">
            <v>(1-(6050/6051))*100</v>
          </cell>
          <cell r="D44">
            <v>97110002</v>
          </cell>
          <cell r="E44" t="str">
            <v>(1-(Variable 1 / Variable 2))*100</v>
          </cell>
          <cell r="F44">
            <v>100</v>
          </cell>
          <cell r="G44" t="str">
            <v>Mes</v>
          </cell>
          <cell r="H44" t="str">
            <v>Porcentaje</v>
          </cell>
          <cell r="I44">
            <v>0</v>
          </cell>
          <cell r="J44">
            <v>2</v>
          </cell>
          <cell r="K44" t="str">
            <v>Proceso: Asistencia al cliente</v>
          </cell>
          <cell r="L44">
            <v>2</v>
          </cell>
          <cell r="M44" t="str">
            <v>Subproceso: Asistencia al cliente. No Aplica Subproceso.</v>
          </cell>
          <cell r="N44">
            <v>544</v>
          </cell>
          <cell r="O44" t="str">
            <v>Procedimiento: Peticiones, quejas, sugerencias, reclamos, felicitaciones y denuncias</v>
          </cell>
          <cell r="P44">
            <v>6050</v>
          </cell>
          <cell r="Q44">
            <v>6051</v>
          </cell>
          <cell r="R44">
            <v>0</v>
          </cell>
          <cell r="S44">
            <v>0</v>
          </cell>
          <cell r="T44" t="str">
            <v>Constante</v>
          </cell>
          <cell r="U44">
            <v>1</v>
          </cell>
          <cell r="V44" t="str">
            <v>Procedimiento</v>
          </cell>
          <cell r="W44">
            <v>22501</v>
          </cell>
          <cell r="X44" t="str">
            <v>Asistencia al Cliente</v>
          </cell>
          <cell r="Y44" t="str">
            <v>No</v>
          </cell>
        </row>
        <row r="45">
          <cell r="A45">
            <v>417</v>
          </cell>
          <cell r="B45" t="str">
            <v>Evaluar la calidad de la Respuesta emitida a las peticiones, quejas, sugerencias, reclamos, felicitaciones y denuncias por el SIE de PQSR y Denuncias.</v>
          </cell>
          <cell r="C45" t="str">
            <v>(6054/6055)*100</v>
          </cell>
          <cell r="D45">
            <v>97110002</v>
          </cell>
          <cell r="E45" t="str">
            <v>(Variable 1/ Variable 2)* 100</v>
          </cell>
          <cell r="F45">
            <v>96</v>
          </cell>
          <cell r="G45" t="str">
            <v>Mes</v>
          </cell>
          <cell r="H45" t="str">
            <v>Porcentaje</v>
          </cell>
          <cell r="I45">
            <v>0</v>
          </cell>
          <cell r="J45">
            <v>2</v>
          </cell>
          <cell r="K45" t="str">
            <v>Proceso: Asistencia al cliente</v>
          </cell>
          <cell r="L45">
            <v>2</v>
          </cell>
          <cell r="M45" t="str">
            <v>Subproceso: Asistencia al cliente. No Aplica Subproceso.</v>
          </cell>
          <cell r="N45">
            <v>544</v>
          </cell>
          <cell r="O45" t="str">
            <v>Procedimiento: Peticiones, quejas, sugerencias, reclamos, felicitaciones y denuncias</v>
          </cell>
          <cell r="P45">
            <v>6054</v>
          </cell>
          <cell r="Q45">
            <v>6055</v>
          </cell>
          <cell r="R45">
            <v>0</v>
          </cell>
          <cell r="S45">
            <v>0</v>
          </cell>
          <cell r="T45" t="str">
            <v>Constante</v>
          </cell>
          <cell r="U45">
            <v>1</v>
          </cell>
          <cell r="V45" t="str">
            <v>Procedimiento</v>
          </cell>
          <cell r="W45">
            <v>22501</v>
          </cell>
          <cell r="X45" t="str">
            <v>Asistencia al Cliente</v>
          </cell>
          <cell r="Y45" t="str">
            <v>No</v>
          </cell>
        </row>
        <row r="46">
          <cell r="A46">
            <v>420</v>
          </cell>
          <cell r="B46" t="str">
            <v>EjecuciÓn PAC gastos de personal</v>
          </cell>
          <cell r="C46" t="str">
            <v>([6069] / ([6070] +[6071] -[6072]))* 100</v>
          </cell>
          <cell r="D46">
            <v>97110001</v>
          </cell>
          <cell r="E46" t="str">
            <v>(Variable 1 / (Variable 2 + Variable 3 - Variable 4))* 100</v>
          </cell>
          <cell r="F46">
            <v>95</v>
          </cell>
          <cell r="G46" t="str">
            <v>Mes</v>
          </cell>
          <cell r="H46" t="str">
            <v>Porcentaje</v>
          </cell>
          <cell r="I46">
            <v>0</v>
          </cell>
          <cell r="J46">
            <v>13</v>
          </cell>
          <cell r="K46" t="str">
            <v>Proceso: Recursos Financieros</v>
          </cell>
          <cell r="L46">
            <v>228</v>
          </cell>
          <cell r="M46" t="str">
            <v>Subproceso: Gestión de Tesorería</v>
          </cell>
          <cell r="N46">
            <v>2166</v>
          </cell>
          <cell r="O46" t="str">
            <v>Procedimiento: Administración Programa Anual Mensualizado de Caja PAC</v>
          </cell>
          <cell r="P46">
            <v>6069</v>
          </cell>
          <cell r="Q46">
            <v>6070</v>
          </cell>
          <cell r="R46">
            <v>6071</v>
          </cell>
          <cell r="S46">
            <v>6072</v>
          </cell>
          <cell r="T46" t="str">
            <v>Ascendente</v>
          </cell>
          <cell r="U46">
            <v>1</v>
          </cell>
          <cell r="V46" t="str">
            <v>Procedimiento</v>
          </cell>
          <cell r="W46">
            <v>21601</v>
          </cell>
          <cell r="X46" t="str">
            <v>Recursos Financieros</v>
          </cell>
          <cell r="Y46" t="str">
            <v>No</v>
          </cell>
        </row>
        <row r="47">
          <cell r="A47">
            <v>421</v>
          </cell>
          <cell r="B47" t="str">
            <v>Ejecución PAC gastos generales</v>
          </cell>
          <cell r="C47" t="str">
            <v>([6073]/[6074]+[6075]-[6076]))* 100</v>
          </cell>
          <cell r="D47">
            <v>97110001</v>
          </cell>
          <cell r="E47" t="str">
            <v>(Variable 1 / (Variable 2 + Variable 3 - Variable 4))* 100</v>
          </cell>
          <cell r="F47">
            <v>95</v>
          </cell>
          <cell r="G47" t="str">
            <v>Mes</v>
          </cell>
          <cell r="H47" t="str">
            <v>Porcentaje</v>
          </cell>
          <cell r="I47">
            <v>0</v>
          </cell>
          <cell r="J47">
            <v>13</v>
          </cell>
          <cell r="K47" t="str">
            <v>Proceso: Recursos Financieros</v>
          </cell>
          <cell r="L47">
            <v>228</v>
          </cell>
          <cell r="M47" t="str">
            <v>Subproceso: Gestión de Tesorería</v>
          </cell>
          <cell r="N47">
            <v>2166</v>
          </cell>
          <cell r="O47" t="str">
            <v>Procedimiento: Administración Programa Anual Mensualizado de Caja PAC</v>
          </cell>
          <cell r="P47">
            <v>6073</v>
          </cell>
          <cell r="Q47">
            <v>6074</v>
          </cell>
          <cell r="R47">
            <v>6075</v>
          </cell>
          <cell r="S47">
            <v>6076</v>
          </cell>
          <cell r="T47" t="str">
            <v>Ascendente</v>
          </cell>
          <cell r="U47">
            <v>1</v>
          </cell>
          <cell r="V47" t="str">
            <v>Procedimiento</v>
          </cell>
          <cell r="W47">
            <v>21601</v>
          </cell>
          <cell r="X47" t="str">
            <v>Recursos Financieros</v>
          </cell>
          <cell r="Y47" t="str">
            <v>No</v>
          </cell>
        </row>
        <row r="48">
          <cell r="A48">
            <v>422</v>
          </cell>
          <cell r="B48" t="str">
            <v>Efectividad en las suspensiones efectuadas por el aforador por erronea liquidación de los Derechos e Impuestos a la Importación</v>
          </cell>
          <cell r="C48" t="str">
            <v>([6060]/[6061])* 100</v>
          </cell>
          <cell r="D48">
            <v>97110001</v>
          </cell>
          <cell r="E48" t="str">
            <v>(Variable 1/ Variable 2)* 100</v>
          </cell>
          <cell r="F48">
            <v>50</v>
          </cell>
          <cell r="G48" t="str">
            <v>Mes</v>
          </cell>
          <cell r="H48" t="str">
            <v>Porcentaje</v>
          </cell>
          <cell r="I48">
            <v>0</v>
          </cell>
          <cell r="J48">
            <v>11</v>
          </cell>
          <cell r="K48" t="str">
            <v>Proceso: Operación Aduanera</v>
          </cell>
          <cell r="L48">
            <v>294</v>
          </cell>
          <cell r="M48" t="str">
            <v>Subproceso: Ingreso de Mercancías</v>
          </cell>
          <cell r="N48">
            <v>2092</v>
          </cell>
          <cell r="O48" t="str">
            <v>Procedimiento: Nacionalización  de Mercancías</v>
          </cell>
          <cell r="P48">
            <v>6060</v>
          </cell>
          <cell r="Q48">
            <v>6061</v>
          </cell>
          <cell r="R48">
            <v>0</v>
          </cell>
          <cell r="S48">
            <v>0</v>
          </cell>
          <cell r="T48" t="str">
            <v>Ascendente</v>
          </cell>
          <cell r="U48">
            <v>1</v>
          </cell>
          <cell r="V48" t="str">
            <v>Procedimiento</v>
          </cell>
          <cell r="W48">
            <v>22601</v>
          </cell>
          <cell r="X48" t="str">
            <v>Comercio Exterior</v>
          </cell>
          <cell r="Y48" t="str">
            <v>No</v>
          </cell>
        </row>
        <row r="49">
          <cell r="A49">
            <v>423</v>
          </cell>
          <cell r="B49" t="str">
            <v>Efectividad en las verificaciones de joyas, oro, esmeraldas y demas piedras preciosas preciosos en exportación.</v>
          </cell>
          <cell r="C49" t="str">
            <v>([6062]/[6063])* 100</v>
          </cell>
          <cell r="D49">
            <v>97110001</v>
          </cell>
          <cell r="E49" t="str">
            <v>(Variable 1/ Variable 2)* 100</v>
          </cell>
          <cell r="F49">
            <v>5</v>
          </cell>
          <cell r="G49" t="str">
            <v>Mes</v>
          </cell>
          <cell r="H49" t="str">
            <v>Porcentaje</v>
          </cell>
          <cell r="I49">
            <v>0</v>
          </cell>
          <cell r="J49">
            <v>11</v>
          </cell>
          <cell r="K49" t="str">
            <v>Proceso: Operación Aduanera</v>
          </cell>
          <cell r="L49">
            <v>218</v>
          </cell>
          <cell r="M49" t="str">
            <v>Subproceso: Salida de mercancías</v>
          </cell>
          <cell r="N49">
            <v>2120</v>
          </cell>
          <cell r="O49" t="str">
            <v>Procedimiento: Exportaciones</v>
          </cell>
          <cell r="P49">
            <v>6062</v>
          </cell>
          <cell r="Q49">
            <v>6063</v>
          </cell>
          <cell r="R49">
            <v>0</v>
          </cell>
          <cell r="S49">
            <v>0</v>
          </cell>
          <cell r="T49" t="str">
            <v>Ascendente</v>
          </cell>
          <cell r="U49">
            <v>1</v>
          </cell>
          <cell r="V49" t="str">
            <v>Procedimiento</v>
          </cell>
          <cell r="W49">
            <v>22601</v>
          </cell>
          <cell r="X49" t="str">
            <v>Comercio Exterior</v>
          </cell>
          <cell r="Y49" t="str">
            <v>No</v>
          </cell>
        </row>
        <row r="50">
          <cell r="A50">
            <v>424</v>
          </cell>
          <cell r="B50" t="str">
            <v>Efectividad en los controles ejercidos cuando existe Formulario de Movimiento de Mercancías de Salida Autorizado por el Usuario Operador con destino al TAN</v>
          </cell>
          <cell r="C50" t="str">
            <v>([6064]/[6065])* 100</v>
          </cell>
          <cell r="D50">
            <v>97110001</v>
          </cell>
          <cell r="E50" t="str">
            <v>(Variable 1/ Variable 2)* 100</v>
          </cell>
          <cell r="F50">
            <v>5</v>
          </cell>
          <cell r="G50" t="str">
            <v>Mes</v>
          </cell>
          <cell r="H50" t="str">
            <v>Porcentaje</v>
          </cell>
          <cell r="I50">
            <v>0</v>
          </cell>
          <cell r="J50">
            <v>11</v>
          </cell>
          <cell r="K50" t="str">
            <v>Proceso: Operación Aduanera</v>
          </cell>
          <cell r="L50">
            <v>297</v>
          </cell>
          <cell r="M50" t="str">
            <v>Subproceso: Zona Franca</v>
          </cell>
          <cell r="N50">
            <v>2111</v>
          </cell>
          <cell r="O50" t="str">
            <v>Procedimiento: Control aleatorio de  ingresos y salidas  de Zona Franca</v>
          </cell>
          <cell r="P50">
            <v>6064</v>
          </cell>
          <cell r="Q50">
            <v>6065</v>
          </cell>
          <cell r="R50">
            <v>0</v>
          </cell>
          <cell r="S50">
            <v>0</v>
          </cell>
          <cell r="T50" t="str">
            <v>Ascendente</v>
          </cell>
          <cell r="U50">
            <v>1</v>
          </cell>
          <cell r="V50" t="str">
            <v>Procedimiento</v>
          </cell>
          <cell r="W50">
            <v>22601</v>
          </cell>
          <cell r="X50" t="str">
            <v>Comercio Exterior</v>
          </cell>
          <cell r="Y50" t="str">
            <v>No</v>
          </cell>
        </row>
        <row r="51">
          <cell r="A51">
            <v>425</v>
          </cell>
          <cell r="B51" t="str">
            <v>Ejecución PAC inversión</v>
          </cell>
          <cell r="C51" t="str">
            <v>([6077]/ ([6078]+ [6079]-[6080]))* 100</v>
          </cell>
          <cell r="D51">
            <v>97110001</v>
          </cell>
          <cell r="E51" t="str">
            <v>(Variable 1 / (Variable 2 + Variable 3 - Variable 4))* 100</v>
          </cell>
          <cell r="F51">
            <v>90</v>
          </cell>
          <cell r="G51" t="str">
            <v>Mes</v>
          </cell>
          <cell r="H51" t="str">
            <v>Porcentaje</v>
          </cell>
          <cell r="I51">
            <v>0</v>
          </cell>
          <cell r="J51">
            <v>13</v>
          </cell>
          <cell r="K51" t="str">
            <v>Proceso: Recursos Financieros</v>
          </cell>
          <cell r="L51">
            <v>228</v>
          </cell>
          <cell r="M51" t="str">
            <v>Subproceso: Gestión de Tesorería</v>
          </cell>
          <cell r="N51">
            <v>2166</v>
          </cell>
          <cell r="O51" t="str">
            <v>Procedimiento: Administración Programa Anual Mensualizado de Caja PAC</v>
          </cell>
          <cell r="P51">
            <v>6077</v>
          </cell>
          <cell r="Q51">
            <v>6078</v>
          </cell>
          <cell r="R51">
            <v>6079</v>
          </cell>
          <cell r="S51">
            <v>6080</v>
          </cell>
          <cell r="T51" t="str">
            <v>Ascendente</v>
          </cell>
          <cell r="U51">
            <v>1</v>
          </cell>
          <cell r="V51" t="str">
            <v>Procedimiento</v>
          </cell>
          <cell r="W51">
            <v>21601</v>
          </cell>
          <cell r="X51" t="str">
            <v>Recursos Financieros</v>
          </cell>
          <cell r="Y51" t="str">
            <v>No</v>
          </cell>
        </row>
        <row r="52">
          <cell r="A52">
            <v>426</v>
          </cell>
          <cell r="B52" t="str">
            <v>Ejecución PAC transferencias</v>
          </cell>
          <cell r="C52" t="str">
            <v>([6081]/ ([6082]+[6083]- [6084]))* 100</v>
          </cell>
          <cell r="D52">
            <v>97110001</v>
          </cell>
          <cell r="E52" t="str">
            <v>(Variable 1 / (Variable 2 + Variable 3 - Variable 4))* 100</v>
          </cell>
          <cell r="F52">
            <v>95</v>
          </cell>
          <cell r="G52" t="str">
            <v>Mes</v>
          </cell>
          <cell r="H52" t="str">
            <v>Porcentaje</v>
          </cell>
          <cell r="I52">
            <v>0</v>
          </cell>
          <cell r="J52">
            <v>13</v>
          </cell>
          <cell r="K52" t="str">
            <v>Proceso: Recursos Financieros</v>
          </cell>
          <cell r="L52">
            <v>228</v>
          </cell>
          <cell r="M52" t="str">
            <v>Subproceso: Gestión de Tesorería</v>
          </cell>
          <cell r="N52">
            <v>2166</v>
          </cell>
          <cell r="O52" t="str">
            <v>Procedimiento: Administración Programa Anual Mensualizado de Caja PAC</v>
          </cell>
          <cell r="P52">
            <v>6081</v>
          </cell>
          <cell r="Q52">
            <v>6082</v>
          </cell>
          <cell r="R52">
            <v>6083</v>
          </cell>
          <cell r="S52">
            <v>6084</v>
          </cell>
          <cell r="T52" t="str">
            <v>Ascendente</v>
          </cell>
          <cell r="U52">
            <v>1</v>
          </cell>
          <cell r="V52" t="str">
            <v>Procedimiento</v>
          </cell>
          <cell r="W52">
            <v>21601</v>
          </cell>
          <cell r="X52" t="str">
            <v>Recursos Financieros</v>
          </cell>
          <cell r="Y52" t="str">
            <v>No</v>
          </cell>
        </row>
        <row r="53">
          <cell r="A53">
            <v>427</v>
          </cell>
          <cell r="B53" t="str">
            <v>Administración y control  del inventario  de bienes inmuebles propios de la Entidad.</v>
          </cell>
          <cell r="C53" t="str">
            <v>[6085]</v>
          </cell>
          <cell r="D53">
            <v>97110002</v>
          </cell>
          <cell r="E53" t="str">
            <v>Variable 1</v>
          </cell>
          <cell r="F53">
            <v>1</v>
          </cell>
          <cell r="G53" t="str">
            <v>Año</v>
          </cell>
          <cell r="H53" t="str">
            <v>Cantidad</v>
          </cell>
          <cell r="I53">
            <v>0</v>
          </cell>
          <cell r="J53">
            <v>14</v>
          </cell>
          <cell r="K53" t="str">
            <v>Proceso: Recursos Físicos</v>
          </cell>
          <cell r="L53">
            <v>232</v>
          </cell>
          <cell r="M53" t="str">
            <v>Subproceso: Administración de Bienes</v>
          </cell>
          <cell r="N53">
            <v>2348</v>
          </cell>
          <cell r="O53" t="str">
            <v>Procedimiento: Intervención y Mantenimiento de Bienes Inmuebles</v>
          </cell>
          <cell r="P53">
            <v>6085</v>
          </cell>
          <cell r="Q53">
            <v>0</v>
          </cell>
          <cell r="R53">
            <v>0</v>
          </cell>
          <cell r="S53">
            <v>0</v>
          </cell>
          <cell r="T53" t="str">
            <v>Constante</v>
          </cell>
          <cell r="U53">
            <v>1</v>
          </cell>
          <cell r="V53" t="str">
            <v>Procedimiento</v>
          </cell>
          <cell r="W53">
            <v>21501</v>
          </cell>
          <cell r="X53" t="str">
            <v>Recursos Físicos</v>
          </cell>
          <cell r="Y53" t="str">
            <v>No</v>
          </cell>
        </row>
        <row r="54">
          <cell r="A54">
            <v>428</v>
          </cell>
          <cell r="B54" t="str">
            <v>Cumplimiento del Programa Anual de Auditorías a las Entidades Autorizadas para Recaudar</v>
          </cell>
          <cell r="C54" t="str">
            <v>([6086]/[6087])* 100</v>
          </cell>
          <cell r="D54">
            <v>97110002</v>
          </cell>
          <cell r="E54" t="str">
            <v>(Variable 1/ Variable 2)* 100</v>
          </cell>
          <cell r="F54">
            <v>100</v>
          </cell>
          <cell r="G54" t="str">
            <v>Semestre</v>
          </cell>
          <cell r="H54" t="str">
            <v>Porcentaje</v>
          </cell>
          <cell r="I54">
            <v>100</v>
          </cell>
          <cell r="J54">
            <v>12</v>
          </cell>
          <cell r="K54" t="str">
            <v>Proceso: Recaudación</v>
          </cell>
          <cell r="L54">
            <v>259</v>
          </cell>
          <cell r="M54" t="str">
            <v xml:space="preserve">	Subproceso: Información de Recaudo</v>
          </cell>
          <cell r="N54">
            <v>2056</v>
          </cell>
          <cell r="O54" t="str">
            <v>Procedimiento: Auditoría a Entidades Autorizadas para Recaudar</v>
          </cell>
          <cell r="P54">
            <v>6086</v>
          </cell>
          <cell r="Q54">
            <v>6087</v>
          </cell>
          <cell r="R54">
            <v>0</v>
          </cell>
          <cell r="S54">
            <v>0</v>
          </cell>
          <cell r="T54" t="str">
            <v>Constante</v>
          </cell>
          <cell r="U54">
            <v>1</v>
          </cell>
          <cell r="V54" t="str">
            <v>Procedimiento</v>
          </cell>
          <cell r="W54">
            <v>22401</v>
          </cell>
          <cell r="X54" t="str">
            <v>Recaudo</v>
          </cell>
          <cell r="Y54" t="str">
            <v>No</v>
          </cell>
        </row>
        <row r="55">
          <cell r="A55">
            <v>429</v>
          </cell>
          <cell r="B55" t="str">
            <v>Capacitaciones sobre el proceso de recaudo a las Entidades Autorizadas para Recaudar</v>
          </cell>
          <cell r="C55" t="str">
            <v>([6088]/[6089])* 100</v>
          </cell>
          <cell r="D55">
            <v>97110002</v>
          </cell>
          <cell r="E55" t="str">
            <v>(Variable 1/ Variable 2)* 100</v>
          </cell>
          <cell r="F55">
            <v>100</v>
          </cell>
          <cell r="G55" t="str">
            <v>Semestre</v>
          </cell>
          <cell r="H55" t="str">
            <v>Porcentaje</v>
          </cell>
          <cell r="I55">
            <v>100</v>
          </cell>
          <cell r="J55">
            <v>12</v>
          </cell>
          <cell r="K55" t="str">
            <v>Proceso: Recaudación</v>
          </cell>
          <cell r="L55">
            <v>259</v>
          </cell>
          <cell r="M55" t="str">
            <v xml:space="preserve">	Subproceso: Información de Recaudo</v>
          </cell>
          <cell r="N55">
            <v>2056</v>
          </cell>
          <cell r="O55" t="str">
            <v>Procedimiento: Auditoría a Entidades Autorizadas para Recaudar</v>
          </cell>
          <cell r="P55">
            <v>6088</v>
          </cell>
          <cell r="Q55">
            <v>6089</v>
          </cell>
          <cell r="R55">
            <v>0</v>
          </cell>
          <cell r="S55">
            <v>0</v>
          </cell>
          <cell r="T55" t="str">
            <v>Constante</v>
          </cell>
          <cell r="U55">
            <v>1</v>
          </cell>
          <cell r="V55" t="str">
            <v>Procedimiento</v>
          </cell>
          <cell r="W55">
            <v>22401</v>
          </cell>
          <cell r="X55" t="str">
            <v>Recaudo</v>
          </cell>
          <cell r="Y55" t="str">
            <v>No</v>
          </cell>
        </row>
        <row r="56">
          <cell r="A56">
            <v>430</v>
          </cell>
          <cell r="B56" t="str">
            <v>Oportunidad en la Decisión a Solicitudes Actualización RUT sujetas a verificación concepto 21 y 22</v>
          </cell>
          <cell r="C56" t="str">
            <v>(6090/6091)*100</v>
          </cell>
          <cell r="D56">
            <v>97110002</v>
          </cell>
          <cell r="E56" t="str">
            <v>(Variable1/Variable2)*100</v>
          </cell>
          <cell r="F56">
            <v>100</v>
          </cell>
          <cell r="G56" t="str">
            <v>Mes</v>
          </cell>
          <cell r="H56" t="str">
            <v>Porcentaje</v>
          </cell>
          <cell r="I56">
            <v>99.5</v>
          </cell>
          <cell r="J56">
            <v>8</v>
          </cell>
          <cell r="K56" t="str">
            <v>Proceso: Gestión Masiva</v>
          </cell>
          <cell r="L56">
            <v>291</v>
          </cell>
          <cell r="M56" t="str">
            <v>Subproceso: Modificaciones del Registro</v>
          </cell>
          <cell r="N56">
            <v>2037</v>
          </cell>
          <cell r="O56" t="str">
            <v>Procedimiento: Actualizaciones del Rut sujetas a verificación</v>
          </cell>
          <cell r="P56">
            <v>6064</v>
          </cell>
          <cell r="Q56">
            <v>6065</v>
          </cell>
          <cell r="R56">
            <v>0</v>
          </cell>
          <cell r="S56">
            <v>0</v>
          </cell>
          <cell r="T56" t="str">
            <v>Constante</v>
          </cell>
          <cell r="U56">
            <v>1</v>
          </cell>
          <cell r="V56" t="str">
            <v>Procedimiento</v>
          </cell>
          <cell r="W56">
            <v>22501</v>
          </cell>
          <cell r="X56" t="str">
            <v>Asistencia al Cliente</v>
          </cell>
          <cell r="Y56" t="str">
            <v>No</v>
          </cell>
        </row>
        <row r="57">
          <cell r="A57">
            <v>431</v>
          </cell>
          <cell r="B57" t="str">
            <v>Calidad de las Solicitudes de Actualización del RUT sujetas a verificación concepto 21, 22 y 5</v>
          </cell>
          <cell r="C57" t="str">
            <v>((6092/6093)*90+(6094/6095)*10)</v>
          </cell>
          <cell r="D57">
            <v>97110002</v>
          </cell>
          <cell r="E57" t="str">
            <v>((Variable1/Variable2)*90+(Variable3/Variable4)*10)</v>
          </cell>
          <cell r="F57">
            <v>100</v>
          </cell>
          <cell r="G57" t="str">
            <v>Mes</v>
          </cell>
          <cell r="H57" t="str">
            <v>Porcentaje</v>
          </cell>
          <cell r="I57">
            <v>0.95</v>
          </cell>
          <cell r="J57">
            <v>8</v>
          </cell>
          <cell r="K57" t="str">
            <v>Proceso: Gestión Masiva</v>
          </cell>
          <cell r="L57">
            <v>291</v>
          </cell>
          <cell r="M57" t="str">
            <v>Subproceso: Modificaciones del Registro</v>
          </cell>
          <cell r="N57">
            <v>2037</v>
          </cell>
          <cell r="O57" t="str">
            <v>Procedimiento: Actualizaciones del Rut sujetas a verificación</v>
          </cell>
          <cell r="P57">
            <v>6092</v>
          </cell>
          <cell r="Q57">
            <v>6093</v>
          </cell>
          <cell r="R57">
            <v>6094</v>
          </cell>
          <cell r="S57">
            <v>6095</v>
          </cell>
          <cell r="T57" t="str">
            <v>Constante</v>
          </cell>
          <cell r="U57">
            <v>1</v>
          </cell>
          <cell r="V57" t="str">
            <v>Procedimiento</v>
          </cell>
          <cell r="W57">
            <v>22501</v>
          </cell>
          <cell r="X57" t="str">
            <v>Asistencia al Cliente</v>
          </cell>
          <cell r="Y57" t="str">
            <v>No</v>
          </cell>
        </row>
        <row r="58">
          <cell r="A58">
            <v>434</v>
          </cell>
          <cell r="B58" t="str">
            <v>Porcentaje de cumplimiento de las auditorías internas</v>
          </cell>
          <cell r="C58" t="str">
            <v>(6100/6101)*100</v>
          </cell>
          <cell r="D58">
            <v>97110002</v>
          </cell>
          <cell r="E58" t="str">
            <v>(Variable1/Variable2)*100</v>
          </cell>
          <cell r="F58">
            <v>100</v>
          </cell>
          <cell r="G58" t="str">
            <v>Semestre</v>
          </cell>
          <cell r="H58" t="str">
            <v>Porcentaje</v>
          </cell>
          <cell r="I58">
            <v>0</v>
          </cell>
          <cell r="J58">
            <v>4</v>
          </cell>
          <cell r="K58" t="str">
            <v>Proceso: Control Interno</v>
          </cell>
          <cell r="L58">
            <v>4</v>
          </cell>
          <cell r="M58" t="str">
            <v>Proceso: Control Interno. No Aplica Subproceso.</v>
          </cell>
          <cell r="N58">
            <v>2145</v>
          </cell>
          <cell r="O58" t="str">
            <v>Procedimiento: Auditoria Interna.</v>
          </cell>
          <cell r="P58">
            <v>6100</v>
          </cell>
          <cell r="Q58">
            <v>6101</v>
          </cell>
          <cell r="R58">
            <v>0</v>
          </cell>
          <cell r="S58">
            <v>0</v>
          </cell>
          <cell r="T58" t="str">
            <v>Constante</v>
          </cell>
          <cell r="U58">
            <v>1</v>
          </cell>
          <cell r="V58" t="str">
            <v>Procedimiento</v>
          </cell>
          <cell r="W58">
            <v>20401</v>
          </cell>
          <cell r="X58" t="str">
            <v>Control Interno</v>
          </cell>
          <cell r="Y58" t="str">
            <v>No</v>
          </cell>
        </row>
        <row r="59">
          <cell r="A59">
            <v>435</v>
          </cell>
          <cell r="B59" t="str">
            <v>Ejecutar campañas de divulgación en los medios de comunicación externos.</v>
          </cell>
          <cell r="C59" t="str">
            <v>(6102/6103)*100</v>
          </cell>
          <cell r="D59">
            <v>97110002</v>
          </cell>
          <cell r="E59" t="str">
            <v>(Variable1/Variable2)*100</v>
          </cell>
          <cell r="F59">
            <v>100</v>
          </cell>
          <cell r="G59" t="str">
            <v>Semestre</v>
          </cell>
          <cell r="H59" t="str">
            <v>Porcentaje</v>
          </cell>
          <cell r="I59">
            <v>100</v>
          </cell>
          <cell r="J59">
            <v>9</v>
          </cell>
          <cell r="K59" t="str">
            <v>Proceso: Inteligencia Corporativa</v>
          </cell>
          <cell r="L59">
            <v>253</v>
          </cell>
          <cell r="M59" t="str">
            <v>Subproceso: Comunicaciones</v>
          </cell>
          <cell r="N59">
            <v>2290</v>
          </cell>
          <cell r="O59" t="str">
            <v>Procedimiento: Comunicación  Externa</v>
          </cell>
          <cell r="P59">
            <v>6102</v>
          </cell>
          <cell r="Q59">
            <v>6103</v>
          </cell>
          <cell r="R59">
            <v>0</v>
          </cell>
          <cell r="S59">
            <v>0</v>
          </cell>
          <cell r="T59" t="str">
            <v>Constante</v>
          </cell>
          <cell r="U59">
            <v>1</v>
          </cell>
          <cell r="V59" t="str">
            <v>Procedimiento</v>
          </cell>
          <cell r="W59">
            <v>20501</v>
          </cell>
          <cell r="X59" t="str">
            <v>Comunicaciones</v>
          </cell>
          <cell r="Y59" t="str">
            <v>No</v>
          </cell>
        </row>
        <row r="60">
          <cell r="A60">
            <v>436</v>
          </cell>
          <cell r="B60" t="str">
            <v xml:space="preserve">Actualización de precios de referencia para productos importados. </v>
          </cell>
          <cell r="C60" t="str">
            <v>(6104/6105)*100</v>
          </cell>
          <cell r="D60">
            <v>97110002</v>
          </cell>
          <cell r="E60" t="str">
            <v>(Variable1/Variable2)*100</v>
          </cell>
          <cell r="F60">
            <v>100</v>
          </cell>
          <cell r="G60" t="str">
            <v>Trimestre</v>
          </cell>
          <cell r="H60" t="str">
            <v>Porcentaje</v>
          </cell>
          <cell r="I60">
            <v>100</v>
          </cell>
          <cell r="J60">
            <v>11</v>
          </cell>
          <cell r="K60" t="str">
            <v>Proceso: Operación Aduanera</v>
          </cell>
          <cell r="L60">
            <v>216</v>
          </cell>
          <cell r="M60" t="str">
            <v>Subproceso: Apoyo  a la Operación Aduanera</v>
          </cell>
          <cell r="N60">
            <v>2100</v>
          </cell>
          <cell r="O60" t="str">
            <v>Procedimiento: Estudio de Precios de Referencia</v>
          </cell>
          <cell r="P60">
            <v>6104</v>
          </cell>
          <cell r="Q60">
            <v>6105</v>
          </cell>
          <cell r="R60">
            <v>0</v>
          </cell>
          <cell r="S60">
            <v>0</v>
          </cell>
          <cell r="T60" t="str">
            <v>Constante</v>
          </cell>
          <cell r="U60">
            <v>1</v>
          </cell>
          <cell r="V60" t="str">
            <v>Procedimiento</v>
          </cell>
          <cell r="W60">
            <v>22701</v>
          </cell>
          <cell r="X60" t="str">
            <v xml:space="preserve">Técnica Aduanera    </v>
          </cell>
          <cell r="Y60" t="str">
            <v>No</v>
          </cell>
        </row>
        <row r="61">
          <cell r="A61">
            <v>437</v>
          </cell>
          <cell r="B61" t="str">
            <v>Acciones de mejora propuestas por las áreas con base en los temas más frecuentes detectados a  través del SIE de PQSR y denuncias de la DIAN</v>
          </cell>
          <cell r="C61" t="str">
            <v>(6106/6107)*100</v>
          </cell>
          <cell r="D61">
            <v>97110002</v>
          </cell>
          <cell r="E61" t="str">
            <v>(Variable1/Variable2)*100</v>
          </cell>
          <cell r="F61">
            <v>100</v>
          </cell>
          <cell r="G61" t="str">
            <v>Semestre</v>
          </cell>
          <cell r="H61" t="str">
            <v>Porcentaje</v>
          </cell>
          <cell r="I61">
            <v>99</v>
          </cell>
          <cell r="J61">
            <v>2</v>
          </cell>
          <cell r="K61" t="str">
            <v>Proceso: Asistencia al cliente</v>
          </cell>
          <cell r="L61">
            <v>2</v>
          </cell>
          <cell r="M61" t="str">
            <v>Subproceso: Asistencia al cliente. No Aplica Subproceso.</v>
          </cell>
          <cell r="N61">
            <v>544</v>
          </cell>
          <cell r="O61" t="str">
            <v>Procedimiento: Peticiones, quejas, sugerencias, reclamos, felicitaciones y denuncias</v>
          </cell>
          <cell r="P61">
            <v>6106</v>
          </cell>
          <cell r="Q61">
            <v>6107</v>
          </cell>
          <cell r="R61">
            <v>0</v>
          </cell>
          <cell r="S61">
            <v>0</v>
          </cell>
          <cell r="T61" t="str">
            <v>Constante</v>
          </cell>
          <cell r="U61">
            <v>1</v>
          </cell>
          <cell r="V61" t="str">
            <v>Procedimiento</v>
          </cell>
          <cell r="W61">
            <v>22501</v>
          </cell>
          <cell r="X61" t="str">
            <v>Asistencia al Cliente</v>
          </cell>
          <cell r="Y61" t="str">
            <v>Si</v>
          </cell>
        </row>
        <row r="62">
          <cell r="A62">
            <v>438</v>
          </cell>
          <cell r="B62" t="str">
            <v xml:space="preserve">Cumplimiento ANS Canal Presencial </v>
          </cell>
          <cell r="C62" t="str">
            <v>(6108/6109)*100</v>
          </cell>
          <cell r="D62">
            <v>97110002</v>
          </cell>
          <cell r="E62" t="str">
            <v>(Variable1/Variable2)*100</v>
          </cell>
          <cell r="F62">
            <v>80</v>
          </cell>
          <cell r="G62" t="str">
            <v>Trimestre</v>
          </cell>
          <cell r="H62" t="str">
            <v>Porcentaje</v>
          </cell>
          <cell r="I62">
            <v>80</v>
          </cell>
          <cell r="J62">
            <v>2</v>
          </cell>
          <cell r="K62" t="str">
            <v>Proceso: Asistencia al cliente</v>
          </cell>
          <cell r="L62">
            <v>2</v>
          </cell>
          <cell r="M62" t="str">
            <v>Subproceso: Asistencia al cliente. No Aplica Subproceso.</v>
          </cell>
          <cell r="N62">
            <v>2015</v>
          </cell>
          <cell r="O62" t="str">
            <v>Procedimiento: Atención en Canales</v>
          </cell>
          <cell r="P62">
            <v>6108</v>
          </cell>
          <cell r="Q62">
            <v>6109</v>
          </cell>
          <cell r="R62">
            <v>0</v>
          </cell>
          <cell r="S62">
            <v>0</v>
          </cell>
          <cell r="T62" t="str">
            <v>Constante</v>
          </cell>
          <cell r="U62">
            <v>1</v>
          </cell>
          <cell r="V62" t="str">
            <v>Procedimiento</v>
          </cell>
          <cell r="W62">
            <v>22501</v>
          </cell>
          <cell r="X62" t="str">
            <v>Asistencia al Cliente</v>
          </cell>
          <cell r="Y62" t="str">
            <v>Si</v>
          </cell>
        </row>
        <row r="63">
          <cell r="A63">
            <v>439</v>
          </cell>
          <cell r="B63" t="str">
            <v xml:space="preserve">Cumplimiento ANS Canal Telefónico </v>
          </cell>
          <cell r="C63" t="str">
            <v>(6110/6111)*100</v>
          </cell>
          <cell r="D63">
            <v>97110002</v>
          </cell>
          <cell r="E63" t="str">
            <v>(Variable1/Variable2)*100</v>
          </cell>
          <cell r="F63">
            <v>90</v>
          </cell>
          <cell r="G63" t="str">
            <v>Mes</v>
          </cell>
          <cell r="H63" t="str">
            <v>Porcentaje</v>
          </cell>
          <cell r="I63">
            <v>80</v>
          </cell>
          <cell r="J63">
            <v>2</v>
          </cell>
          <cell r="K63" t="str">
            <v>Proceso: Asistencia al cliente</v>
          </cell>
          <cell r="L63">
            <v>2</v>
          </cell>
          <cell r="M63" t="str">
            <v>Subproceso: Asistencia al cliente. No Aplica Subproceso.</v>
          </cell>
          <cell r="N63">
            <v>2015</v>
          </cell>
          <cell r="O63" t="str">
            <v>Procedimiento: Atención en Canales</v>
          </cell>
          <cell r="P63">
            <v>6110</v>
          </cell>
          <cell r="Q63">
            <v>6111</v>
          </cell>
          <cell r="R63">
            <v>0</v>
          </cell>
          <cell r="S63">
            <v>0</v>
          </cell>
          <cell r="T63" t="str">
            <v>Constante</v>
          </cell>
          <cell r="U63">
            <v>1</v>
          </cell>
          <cell r="V63" t="str">
            <v>Procedimiento</v>
          </cell>
          <cell r="W63">
            <v>22501</v>
          </cell>
          <cell r="X63" t="str">
            <v>Asistencia al Cliente</v>
          </cell>
          <cell r="Y63" t="str">
            <v>No</v>
          </cell>
        </row>
        <row r="64">
          <cell r="A64">
            <v>440</v>
          </cell>
          <cell r="B64" t="str">
            <v>Número de ciudadanos impactados con las estrategias de cultura de la contribución</v>
          </cell>
          <cell r="C64" t="str">
            <v>(6112/6113)*100</v>
          </cell>
          <cell r="D64">
            <v>97110002</v>
          </cell>
          <cell r="E64" t="str">
            <v>(Variable1/Variable2)*100</v>
          </cell>
          <cell r="F64">
            <v>100</v>
          </cell>
          <cell r="G64" t="str">
            <v>Cuatrimestre</v>
          </cell>
          <cell r="H64" t="str">
            <v>Porcentaje</v>
          </cell>
          <cell r="I64">
            <v>100</v>
          </cell>
          <cell r="J64">
            <v>2</v>
          </cell>
          <cell r="K64" t="str">
            <v>Proceso: Asistencia al cliente</v>
          </cell>
          <cell r="L64">
            <v>2</v>
          </cell>
          <cell r="M64" t="str">
            <v>Subproceso: Asistencia al cliente. No Aplica Subproceso.</v>
          </cell>
          <cell r="N64">
            <v>3167</v>
          </cell>
          <cell r="O64" t="str">
            <v>Procedimiento: Planeación y seguimiento del modelo de cultura de la contribución</v>
          </cell>
          <cell r="P64">
            <v>6112</v>
          </cell>
          <cell r="Q64">
            <v>6113</v>
          </cell>
          <cell r="R64">
            <v>0</v>
          </cell>
          <cell r="S64">
            <v>0</v>
          </cell>
          <cell r="T64" t="str">
            <v>Constante</v>
          </cell>
          <cell r="U64">
            <v>1</v>
          </cell>
          <cell r="V64" t="str">
            <v>Procedimiento</v>
          </cell>
          <cell r="W64">
            <v>22501</v>
          </cell>
          <cell r="X64" t="str">
            <v>Asistencia al Cliente</v>
          </cell>
          <cell r="Y64" t="str">
            <v>No</v>
          </cell>
        </row>
        <row r="65">
          <cell r="A65">
            <v>441</v>
          </cell>
          <cell r="B65" t="str">
            <v>Gestión de títulos de depósito judicial</v>
          </cell>
          <cell r="C65" t="str">
            <v>(6114/6115)*100</v>
          </cell>
          <cell r="D65">
            <v>97110002</v>
          </cell>
          <cell r="E65" t="str">
            <v>(Variable1/Variable2)*100</v>
          </cell>
          <cell r="F65">
            <v>100</v>
          </cell>
          <cell r="G65" t="str">
            <v>Mes</v>
          </cell>
          <cell r="H65" t="str">
            <v>Porcentaje</v>
          </cell>
          <cell r="I65">
            <v>0</v>
          </cell>
          <cell r="J65">
            <v>1</v>
          </cell>
          <cell r="K65" t="str">
            <v>Proceso: Administración de Cartera</v>
          </cell>
          <cell r="L65">
            <v>278</v>
          </cell>
          <cell r="M65" t="str">
            <v>Subproceso: Cobro en Sede Administrativa</v>
          </cell>
          <cell r="N65">
            <v>3089</v>
          </cell>
          <cell r="O65" t="str">
            <v>Procedimiento: Gestión y  Administración de Depósitos Judiciales</v>
          </cell>
          <cell r="P65">
            <v>6114</v>
          </cell>
          <cell r="Q65">
            <v>6115</v>
          </cell>
          <cell r="R65">
            <v>0</v>
          </cell>
          <cell r="S65">
            <v>0</v>
          </cell>
          <cell r="T65" t="str">
            <v>Constante</v>
          </cell>
          <cell r="U65">
            <v>1</v>
          </cell>
          <cell r="V65" t="str">
            <v>Procedimiento</v>
          </cell>
          <cell r="W65">
            <v>22402</v>
          </cell>
          <cell r="X65" t="str">
            <v>Cobranzas</v>
          </cell>
          <cell r="Y65" t="str">
            <v>Si</v>
          </cell>
        </row>
        <row r="66">
          <cell r="A66">
            <v>442</v>
          </cell>
          <cell r="B66" t="str">
            <v>Documentos corregidos</v>
          </cell>
          <cell r="C66" t="str">
            <v>(6116/6117)*100</v>
          </cell>
          <cell r="D66">
            <v>97110002</v>
          </cell>
          <cell r="E66" t="str">
            <v>(Variable1/Variable2)*100</v>
          </cell>
          <cell r="F66">
            <v>100</v>
          </cell>
          <cell r="G66" t="str">
            <v>Mes</v>
          </cell>
          <cell r="H66" t="str">
            <v>Porcentaje</v>
          </cell>
          <cell r="I66">
            <v>0</v>
          </cell>
          <cell r="J66">
            <v>12</v>
          </cell>
          <cell r="K66" t="str">
            <v>Proceso: Recaudación</v>
          </cell>
          <cell r="L66">
            <v>259</v>
          </cell>
          <cell r="M66" t="str">
            <v xml:space="preserve">	Subproceso: Información de Recaudo</v>
          </cell>
          <cell r="N66">
            <v>2042</v>
          </cell>
          <cell r="O66" t="str">
            <v>Procedimiento: Corrección de inconsistencias  de Declaraciones y-o Recibos de Pago</v>
          </cell>
          <cell r="P66">
            <v>6116</v>
          </cell>
          <cell r="Q66">
            <v>6117</v>
          </cell>
          <cell r="R66">
            <v>0</v>
          </cell>
          <cell r="S66">
            <v>0</v>
          </cell>
          <cell r="T66" t="str">
            <v>Constante</v>
          </cell>
          <cell r="U66">
            <v>1</v>
          </cell>
          <cell r="V66" t="str">
            <v>Procedimiento</v>
          </cell>
          <cell r="W66">
            <v>22401</v>
          </cell>
          <cell r="X66" t="str">
            <v>Recaudo</v>
          </cell>
          <cell r="Y66" t="str">
            <v>No</v>
          </cell>
        </row>
        <row r="67">
          <cell r="A67">
            <v>443</v>
          </cell>
          <cell r="B67" t="str">
            <v>Gestión de bienes Inmuebles Embargados</v>
          </cell>
          <cell r="C67" t="str">
            <v>(6118/6119)*100</v>
          </cell>
          <cell r="D67">
            <v>97110002</v>
          </cell>
          <cell r="E67" t="str">
            <v>(Variable1/Variable2)*100</v>
          </cell>
          <cell r="F67">
            <v>100</v>
          </cell>
          <cell r="G67" t="str">
            <v>Bimestre</v>
          </cell>
          <cell r="H67" t="str">
            <v>Porcentaje</v>
          </cell>
          <cell r="I67">
            <v>0</v>
          </cell>
          <cell r="J67">
            <v>1</v>
          </cell>
          <cell r="K67" t="str">
            <v>Proceso: Administración de Cartera</v>
          </cell>
          <cell r="L67">
            <v>278</v>
          </cell>
          <cell r="M67" t="str">
            <v>Subproceso: Cobro en Sede Administrativa</v>
          </cell>
          <cell r="N67">
            <v>2001</v>
          </cell>
          <cell r="O67" t="str">
            <v>Procedimiento: Cobro Coactivo -  Ejecución de Bienes del deudor</v>
          </cell>
          <cell r="P67">
            <v>6118</v>
          </cell>
          <cell r="Q67">
            <v>6119</v>
          </cell>
          <cell r="R67">
            <v>0</v>
          </cell>
          <cell r="S67">
            <v>0</v>
          </cell>
          <cell r="T67" t="str">
            <v>Constante</v>
          </cell>
          <cell r="U67">
            <v>1</v>
          </cell>
          <cell r="V67" t="str">
            <v>Procedimiento</v>
          </cell>
          <cell r="W67">
            <v>22402</v>
          </cell>
          <cell r="X67" t="str">
            <v>Cobranzas</v>
          </cell>
          <cell r="Y67" t="str">
            <v>No</v>
          </cell>
        </row>
        <row r="68">
          <cell r="A68">
            <v>444</v>
          </cell>
          <cell r="B68" t="str">
            <v>Informe contable mensual remitido con calidad</v>
          </cell>
          <cell r="C68" t="str">
            <v>((6120+6121+6122)/6123)*100</v>
          </cell>
          <cell r="D68">
            <v>97110002</v>
          </cell>
          <cell r="E68" t="str">
            <v>((Variable1+Variable2+Variable3)/Variable4)</v>
          </cell>
          <cell r="F68">
            <v>100</v>
          </cell>
          <cell r="G68" t="str">
            <v>Mes</v>
          </cell>
          <cell r="H68" t="str">
            <v>Porcentaje</v>
          </cell>
          <cell r="I68">
            <v>85</v>
          </cell>
          <cell r="J68">
            <v>12</v>
          </cell>
          <cell r="K68" t="str">
            <v>Proceso: Recaudación</v>
          </cell>
          <cell r="L68">
            <v>259</v>
          </cell>
          <cell r="M68" t="str">
            <v xml:space="preserve">	Subproceso: Información de Recaudo</v>
          </cell>
          <cell r="N68">
            <v>2052</v>
          </cell>
          <cell r="O68" t="str">
            <v>Procedimiento: Informe contable que deben rendir las direcciones seccionales</v>
          </cell>
          <cell r="P68">
            <v>6120</v>
          </cell>
          <cell r="Q68">
            <v>6121</v>
          </cell>
          <cell r="R68">
            <v>6122</v>
          </cell>
          <cell r="S68">
            <v>6123</v>
          </cell>
          <cell r="T68" t="str">
            <v>Constante</v>
          </cell>
          <cell r="U68">
            <v>1</v>
          </cell>
          <cell r="V68" t="str">
            <v>Procedimiento</v>
          </cell>
          <cell r="W68">
            <v>22401</v>
          </cell>
          <cell r="X68" t="str">
            <v>Recaudo</v>
          </cell>
          <cell r="Y68" t="str">
            <v>Si</v>
          </cell>
        </row>
        <row r="69">
          <cell r="A69">
            <v>445</v>
          </cell>
          <cell r="B69" t="str">
            <v>Obligaciones Normalizadas</v>
          </cell>
          <cell r="C69" t="str">
            <v>((6124+6125)/6126)*100</v>
          </cell>
          <cell r="D69">
            <v>97110002</v>
          </cell>
          <cell r="E69" t="str">
            <v>((Variable1+Variable2)/Variable3)*100</v>
          </cell>
          <cell r="F69">
            <v>100</v>
          </cell>
          <cell r="G69" t="str">
            <v>Mes</v>
          </cell>
          <cell r="H69" t="str">
            <v>Porcentaje</v>
          </cell>
          <cell r="I69">
            <v>0</v>
          </cell>
          <cell r="J69">
            <v>1</v>
          </cell>
          <cell r="K69" t="str">
            <v>Proceso: Administración de Cartera</v>
          </cell>
          <cell r="L69">
            <v>278</v>
          </cell>
          <cell r="M69" t="str">
            <v>Subproceso: Cobro en Sede Administrativa</v>
          </cell>
          <cell r="N69">
            <v>2347</v>
          </cell>
          <cell r="O69" t="str">
            <v>Procedimiento: Normalización de Saldos para la Obligación Financiera</v>
          </cell>
          <cell r="P69">
            <v>6124</v>
          </cell>
          <cell r="Q69">
            <v>6125</v>
          </cell>
          <cell r="R69">
            <v>6126</v>
          </cell>
          <cell r="S69">
            <v>0</v>
          </cell>
          <cell r="T69" t="str">
            <v>Constante</v>
          </cell>
          <cell r="U69">
            <v>1</v>
          </cell>
          <cell r="V69" t="str">
            <v>Procedimiento</v>
          </cell>
          <cell r="W69">
            <v>22402</v>
          </cell>
          <cell r="X69" t="str">
            <v>Cobranzas</v>
          </cell>
          <cell r="Y69" t="str">
            <v>No</v>
          </cell>
        </row>
        <row r="70">
          <cell r="A70">
            <v>446</v>
          </cell>
          <cell r="B70" t="str">
            <v xml:space="preserve">Oportunidad en el trámite de solicitudes de autoretenedores </v>
          </cell>
          <cell r="C70" t="str">
            <v>6127/6128</v>
          </cell>
          <cell r="D70">
            <v>97110003</v>
          </cell>
          <cell r="E70" t="str">
            <v>Variable1/Variable2</v>
          </cell>
          <cell r="F70">
            <v>50</v>
          </cell>
          <cell r="G70" t="str">
            <v>Mes</v>
          </cell>
          <cell r="H70" t="str">
            <v>Días</v>
          </cell>
          <cell r="I70">
            <v>46</v>
          </cell>
          <cell r="J70">
            <v>8</v>
          </cell>
          <cell r="K70" t="str">
            <v>Proceso: Gestión Masiva</v>
          </cell>
          <cell r="L70">
            <v>289</v>
          </cell>
          <cell r="M70" t="str">
            <v>Subproceso: Registro, Habilitación, Autorización Usuarios TAC</v>
          </cell>
          <cell r="N70">
            <v>2033</v>
          </cell>
          <cell r="O70" t="str">
            <v>Procedimiento: Autorización de la Calidad de autorretenedores y/o Agentes de Retención del IVA</v>
          </cell>
          <cell r="P70">
            <v>6127</v>
          </cell>
          <cell r="Q70">
            <v>6128</v>
          </cell>
          <cell r="R70">
            <v>0</v>
          </cell>
          <cell r="S70">
            <v>0</v>
          </cell>
          <cell r="T70" t="str">
            <v>Descendente</v>
          </cell>
          <cell r="U70">
            <v>1</v>
          </cell>
          <cell r="V70" t="str">
            <v>Procedimiento</v>
          </cell>
          <cell r="W70">
            <v>22401</v>
          </cell>
          <cell r="X70" t="str">
            <v>Recaudo</v>
          </cell>
          <cell r="Y70" t="str">
            <v>Si</v>
          </cell>
        </row>
        <row r="71">
          <cell r="A71">
            <v>447</v>
          </cell>
          <cell r="B71" t="str">
            <v>Porcentaje de saldos contables depurados</v>
          </cell>
          <cell r="C71" t="str">
            <v>((6129+6130)/6131)*100</v>
          </cell>
          <cell r="D71">
            <v>97110002</v>
          </cell>
          <cell r="E71" t="str">
            <v>((Variable1+Variable2)/Variable3)*100</v>
          </cell>
          <cell r="F71">
            <v>90</v>
          </cell>
          <cell r="G71" t="str">
            <v>Mes</v>
          </cell>
          <cell r="H71" t="str">
            <v>Porcentaje</v>
          </cell>
          <cell r="I71">
            <v>80</v>
          </cell>
          <cell r="J71">
            <v>12</v>
          </cell>
          <cell r="K71" t="str">
            <v>Proceso: Recaudación</v>
          </cell>
          <cell r="L71">
            <v>259</v>
          </cell>
          <cell r="M71" t="str">
            <v xml:space="preserve">	Subproceso: Información de Recaudo</v>
          </cell>
          <cell r="N71">
            <v>2046</v>
          </cell>
          <cell r="O71" t="str">
            <v>Procedimiento: Registro contable de Rentas por Cobrar, Acreedores, Anticipos y Deudores.</v>
          </cell>
          <cell r="P71">
            <v>6129</v>
          </cell>
          <cell r="Q71">
            <v>6130</v>
          </cell>
          <cell r="R71">
            <v>6131</v>
          </cell>
          <cell r="S71">
            <v>0</v>
          </cell>
          <cell r="T71" t="str">
            <v>Constante</v>
          </cell>
          <cell r="U71">
            <v>1</v>
          </cell>
          <cell r="V71" t="str">
            <v>Procedimiento</v>
          </cell>
          <cell r="W71">
            <v>22401</v>
          </cell>
          <cell r="X71" t="str">
            <v>Recaudo</v>
          </cell>
          <cell r="Y71" t="str">
            <v>No</v>
          </cell>
        </row>
        <row r="72">
          <cell r="A72">
            <v>448</v>
          </cell>
          <cell r="B72" t="str">
            <v>Porcentaje del número de registros contables de operaciones manuales y de actos administrativos tributarios en firme proferidos por el área de Liquidación contabilizados</v>
          </cell>
          <cell r="C72" t="str">
            <v>(6132/(6133+6134))*100</v>
          </cell>
          <cell r="D72">
            <v>97110002</v>
          </cell>
          <cell r="E72" t="str">
            <v>(Variable1/(Variable2+Variable3))*100</v>
          </cell>
          <cell r="F72">
            <v>100</v>
          </cell>
          <cell r="G72" t="str">
            <v>Mes</v>
          </cell>
          <cell r="H72" t="str">
            <v>Porcentaje</v>
          </cell>
          <cell r="I72">
            <v>85</v>
          </cell>
          <cell r="J72">
            <v>12</v>
          </cell>
          <cell r="K72" t="str">
            <v>Proceso: Recaudación</v>
          </cell>
          <cell r="L72">
            <v>259</v>
          </cell>
          <cell r="M72" t="str">
            <v xml:space="preserve">	Subproceso: Información de Recaudo</v>
          </cell>
          <cell r="N72">
            <v>2052</v>
          </cell>
          <cell r="O72" t="str">
            <v>Procedimiento: Informe contable que deben rendir las direcciones seccionales</v>
          </cell>
          <cell r="P72">
            <v>6132</v>
          </cell>
          <cell r="Q72">
            <v>6133</v>
          </cell>
          <cell r="R72">
            <v>6134</v>
          </cell>
          <cell r="S72">
            <v>0</v>
          </cell>
          <cell r="T72" t="str">
            <v>Constante</v>
          </cell>
          <cell r="U72">
            <v>1</v>
          </cell>
          <cell r="V72" t="str">
            <v>Procedimiento</v>
          </cell>
          <cell r="W72">
            <v>22401</v>
          </cell>
          <cell r="X72" t="str">
            <v>Recaudo</v>
          </cell>
          <cell r="Y72" t="str">
            <v>Si</v>
          </cell>
        </row>
        <row r="73">
          <cell r="A73">
            <v>449</v>
          </cell>
          <cell r="B73" t="str">
            <v>Cantidad de consultas y respuestas a los requerimientos de comunicaciones oficiales de entidades externas y dependencias de la Entidad.</v>
          </cell>
          <cell r="C73" t="str">
            <v>(6135/6136)*100</v>
          </cell>
          <cell r="D73">
            <v>97110002</v>
          </cell>
          <cell r="E73" t="str">
            <v>(Variable1/Variable2)*100</v>
          </cell>
          <cell r="F73">
            <v>100</v>
          </cell>
          <cell r="G73" t="str">
            <v>Trimestre</v>
          </cell>
          <cell r="H73" t="str">
            <v>Porcentaje</v>
          </cell>
          <cell r="I73">
            <v>0</v>
          </cell>
          <cell r="J73">
            <v>14</v>
          </cell>
          <cell r="K73" t="str">
            <v>Proceso: Recursos Físicos</v>
          </cell>
          <cell r="L73">
            <v>53</v>
          </cell>
          <cell r="M73" t="str">
            <v>Subproceso: Gestión Documental</v>
          </cell>
          <cell r="N73">
            <v>2209</v>
          </cell>
          <cell r="O73" t="str">
            <v>Procedimiento: Administración del Archivo Central</v>
          </cell>
          <cell r="P73">
            <v>6135</v>
          </cell>
          <cell r="Q73">
            <v>6136</v>
          </cell>
          <cell r="R73">
            <v>0</v>
          </cell>
          <cell r="S73">
            <v>0</v>
          </cell>
          <cell r="T73" t="str">
            <v>Constante</v>
          </cell>
          <cell r="U73">
            <v>1</v>
          </cell>
          <cell r="V73" t="str">
            <v>Procedimiento</v>
          </cell>
          <cell r="W73">
            <v>21501</v>
          </cell>
          <cell r="X73" t="str">
            <v>Recursos Físicos</v>
          </cell>
          <cell r="Y73" t="str">
            <v>No</v>
          </cell>
        </row>
        <row r="74">
          <cell r="A74">
            <v>451</v>
          </cell>
          <cell r="B74" t="str">
            <v>Oportunidad en la entrega de las comunicaciones oficiales de salida</v>
          </cell>
          <cell r="C74" t="str">
            <v>(6139/6140)*100</v>
          </cell>
          <cell r="D74">
            <v>97110001</v>
          </cell>
          <cell r="E74" t="str">
            <v>(Variable1/Variable2)*100</v>
          </cell>
          <cell r="F74">
            <v>100</v>
          </cell>
          <cell r="G74" t="str">
            <v>Trimestre</v>
          </cell>
          <cell r="H74" t="str">
            <v>Porcentaje</v>
          </cell>
          <cell r="I74">
            <v>0</v>
          </cell>
          <cell r="J74">
            <v>14</v>
          </cell>
          <cell r="K74" t="str">
            <v>Proceso: Recursos Físicos</v>
          </cell>
          <cell r="L74">
            <v>53</v>
          </cell>
          <cell r="M74" t="str">
            <v>Subproceso: Gestión Documental</v>
          </cell>
          <cell r="N74">
            <v>2198</v>
          </cell>
          <cell r="O74" t="str">
            <v>Procedimiento: Comunicaciones Oficiales de Salida</v>
          </cell>
          <cell r="P74">
            <v>6139</v>
          </cell>
          <cell r="Q74">
            <v>6140</v>
          </cell>
          <cell r="R74">
            <v>0</v>
          </cell>
          <cell r="S74">
            <v>0</v>
          </cell>
          <cell r="T74" t="str">
            <v>Ascendente</v>
          </cell>
          <cell r="U74">
            <v>1</v>
          </cell>
          <cell r="V74" t="str">
            <v>Procedimiento</v>
          </cell>
          <cell r="W74">
            <v>21501</v>
          </cell>
          <cell r="X74" t="str">
            <v>Recursos Físicos</v>
          </cell>
          <cell r="Y74" t="str">
            <v>No</v>
          </cell>
        </row>
        <row r="75">
          <cell r="A75">
            <v>452</v>
          </cell>
          <cell r="B75" t="str">
            <v>Transferencias Documentales de archivos de Gestión al Archivo Central que cumplen con los procedimiento, instructivo y formatos establecidos.</v>
          </cell>
          <cell r="C75" t="str">
            <v>(6141/6142)*100</v>
          </cell>
          <cell r="D75">
            <v>97110002</v>
          </cell>
          <cell r="E75" t="str">
            <v>(Variable1/Variable2)*100</v>
          </cell>
          <cell r="F75">
            <v>100</v>
          </cell>
          <cell r="G75" t="str">
            <v>Trimestre</v>
          </cell>
          <cell r="H75" t="str">
            <v>Cantidad</v>
          </cell>
          <cell r="I75">
            <v>0</v>
          </cell>
          <cell r="J75">
            <v>14</v>
          </cell>
          <cell r="K75" t="str">
            <v>Proceso: Recursos Físicos</v>
          </cell>
          <cell r="L75">
            <v>53</v>
          </cell>
          <cell r="M75" t="str">
            <v>Subproceso: Gestión Documental</v>
          </cell>
          <cell r="N75">
            <v>2209</v>
          </cell>
          <cell r="O75" t="str">
            <v>Procedimiento: Administración del Archivo Central</v>
          </cell>
          <cell r="P75">
            <v>6141</v>
          </cell>
          <cell r="Q75">
            <v>6142</v>
          </cell>
          <cell r="R75">
            <v>0</v>
          </cell>
          <cell r="S75">
            <v>0</v>
          </cell>
          <cell r="T75" t="str">
            <v>Constante</v>
          </cell>
          <cell r="U75">
            <v>1</v>
          </cell>
          <cell r="V75" t="str">
            <v>Procedimiento</v>
          </cell>
          <cell r="W75">
            <v>21501</v>
          </cell>
          <cell r="X75" t="str">
            <v>Recursos Físicos</v>
          </cell>
          <cell r="Y75" t="str">
            <v>No</v>
          </cell>
        </row>
        <row r="76">
          <cell r="A76">
            <v>5001</v>
          </cell>
          <cell r="B76" t="str">
            <v>Resultado de las Investigaciones en Fiscalización Tributaria e Internacional</v>
          </cell>
          <cell r="C76" t="str">
            <v>(5785/5832)* 100</v>
          </cell>
          <cell r="D76">
            <v>97110002</v>
          </cell>
          <cell r="E76" t="str">
            <v>(Variable 1/ Variable 2)* 100</v>
          </cell>
          <cell r="F76">
            <v>60</v>
          </cell>
          <cell r="G76" t="str">
            <v>Trimestre</v>
          </cell>
          <cell r="H76" t="str">
            <v>Porcentaje</v>
          </cell>
          <cell r="I76">
            <v>0</v>
          </cell>
          <cell r="J76">
            <v>5</v>
          </cell>
          <cell r="K76" t="str">
            <v>Proceso: Fiscalización y Liquidación</v>
          </cell>
          <cell r="L76">
            <v>200</v>
          </cell>
          <cell r="M76" t="str">
            <v>Subproceso: Control Tributario</v>
          </cell>
          <cell r="N76">
            <v>3007</v>
          </cell>
          <cell r="O76" t="str">
            <v>Subproceso: Control Tributario</v>
          </cell>
          <cell r="P76">
            <v>5785</v>
          </cell>
          <cell r="Q76">
            <v>5832</v>
          </cell>
          <cell r="R76">
            <v>0</v>
          </cell>
          <cell r="S76">
            <v>0</v>
          </cell>
          <cell r="T76" t="str">
            <v>Constante</v>
          </cell>
          <cell r="U76">
            <v>3</v>
          </cell>
          <cell r="V76" t="str">
            <v>Proceso</v>
          </cell>
          <cell r="W76">
            <v>22904</v>
          </cell>
          <cell r="X76" t="str">
            <v>Indicadores de Subproceso - Fiscalización Tributaria</v>
          </cell>
          <cell r="Y76" t="str">
            <v>No</v>
          </cell>
        </row>
        <row r="77">
          <cell r="A77">
            <v>5002</v>
          </cell>
          <cell r="B77" t="str">
            <v>Resultado de las Investigaciones en Liquidación Tributaria e Internacional</v>
          </cell>
          <cell r="C77" t="str">
            <v>(5786/5833)* 100</v>
          </cell>
          <cell r="D77">
            <v>97110002</v>
          </cell>
          <cell r="E77" t="str">
            <v>(Variable 1/ Variable 2)* 100</v>
          </cell>
          <cell r="F77">
            <v>80</v>
          </cell>
          <cell r="G77" t="str">
            <v>Trimestre</v>
          </cell>
          <cell r="H77" t="str">
            <v>Porcentaje</v>
          </cell>
          <cell r="I77">
            <v>0</v>
          </cell>
          <cell r="J77">
            <v>5</v>
          </cell>
          <cell r="K77" t="str">
            <v>Proceso: Fiscalización y Liquidación</v>
          </cell>
          <cell r="L77">
            <v>200</v>
          </cell>
          <cell r="M77" t="str">
            <v>Subproceso: Control Tributario</v>
          </cell>
          <cell r="N77">
            <v>3007</v>
          </cell>
          <cell r="O77" t="str">
            <v>Subproceso: Control Tributario</v>
          </cell>
          <cell r="P77">
            <v>5786</v>
          </cell>
          <cell r="Q77">
            <v>5833</v>
          </cell>
          <cell r="R77">
            <v>0</v>
          </cell>
          <cell r="S77">
            <v>0</v>
          </cell>
          <cell r="T77" t="str">
            <v>Constante</v>
          </cell>
          <cell r="U77">
            <v>3</v>
          </cell>
          <cell r="V77" t="str">
            <v>Proceso</v>
          </cell>
          <cell r="W77">
            <v>22905</v>
          </cell>
          <cell r="X77" t="str">
            <v>Indicadores de Subproceso - Liquidación Tributaria</v>
          </cell>
          <cell r="Y77" t="str">
            <v>No</v>
          </cell>
        </row>
        <row r="78">
          <cell r="A78">
            <v>5003</v>
          </cell>
          <cell r="B78" t="str">
            <v>Gestión de las investigaciones en Fiscalización Tributaria e Internacional</v>
          </cell>
          <cell r="C78" t="str">
            <v>(5787/(5834+5875))*100</v>
          </cell>
          <cell r="D78">
            <v>97110002</v>
          </cell>
          <cell r="E78" t="str">
            <v>(Variable 1/ (Variable 2 + Variable 3))*100</v>
          </cell>
          <cell r="F78">
            <v>40</v>
          </cell>
          <cell r="G78" t="str">
            <v>Trimestre</v>
          </cell>
          <cell r="H78" t="str">
            <v>Porcentaje</v>
          </cell>
          <cell r="I78">
            <v>0</v>
          </cell>
          <cell r="J78">
            <v>5</v>
          </cell>
          <cell r="K78" t="str">
            <v>Proceso: Fiscalización y Liquidación</v>
          </cell>
          <cell r="L78">
            <v>200</v>
          </cell>
          <cell r="M78" t="str">
            <v>Subproceso: Control Tributario</v>
          </cell>
          <cell r="N78">
            <v>3007</v>
          </cell>
          <cell r="O78" t="str">
            <v>Subproceso: Control Tributario</v>
          </cell>
          <cell r="P78">
            <v>5787</v>
          </cell>
          <cell r="Q78">
            <v>5834</v>
          </cell>
          <cell r="R78">
            <v>5875</v>
          </cell>
          <cell r="S78">
            <v>0</v>
          </cell>
          <cell r="T78" t="str">
            <v>Constante</v>
          </cell>
          <cell r="U78">
            <v>3</v>
          </cell>
          <cell r="V78" t="str">
            <v>Proceso</v>
          </cell>
          <cell r="W78">
            <v>22904</v>
          </cell>
          <cell r="X78" t="str">
            <v>Indicadores de Subproceso - Fiscalización Tributaria</v>
          </cell>
          <cell r="Y78" t="str">
            <v>No</v>
          </cell>
        </row>
        <row r="79">
          <cell r="A79">
            <v>5004</v>
          </cell>
          <cell r="B79" t="str">
            <v>Gestión de las investigaciones en Liquidación Tributaria e Internacional</v>
          </cell>
          <cell r="C79" t="str">
            <v>(5788/(5835+5876))*100</v>
          </cell>
          <cell r="D79">
            <v>97110002</v>
          </cell>
          <cell r="E79" t="str">
            <v>(Variable 1/ (Variable 2 + Variable 3))*100</v>
          </cell>
          <cell r="F79">
            <v>45</v>
          </cell>
          <cell r="G79" t="str">
            <v>Trimestre</v>
          </cell>
          <cell r="H79" t="str">
            <v>Porcentaje</v>
          </cell>
          <cell r="I79">
            <v>0</v>
          </cell>
          <cell r="J79">
            <v>5</v>
          </cell>
          <cell r="K79" t="str">
            <v>Proceso: Fiscalización y Liquidación</v>
          </cell>
          <cell r="L79">
            <v>200</v>
          </cell>
          <cell r="M79" t="str">
            <v>Subproceso: Control Tributario</v>
          </cell>
          <cell r="N79">
            <v>3007</v>
          </cell>
          <cell r="O79" t="str">
            <v>Subproceso: Control Tributario</v>
          </cell>
          <cell r="P79">
            <v>5788</v>
          </cell>
          <cell r="Q79">
            <v>5835</v>
          </cell>
          <cell r="R79">
            <v>5876</v>
          </cell>
          <cell r="S79">
            <v>0</v>
          </cell>
          <cell r="T79" t="str">
            <v>Constante</v>
          </cell>
          <cell r="U79">
            <v>3</v>
          </cell>
          <cell r="V79" t="str">
            <v>Proceso</v>
          </cell>
          <cell r="W79">
            <v>22905</v>
          </cell>
          <cell r="X79" t="str">
            <v>Indicadores de Subproceso - Liquidación Tributaria</v>
          </cell>
          <cell r="Y79" t="str">
            <v>No</v>
          </cell>
        </row>
        <row r="80">
          <cell r="A80">
            <v>5005</v>
          </cell>
          <cell r="B80" t="str">
            <v>Resultado de las Investigaciones en Fiscalización Cambiaria</v>
          </cell>
          <cell r="C80" t="str">
            <v>(5789/5836)*100</v>
          </cell>
          <cell r="D80">
            <v>97110001</v>
          </cell>
          <cell r="E80" t="str">
            <v>(Variable 1/ Variable 2)* 100</v>
          </cell>
          <cell r="F80">
            <v>80</v>
          </cell>
          <cell r="G80" t="str">
            <v>Trimestre</v>
          </cell>
          <cell r="H80" t="str">
            <v>Porcentaje</v>
          </cell>
          <cell r="I80">
            <v>0</v>
          </cell>
          <cell r="J80">
            <v>5</v>
          </cell>
          <cell r="K80" t="str">
            <v>Proceso: Fiscalización y Liquidación</v>
          </cell>
          <cell r="L80">
            <v>202</v>
          </cell>
          <cell r="M80" t="str">
            <v>Subproceso: Control Cambiario</v>
          </cell>
          <cell r="N80">
            <v>3005</v>
          </cell>
          <cell r="O80" t="str">
            <v>Subproceso: Control Cambiario</v>
          </cell>
          <cell r="P80">
            <v>5789</v>
          </cell>
          <cell r="Q80">
            <v>5836</v>
          </cell>
          <cell r="R80">
            <v>0</v>
          </cell>
          <cell r="S80">
            <v>0</v>
          </cell>
          <cell r="T80" t="str">
            <v>Ascendente</v>
          </cell>
          <cell r="U80">
            <v>3</v>
          </cell>
          <cell r="V80" t="str">
            <v>Proceso</v>
          </cell>
          <cell r="W80">
            <v>23204</v>
          </cell>
          <cell r="X80" t="str">
            <v>Indicadores de Subproceso - Fiscalización Cambiaria</v>
          </cell>
          <cell r="Y80" t="str">
            <v>No</v>
          </cell>
        </row>
        <row r="81">
          <cell r="A81">
            <v>5006</v>
          </cell>
          <cell r="B81" t="str">
            <v>Resultado de las investigaciones en Liquidación Cambiaria.</v>
          </cell>
          <cell r="C81" t="str">
            <v>(5790/5837)*100</v>
          </cell>
          <cell r="D81">
            <v>97110001</v>
          </cell>
          <cell r="E81" t="str">
            <v>(Variable 1/ Variable 2)* 100</v>
          </cell>
          <cell r="F81">
            <v>100</v>
          </cell>
          <cell r="G81" t="str">
            <v>Trimestre</v>
          </cell>
          <cell r="H81" t="str">
            <v>Porcentaje</v>
          </cell>
          <cell r="I81">
            <v>0</v>
          </cell>
          <cell r="J81">
            <v>5</v>
          </cell>
          <cell r="K81" t="str">
            <v>Proceso: Fiscalización y Liquidación</v>
          </cell>
          <cell r="L81">
            <v>202</v>
          </cell>
          <cell r="M81" t="str">
            <v>Subproceso: Control Cambiario</v>
          </cell>
          <cell r="N81">
            <v>3005</v>
          </cell>
          <cell r="O81" t="str">
            <v>Subproceso: Control Cambiario</v>
          </cell>
          <cell r="P81">
            <v>5790</v>
          </cell>
          <cell r="Q81">
            <v>5837</v>
          </cell>
          <cell r="R81">
            <v>0</v>
          </cell>
          <cell r="S81">
            <v>0</v>
          </cell>
          <cell r="T81" t="str">
            <v>Ascendente</v>
          </cell>
          <cell r="U81">
            <v>3</v>
          </cell>
          <cell r="V81" t="str">
            <v>Proceso</v>
          </cell>
          <cell r="W81">
            <v>23205</v>
          </cell>
          <cell r="X81" t="str">
            <v>Indicadores de Subproceso - Liquidación Cambiaria</v>
          </cell>
          <cell r="Y81" t="str">
            <v>No</v>
          </cell>
        </row>
        <row r="82">
          <cell r="A82">
            <v>5007</v>
          </cell>
          <cell r="B82" t="str">
            <v>Gestión de las investigaciones en Fiscalización Cambiaria</v>
          </cell>
          <cell r="C82" t="str">
            <v>(5791/(5838+5877))*100</v>
          </cell>
          <cell r="D82">
            <v>97110001</v>
          </cell>
          <cell r="E82" t="str">
            <v>(Variable 1/ (Variable 2 + Variable 3))*100</v>
          </cell>
          <cell r="F82">
            <v>70</v>
          </cell>
          <cell r="G82" t="str">
            <v>Trimestre</v>
          </cell>
          <cell r="H82" t="str">
            <v>Porcentaje</v>
          </cell>
          <cell r="I82">
            <v>0</v>
          </cell>
          <cell r="J82">
            <v>5</v>
          </cell>
          <cell r="K82" t="str">
            <v>Proceso: Fiscalización y Liquidación</v>
          </cell>
          <cell r="L82">
            <v>202</v>
          </cell>
          <cell r="M82" t="str">
            <v>Subproceso: Control Cambiario</v>
          </cell>
          <cell r="N82">
            <v>3005</v>
          </cell>
          <cell r="O82" t="str">
            <v>Subproceso: Control Cambiario</v>
          </cell>
          <cell r="P82">
            <v>5791</v>
          </cell>
          <cell r="Q82">
            <v>5838</v>
          </cell>
          <cell r="R82">
            <v>5877</v>
          </cell>
          <cell r="S82">
            <v>0</v>
          </cell>
          <cell r="T82" t="str">
            <v>Ascendente</v>
          </cell>
          <cell r="U82">
            <v>3</v>
          </cell>
          <cell r="V82" t="str">
            <v>Proceso</v>
          </cell>
          <cell r="W82">
            <v>23204</v>
          </cell>
          <cell r="X82" t="str">
            <v>Indicadores de Subproceso - Fiscalización Cambiaria</v>
          </cell>
          <cell r="Y82" t="str">
            <v>No</v>
          </cell>
        </row>
        <row r="83">
          <cell r="A83">
            <v>5008</v>
          </cell>
          <cell r="B83" t="str">
            <v>Gestión de las investigaciones en Liquidación Cambiaria</v>
          </cell>
          <cell r="C83" t="str">
            <v>(5792/(5839+5878))*100</v>
          </cell>
          <cell r="D83">
            <v>97110001</v>
          </cell>
          <cell r="E83" t="str">
            <v>(Variable 1/ (Variable 2 + Variable 3))*100</v>
          </cell>
          <cell r="F83">
            <v>70</v>
          </cell>
          <cell r="G83" t="str">
            <v>Trimestre</v>
          </cell>
          <cell r="H83" t="str">
            <v>Porcentaje</v>
          </cell>
          <cell r="I83">
            <v>0</v>
          </cell>
          <cell r="J83">
            <v>5</v>
          </cell>
          <cell r="K83" t="str">
            <v>Proceso: Fiscalización y Liquidación</v>
          </cell>
          <cell r="L83">
            <v>202</v>
          </cell>
          <cell r="M83" t="str">
            <v>Subproceso: Control Cambiario</v>
          </cell>
          <cell r="N83">
            <v>3005</v>
          </cell>
          <cell r="O83" t="str">
            <v>Subproceso: Control Cambiario</v>
          </cell>
          <cell r="P83">
            <v>5792</v>
          </cell>
          <cell r="Q83">
            <v>5839</v>
          </cell>
          <cell r="R83">
            <v>5878</v>
          </cell>
          <cell r="S83">
            <v>0</v>
          </cell>
          <cell r="T83" t="str">
            <v>Ascendente</v>
          </cell>
          <cell r="U83">
            <v>3</v>
          </cell>
          <cell r="V83" t="str">
            <v>Proceso</v>
          </cell>
          <cell r="W83">
            <v>23205</v>
          </cell>
          <cell r="X83" t="str">
            <v>Indicadores de Subproceso - Liquidación Cambiaria</v>
          </cell>
          <cell r="Y83" t="str">
            <v>No</v>
          </cell>
        </row>
        <row r="84">
          <cell r="A84">
            <v>5019</v>
          </cell>
          <cell r="B84" t="str">
            <v>Gestión de los reportes en control y prevención de lavado de activos</v>
          </cell>
          <cell r="C84" t="str">
            <v>(5803/(5850+5887))*100</v>
          </cell>
          <cell r="D84">
            <v>97110001</v>
          </cell>
          <cell r="E84" t="str">
            <v>(Variable 1/ (Variable 2 + Variable 3))*100</v>
          </cell>
          <cell r="F84">
            <v>35</v>
          </cell>
          <cell r="G84" t="str">
            <v>Trimestre</v>
          </cell>
          <cell r="H84" t="str">
            <v>Porcentaje</v>
          </cell>
          <cell r="I84">
            <v>0</v>
          </cell>
          <cell r="J84">
            <v>5</v>
          </cell>
          <cell r="K84" t="str">
            <v>Proceso: Fiscalización y Liquidación</v>
          </cell>
          <cell r="L84">
            <v>273</v>
          </cell>
          <cell r="M84" t="str">
            <v>Proceso: Fiscalización y Liquidación No Aplica Subproceso.</v>
          </cell>
          <cell r="N84">
            <v>3023</v>
          </cell>
          <cell r="O84" t="str">
            <v>Proceso: Fiscalización y Liquidación</v>
          </cell>
          <cell r="P84">
            <v>5803</v>
          </cell>
          <cell r="Q84">
            <v>5850</v>
          </cell>
          <cell r="R84">
            <v>5887</v>
          </cell>
          <cell r="S84">
            <v>0</v>
          </cell>
          <cell r="T84" t="str">
            <v>Ascendente</v>
          </cell>
          <cell r="U84">
            <v>3</v>
          </cell>
          <cell r="V84" t="str">
            <v>Proceso</v>
          </cell>
          <cell r="W84">
            <v>21103</v>
          </cell>
          <cell r="X84" t="str">
            <v>Indicadores de Proceso - Gestión de Fiscalización</v>
          </cell>
          <cell r="Y84" t="str">
            <v>No</v>
          </cell>
        </row>
        <row r="85">
          <cell r="A85">
            <v>5021</v>
          </cell>
          <cell r="B85" t="str">
            <v>Oportunidad en los actos administrativos proferidos en Sede Administrativa en materia Tributaria.</v>
          </cell>
          <cell r="C85" t="str">
            <v>(5805/5852)*100</v>
          </cell>
          <cell r="D85">
            <v>97110002</v>
          </cell>
          <cell r="E85" t="str">
            <v>(Variable 1/ Variable 2)* 100</v>
          </cell>
          <cell r="F85">
            <v>100</v>
          </cell>
          <cell r="G85" t="str">
            <v>Mes</v>
          </cell>
          <cell r="H85" t="str">
            <v>Porcentaje</v>
          </cell>
          <cell r="I85">
            <v>99.11</v>
          </cell>
          <cell r="J85">
            <v>7</v>
          </cell>
          <cell r="K85" t="str">
            <v>Proceso: Gestión Jurídica</v>
          </cell>
          <cell r="L85">
            <v>7</v>
          </cell>
          <cell r="M85" t="str">
            <v>Proceso: Gestión Jurídica No Aplica</v>
          </cell>
          <cell r="N85">
            <v>3003</v>
          </cell>
          <cell r="O85" t="str">
            <v>Proceso: Gestión Jurídica No Aplica</v>
          </cell>
          <cell r="P85">
            <v>5805</v>
          </cell>
          <cell r="Q85">
            <v>5852</v>
          </cell>
          <cell r="R85">
            <v>0</v>
          </cell>
          <cell r="S85">
            <v>0</v>
          </cell>
          <cell r="T85" t="str">
            <v>Constante</v>
          </cell>
          <cell r="U85">
            <v>3</v>
          </cell>
          <cell r="V85" t="str">
            <v>Proceso</v>
          </cell>
          <cell r="W85">
            <v>20803</v>
          </cell>
          <cell r="X85" t="str">
            <v>Indicadores de Proceso - Gestión Jurídica</v>
          </cell>
          <cell r="Y85" t="str">
            <v>No</v>
          </cell>
        </row>
        <row r="86">
          <cell r="A86">
            <v>5024</v>
          </cell>
          <cell r="B86" t="str">
            <v>Atención de Alegatos de Conclusión</v>
          </cell>
          <cell r="C86" t="str">
            <v>(5808/5854)* 100</v>
          </cell>
          <cell r="D86">
            <v>97110002</v>
          </cell>
          <cell r="E86" t="str">
            <v>(Variable 1/ Variable 2)* 100</v>
          </cell>
          <cell r="F86">
            <v>100</v>
          </cell>
          <cell r="G86" t="str">
            <v>Mes</v>
          </cell>
          <cell r="H86" t="str">
            <v>Porcentaje</v>
          </cell>
          <cell r="I86">
            <v>0</v>
          </cell>
          <cell r="J86">
            <v>7</v>
          </cell>
          <cell r="K86" t="str">
            <v>Proceso: Gestión Jurídica</v>
          </cell>
          <cell r="L86">
            <v>7</v>
          </cell>
          <cell r="M86" t="str">
            <v>Proceso: Gestión Jurídica No Aplica</v>
          </cell>
          <cell r="N86">
            <v>3003</v>
          </cell>
          <cell r="O86" t="str">
            <v>Proceso: Gestión Jurídica No Aplica</v>
          </cell>
          <cell r="P86">
            <v>5808</v>
          </cell>
          <cell r="Q86">
            <v>5854</v>
          </cell>
          <cell r="R86">
            <v>0</v>
          </cell>
          <cell r="S86">
            <v>0</v>
          </cell>
          <cell r="T86" t="str">
            <v>Constante</v>
          </cell>
          <cell r="U86">
            <v>3</v>
          </cell>
          <cell r="V86" t="str">
            <v>Proceso</v>
          </cell>
          <cell r="W86">
            <v>20803</v>
          </cell>
          <cell r="X86" t="str">
            <v>Indicadores de Proceso - Gestión Jurídica</v>
          </cell>
          <cell r="Y86" t="str">
            <v>No</v>
          </cell>
        </row>
        <row r="87">
          <cell r="A87">
            <v>5025</v>
          </cell>
          <cell r="B87" t="str">
            <v>Atención de recursos de apelación contra sentencias de primera instancia desfavorables a la DIAN</v>
          </cell>
          <cell r="C87" t="str">
            <v>(5809/5855)* 100</v>
          </cell>
          <cell r="D87">
            <v>97110002</v>
          </cell>
          <cell r="E87" t="str">
            <v>(Variable 1/ Variable 2)* 100</v>
          </cell>
          <cell r="F87">
            <v>100</v>
          </cell>
          <cell r="G87" t="str">
            <v>Mes</v>
          </cell>
          <cell r="H87" t="str">
            <v>Porcentaje</v>
          </cell>
          <cell r="I87">
            <v>0</v>
          </cell>
          <cell r="J87">
            <v>7</v>
          </cell>
          <cell r="K87" t="str">
            <v>Proceso: Gestión Jurídica</v>
          </cell>
          <cell r="L87">
            <v>7</v>
          </cell>
          <cell r="M87" t="str">
            <v>Proceso: Gestión Jurídica No Aplica</v>
          </cell>
          <cell r="N87">
            <v>3003</v>
          </cell>
          <cell r="O87" t="str">
            <v>Proceso: Gestión Jurídica No Aplica</v>
          </cell>
          <cell r="P87">
            <v>5809</v>
          </cell>
          <cell r="Q87">
            <v>5855</v>
          </cell>
          <cell r="R87">
            <v>0</v>
          </cell>
          <cell r="S87">
            <v>0</v>
          </cell>
          <cell r="T87" t="str">
            <v>Constante</v>
          </cell>
          <cell r="U87">
            <v>3</v>
          </cell>
          <cell r="V87" t="str">
            <v>Proceso</v>
          </cell>
          <cell r="W87">
            <v>20803</v>
          </cell>
          <cell r="X87" t="str">
            <v>Indicadores de Proceso - Gestión Jurídica</v>
          </cell>
          <cell r="Y87" t="str">
            <v>No</v>
          </cell>
        </row>
        <row r="88">
          <cell r="A88">
            <v>5028</v>
          </cell>
          <cell r="B88" t="str">
            <v>Decisiones del Comité de Conciliación y Defensa Judicial relacionadas con los estudios de acciones de repetición.</v>
          </cell>
          <cell r="C88" t="str">
            <v>(5812/5858)* 100</v>
          </cell>
          <cell r="D88">
            <v>97110002</v>
          </cell>
          <cell r="E88" t="str">
            <v>(Variable 1/ Variable 2)* 100</v>
          </cell>
          <cell r="F88">
            <v>100</v>
          </cell>
          <cell r="G88" t="str">
            <v>Mes</v>
          </cell>
          <cell r="H88" t="str">
            <v>Porcentaje</v>
          </cell>
          <cell r="I88">
            <v>0</v>
          </cell>
          <cell r="J88">
            <v>7</v>
          </cell>
          <cell r="K88" t="str">
            <v>Proceso: Gestión Jurídica</v>
          </cell>
          <cell r="L88">
            <v>7</v>
          </cell>
          <cell r="M88" t="str">
            <v>Proceso: Gestión Jurídica No Aplica</v>
          </cell>
          <cell r="N88">
            <v>3003</v>
          </cell>
          <cell r="O88" t="str">
            <v>Proceso: Gestión Jurídica No Aplica</v>
          </cell>
          <cell r="P88">
            <v>5812</v>
          </cell>
          <cell r="Q88">
            <v>5858</v>
          </cell>
          <cell r="R88">
            <v>0</v>
          </cell>
          <cell r="S88">
            <v>0</v>
          </cell>
          <cell r="T88" t="str">
            <v>Constante</v>
          </cell>
          <cell r="U88">
            <v>3</v>
          </cell>
          <cell r="V88" t="str">
            <v>Proceso</v>
          </cell>
          <cell r="W88">
            <v>20803</v>
          </cell>
          <cell r="X88" t="str">
            <v>Indicadores de Proceso - Gestión Jurídica</v>
          </cell>
          <cell r="Y88" t="str">
            <v>No</v>
          </cell>
        </row>
        <row r="89">
          <cell r="A89">
            <v>5029</v>
          </cell>
          <cell r="B89" t="str">
            <v>Atención de Tutelas</v>
          </cell>
          <cell r="C89" t="str">
            <v>(5813/5859)* 100</v>
          </cell>
          <cell r="D89">
            <v>97110002</v>
          </cell>
          <cell r="E89" t="str">
            <v>(Variable 1/ Variable 2)* 100</v>
          </cell>
          <cell r="F89">
            <v>100</v>
          </cell>
          <cell r="G89" t="str">
            <v>Mes</v>
          </cell>
          <cell r="H89" t="str">
            <v>Porcentaje</v>
          </cell>
          <cell r="I89">
            <v>0</v>
          </cell>
          <cell r="J89">
            <v>7</v>
          </cell>
          <cell r="K89" t="str">
            <v>Proceso: Gestión Jurídica</v>
          </cell>
          <cell r="L89">
            <v>7</v>
          </cell>
          <cell r="M89" t="str">
            <v>Proceso: Gestión Jurídica No Aplica</v>
          </cell>
          <cell r="N89">
            <v>3003</v>
          </cell>
          <cell r="O89" t="str">
            <v>Proceso: Gestión Jurídica No Aplica</v>
          </cell>
          <cell r="P89">
            <v>5813</v>
          </cell>
          <cell r="Q89">
            <v>5859</v>
          </cell>
          <cell r="R89">
            <v>0</v>
          </cell>
          <cell r="S89">
            <v>0</v>
          </cell>
          <cell r="T89" t="str">
            <v>Constante</v>
          </cell>
          <cell r="U89">
            <v>3</v>
          </cell>
          <cell r="V89" t="str">
            <v>Proceso</v>
          </cell>
          <cell r="W89">
            <v>20803</v>
          </cell>
          <cell r="X89" t="str">
            <v>Indicadores de Proceso - Gestión Jurídica</v>
          </cell>
          <cell r="Y89" t="str">
            <v>No</v>
          </cell>
        </row>
        <row r="90">
          <cell r="A90">
            <v>5030</v>
          </cell>
          <cell r="B90" t="str">
            <v>Fallos de tutela a favor de la DIAN</v>
          </cell>
          <cell r="C90" t="str">
            <v>(5814/5860)* 100</v>
          </cell>
          <cell r="D90">
            <v>97110002</v>
          </cell>
          <cell r="E90" t="str">
            <v>(Variable 1/ Variable 2)* 100</v>
          </cell>
          <cell r="F90">
            <v>90</v>
          </cell>
          <cell r="G90" t="str">
            <v>Trimestre</v>
          </cell>
          <cell r="H90" t="str">
            <v>Porcentaje</v>
          </cell>
          <cell r="I90">
            <v>0</v>
          </cell>
          <cell r="J90">
            <v>7</v>
          </cell>
          <cell r="K90" t="str">
            <v>Proceso: Gestión Jurídica</v>
          </cell>
          <cell r="L90">
            <v>7</v>
          </cell>
          <cell r="M90" t="str">
            <v>Proceso: Gestión Jurídica No Aplica</v>
          </cell>
          <cell r="N90">
            <v>3003</v>
          </cell>
          <cell r="O90" t="str">
            <v>Proceso: Gestión Jurídica No Aplica</v>
          </cell>
          <cell r="P90">
            <v>5814</v>
          </cell>
          <cell r="Q90">
            <v>5860</v>
          </cell>
          <cell r="R90">
            <v>0</v>
          </cell>
          <cell r="S90">
            <v>0</v>
          </cell>
          <cell r="T90" t="str">
            <v>Constante</v>
          </cell>
          <cell r="U90">
            <v>3</v>
          </cell>
          <cell r="V90" t="str">
            <v>Proceso</v>
          </cell>
          <cell r="W90">
            <v>20803</v>
          </cell>
          <cell r="X90" t="str">
            <v>Indicadores de Proceso - Gestión Jurídica</v>
          </cell>
          <cell r="Y90" t="str">
            <v>No</v>
          </cell>
        </row>
        <row r="91">
          <cell r="A91">
            <v>5032</v>
          </cell>
          <cell r="B91" t="str">
            <v>Conceptos efectivamente reconsiderados por la Dian.</v>
          </cell>
          <cell r="C91" t="str">
            <v>1-(5816/5862)*100</v>
          </cell>
          <cell r="D91">
            <v>97110002</v>
          </cell>
          <cell r="E91" t="str">
            <v>(1-(Variable 1 / Variable 2))*100</v>
          </cell>
          <cell r="F91">
            <v>100</v>
          </cell>
          <cell r="G91" t="str">
            <v>Trimestre</v>
          </cell>
          <cell r="H91" t="str">
            <v>Porcentaje</v>
          </cell>
          <cell r="I91">
            <v>0</v>
          </cell>
          <cell r="J91">
            <v>7</v>
          </cell>
          <cell r="K91" t="str">
            <v>Proceso: Gestión Jurídica</v>
          </cell>
          <cell r="L91">
            <v>7</v>
          </cell>
          <cell r="M91" t="str">
            <v>Proceso: Gestión Jurídica No Aplica</v>
          </cell>
          <cell r="N91">
            <v>3003</v>
          </cell>
          <cell r="O91" t="str">
            <v>Proceso: Gestión Jurídica No Aplica</v>
          </cell>
          <cell r="P91">
            <v>5816</v>
          </cell>
          <cell r="Q91">
            <v>5862</v>
          </cell>
          <cell r="R91">
            <v>0</v>
          </cell>
          <cell r="S91">
            <v>0</v>
          </cell>
          <cell r="T91" t="str">
            <v>Constante</v>
          </cell>
          <cell r="U91">
            <v>3</v>
          </cell>
          <cell r="V91" t="str">
            <v>Proceso</v>
          </cell>
          <cell r="W91">
            <v>20803</v>
          </cell>
          <cell r="X91" t="str">
            <v>Indicadores de Proceso - Gestión Jurídica</v>
          </cell>
          <cell r="Y91" t="str">
            <v>No</v>
          </cell>
        </row>
        <row r="92">
          <cell r="A92">
            <v>5033</v>
          </cell>
          <cell r="B92" t="str">
            <v>Oportunidad en la respuesta de los Conceptos</v>
          </cell>
          <cell r="C92" t="str">
            <v>5817/5863)* 100</v>
          </cell>
          <cell r="D92">
            <v>97110001</v>
          </cell>
          <cell r="E92" t="str">
            <v>(Variable 1/ Variable 2)* 100</v>
          </cell>
          <cell r="F92">
            <v>100</v>
          </cell>
          <cell r="G92" t="str">
            <v>Mes</v>
          </cell>
          <cell r="H92" t="str">
            <v>Porcentaje</v>
          </cell>
          <cell r="I92">
            <v>0</v>
          </cell>
          <cell r="J92">
            <v>7</v>
          </cell>
          <cell r="K92" t="str">
            <v>Proceso: Gestión Jurídica</v>
          </cell>
          <cell r="L92">
            <v>7</v>
          </cell>
          <cell r="M92" t="str">
            <v>Proceso: Gestión Jurídica No Aplica</v>
          </cell>
          <cell r="N92">
            <v>3003</v>
          </cell>
          <cell r="O92" t="str">
            <v>Proceso: Gestión Jurídica No Aplica</v>
          </cell>
          <cell r="P92">
            <v>5817</v>
          </cell>
          <cell r="Q92">
            <v>5863</v>
          </cell>
          <cell r="R92">
            <v>0</v>
          </cell>
          <cell r="S92">
            <v>0</v>
          </cell>
          <cell r="T92" t="str">
            <v>Ascendente</v>
          </cell>
          <cell r="U92">
            <v>3</v>
          </cell>
          <cell r="V92" t="str">
            <v>Proceso</v>
          </cell>
          <cell r="W92">
            <v>20803</v>
          </cell>
          <cell r="X92" t="str">
            <v>Indicadores de Proceso - Gestión Jurídica</v>
          </cell>
          <cell r="Y92" t="str">
            <v>No</v>
          </cell>
        </row>
        <row r="93">
          <cell r="A93">
            <v>5034</v>
          </cell>
          <cell r="B93" t="str">
            <v>Eficiencia en la expedición de providencias</v>
          </cell>
          <cell r="C93" t="str">
            <v>.992155525238744884038199181446111869031</v>
          </cell>
          <cell r="D93">
            <v>97110002</v>
          </cell>
          <cell r="E93" t="str">
            <v>Variable 1/ Variable 2</v>
          </cell>
          <cell r="F93">
            <v>1</v>
          </cell>
          <cell r="G93" t="str">
            <v>Trimestre</v>
          </cell>
          <cell r="H93" t="str">
            <v>Días</v>
          </cell>
          <cell r="I93">
            <v>0</v>
          </cell>
          <cell r="J93">
            <v>10</v>
          </cell>
          <cell r="K93" t="str">
            <v>Proceso: Investigación disciplinaria</v>
          </cell>
          <cell r="L93">
            <v>268</v>
          </cell>
          <cell r="M93" t="str">
            <v>Proceso: Investigación disciplinaria</v>
          </cell>
          <cell r="N93">
            <v>3000</v>
          </cell>
          <cell r="O93" t="str">
            <v>Proceso: Investigación Disciplinaria</v>
          </cell>
          <cell r="P93">
            <v>5818</v>
          </cell>
          <cell r="Q93">
            <v>5864</v>
          </cell>
          <cell r="R93">
            <v>0</v>
          </cell>
          <cell r="S93">
            <v>0</v>
          </cell>
          <cell r="T93" t="str">
            <v>Constante</v>
          </cell>
          <cell r="U93">
            <v>3</v>
          </cell>
          <cell r="V93" t="str">
            <v>Proceso</v>
          </cell>
          <cell r="W93">
            <v>21303</v>
          </cell>
          <cell r="X93" t="str">
            <v>Indicadores de Proceso - Control Disciplinario Interno</v>
          </cell>
          <cell r="Y93" t="str">
            <v>No</v>
          </cell>
        </row>
        <row r="94">
          <cell r="A94">
            <v>5036</v>
          </cell>
          <cell r="B94" t="str">
            <v>Porcentaje de fallos proferidos sin nulidad por segunda instancia</v>
          </cell>
          <cell r="C94" t="str">
            <v>99.215819979543129901125127855438117968</v>
          </cell>
          <cell r="D94">
            <v>97110002</v>
          </cell>
          <cell r="E94" t="str">
            <v>(Variable 1/ Variable 2)* 100</v>
          </cell>
          <cell r="F94">
            <v>100</v>
          </cell>
          <cell r="G94" t="str">
            <v>Semestre</v>
          </cell>
          <cell r="H94" t="str">
            <v>Porcentaje</v>
          </cell>
          <cell r="I94">
            <v>0</v>
          </cell>
          <cell r="J94">
            <v>10</v>
          </cell>
          <cell r="K94" t="str">
            <v>Proceso: Investigación disciplinaria</v>
          </cell>
          <cell r="L94">
            <v>268</v>
          </cell>
          <cell r="M94" t="str">
            <v>Proceso: Investigación disciplinaria</v>
          </cell>
          <cell r="N94">
            <v>3000</v>
          </cell>
          <cell r="O94" t="str">
            <v>Proceso: Investigación Disciplinaria</v>
          </cell>
          <cell r="P94">
            <v>5820</v>
          </cell>
          <cell r="Q94">
            <v>5866</v>
          </cell>
          <cell r="R94">
            <v>0</v>
          </cell>
          <cell r="S94">
            <v>0</v>
          </cell>
          <cell r="T94" t="str">
            <v>Constante</v>
          </cell>
          <cell r="U94">
            <v>3</v>
          </cell>
          <cell r="V94" t="str">
            <v>Proceso</v>
          </cell>
          <cell r="W94">
            <v>21303</v>
          </cell>
          <cell r="X94" t="str">
            <v>Indicadores de Proceso - Control Disciplinario Interno</v>
          </cell>
          <cell r="Y94" t="str">
            <v>No</v>
          </cell>
        </row>
        <row r="95">
          <cell r="A95">
            <v>5045</v>
          </cell>
          <cell r="B95" t="str">
            <v>Solicitudes  de Devolución y/o Compensación gestionadas, hasta proferir el acto administrativo terminal dentro del término legal.</v>
          </cell>
          <cell r="C95" t="str">
            <v>(5829/5873)*100</v>
          </cell>
          <cell r="D95">
            <v>97110002</v>
          </cell>
          <cell r="E95" t="str">
            <v>(Variable 1/ Variable 2)* 100</v>
          </cell>
          <cell r="F95">
            <v>100</v>
          </cell>
          <cell r="G95" t="str">
            <v>Mes</v>
          </cell>
          <cell r="H95" t="str">
            <v>Porcentaje</v>
          </cell>
          <cell r="I95">
            <v>0</v>
          </cell>
          <cell r="J95">
            <v>12</v>
          </cell>
          <cell r="K95" t="str">
            <v>Proceso: Recaudación</v>
          </cell>
          <cell r="L95">
            <v>45</v>
          </cell>
          <cell r="M95" t="str">
            <v>Subproceso: Devolución y/o Compensación</v>
          </cell>
          <cell r="N95">
            <v>3044</v>
          </cell>
          <cell r="O95" t="str">
            <v>Subproceso: Devolución y/o compensación</v>
          </cell>
          <cell r="P95">
            <v>5829</v>
          </cell>
          <cell r="Q95">
            <v>5873</v>
          </cell>
          <cell r="R95">
            <v>0</v>
          </cell>
          <cell r="S95">
            <v>0</v>
          </cell>
          <cell r="T95" t="str">
            <v>Constante</v>
          </cell>
          <cell r="U95">
            <v>3</v>
          </cell>
          <cell r="V95" t="str">
            <v>Proceso</v>
          </cell>
          <cell r="W95">
            <v>22403</v>
          </cell>
          <cell r="X95" t="str">
            <v>Indicadores de Subproceso - Recaudo</v>
          </cell>
          <cell r="Y95" t="str">
            <v>No</v>
          </cell>
        </row>
        <row r="96">
          <cell r="A96">
            <v>5047</v>
          </cell>
          <cell r="B96" t="str">
            <v>Promedio de días utilizados en resolver las solicitudes de devolución y/o compensación</v>
          </cell>
          <cell r="C96" t="str">
            <v>5831</v>
          </cell>
          <cell r="D96">
            <v>97110003</v>
          </cell>
          <cell r="E96" t="str">
            <v>Variable 1</v>
          </cell>
          <cell r="F96">
            <v>37</v>
          </cell>
          <cell r="G96" t="str">
            <v>Mes</v>
          </cell>
          <cell r="H96" t="str">
            <v>Días</v>
          </cell>
          <cell r="I96">
            <v>40.49</v>
          </cell>
          <cell r="J96">
            <v>12</v>
          </cell>
          <cell r="K96" t="str">
            <v>Proceso: Recaudación</v>
          </cell>
          <cell r="L96">
            <v>45</v>
          </cell>
          <cell r="M96" t="str">
            <v>Subproceso: Devolución y/o Compensación</v>
          </cell>
          <cell r="N96">
            <v>3044</v>
          </cell>
          <cell r="O96" t="str">
            <v>Subproceso: Devolución y/o compensación</v>
          </cell>
          <cell r="P96">
            <v>5831</v>
          </cell>
          <cell r="Q96">
            <v>0</v>
          </cell>
          <cell r="R96">
            <v>0</v>
          </cell>
          <cell r="S96">
            <v>0</v>
          </cell>
          <cell r="T96" t="str">
            <v>Descendente</v>
          </cell>
          <cell r="U96">
            <v>3</v>
          </cell>
          <cell r="V96" t="str">
            <v>Proceso</v>
          </cell>
          <cell r="W96">
            <v>22403</v>
          </cell>
          <cell r="X96" t="str">
            <v>Indicadores de Subproceso - Recaudo</v>
          </cell>
          <cell r="Y96" t="str">
            <v>No</v>
          </cell>
        </row>
        <row r="97">
          <cell r="A97">
            <v>5048</v>
          </cell>
          <cell r="B97" t="str">
            <v>Cumplimiento del Plan Anual de Auditoría</v>
          </cell>
          <cell r="C97" t="str">
            <v>(5926/5933)*100</v>
          </cell>
          <cell r="D97">
            <v>97110002</v>
          </cell>
          <cell r="E97" t="str">
            <v>(Variable 1/ Variable 2)* 100</v>
          </cell>
          <cell r="F97">
            <v>100</v>
          </cell>
          <cell r="G97" t="str">
            <v>Semestre</v>
          </cell>
          <cell r="H97" t="str">
            <v>Porcentaje</v>
          </cell>
          <cell r="I97">
            <v>0</v>
          </cell>
          <cell r="J97">
            <v>4</v>
          </cell>
          <cell r="K97" t="str">
            <v>Proceso: Control Interno</v>
          </cell>
          <cell r="L97">
            <v>4</v>
          </cell>
          <cell r="M97" t="str">
            <v>Proceso: Control Interno. No Aplica Subproceso.</v>
          </cell>
          <cell r="N97">
            <v>3010</v>
          </cell>
          <cell r="O97" t="str">
            <v>Proceso: Control Interno.</v>
          </cell>
          <cell r="P97">
            <v>5926</v>
          </cell>
          <cell r="Q97">
            <v>5933</v>
          </cell>
          <cell r="R97">
            <v>0</v>
          </cell>
          <cell r="S97">
            <v>0</v>
          </cell>
          <cell r="T97" t="str">
            <v>Constante</v>
          </cell>
          <cell r="U97">
            <v>3</v>
          </cell>
          <cell r="V97" t="str">
            <v>Proceso</v>
          </cell>
          <cell r="W97">
            <v>20403</v>
          </cell>
          <cell r="X97" t="str">
            <v>Indicadores de Proceso - Control Interno</v>
          </cell>
          <cell r="Y97" t="str">
            <v>No</v>
          </cell>
        </row>
        <row r="98">
          <cell r="A98">
            <v>5049</v>
          </cell>
          <cell r="B98" t="str">
            <v>Tiempo promedio de duración de las auditorías</v>
          </cell>
          <cell r="C98" t="str">
            <v>5927/5934</v>
          </cell>
          <cell r="D98">
            <v>97110003</v>
          </cell>
          <cell r="E98" t="str">
            <v>Variable 1/ Variable 2</v>
          </cell>
          <cell r="F98">
            <v>120</v>
          </cell>
          <cell r="G98" t="str">
            <v>Año</v>
          </cell>
          <cell r="H98" t="str">
            <v>Días</v>
          </cell>
          <cell r="I98">
            <v>0</v>
          </cell>
          <cell r="J98">
            <v>4</v>
          </cell>
          <cell r="K98" t="str">
            <v>Proceso: Control Interno</v>
          </cell>
          <cell r="L98">
            <v>4</v>
          </cell>
          <cell r="M98" t="str">
            <v>Proceso: Control Interno. No Aplica Subproceso.</v>
          </cell>
          <cell r="N98">
            <v>3010</v>
          </cell>
          <cell r="O98" t="str">
            <v>Proceso: Control Interno.</v>
          </cell>
          <cell r="P98">
            <v>5927</v>
          </cell>
          <cell r="Q98">
            <v>5934</v>
          </cell>
          <cell r="R98">
            <v>0</v>
          </cell>
          <cell r="S98">
            <v>0</v>
          </cell>
          <cell r="T98" t="str">
            <v>Descendente</v>
          </cell>
          <cell r="U98">
            <v>3</v>
          </cell>
          <cell r="V98" t="str">
            <v>Proceso</v>
          </cell>
          <cell r="W98">
            <v>20403</v>
          </cell>
          <cell r="X98" t="str">
            <v>Indicadores de Proceso - Control Interno</v>
          </cell>
          <cell r="Y98" t="str">
            <v>No</v>
          </cell>
        </row>
        <row r="99">
          <cell r="A99">
            <v>5050</v>
          </cell>
          <cell r="B99" t="str">
            <v>Administración del presupuesto de TIC</v>
          </cell>
          <cell r="C99" t="str">
            <v>(5928/5935)*100</v>
          </cell>
          <cell r="D99">
            <v>97110002</v>
          </cell>
          <cell r="E99" t="str">
            <v>(Variable 1/ Variable 2)* 100</v>
          </cell>
          <cell r="F99">
            <v>100</v>
          </cell>
          <cell r="G99" t="str">
            <v>Trimestre</v>
          </cell>
          <cell r="H99" t="str">
            <v>Porcentaje</v>
          </cell>
          <cell r="I99">
            <v>0</v>
          </cell>
          <cell r="J99">
            <v>15</v>
          </cell>
          <cell r="K99" t="str">
            <v>Proceso: Servicios informáticos</v>
          </cell>
          <cell r="L99">
            <v>263</v>
          </cell>
          <cell r="M99" t="str">
            <v>Proceso: Servicios informáticos</v>
          </cell>
          <cell r="N99">
            <v>3011</v>
          </cell>
          <cell r="O99" t="str">
            <v>Proceso: Servicios Informáticos</v>
          </cell>
          <cell r="P99">
            <v>5928</v>
          </cell>
          <cell r="Q99">
            <v>5935</v>
          </cell>
          <cell r="R99">
            <v>0</v>
          </cell>
          <cell r="S99">
            <v>0</v>
          </cell>
          <cell r="T99" t="str">
            <v>Constante</v>
          </cell>
          <cell r="U99">
            <v>3</v>
          </cell>
          <cell r="V99" t="str">
            <v>Proceso</v>
          </cell>
          <cell r="W99">
            <v>22003</v>
          </cell>
          <cell r="X99" t="str">
            <v>Indicadores de Proceso - Tecnología de Información y Telecomunicaciones</v>
          </cell>
          <cell r="Y99" t="str">
            <v>No</v>
          </cell>
        </row>
        <row r="100">
          <cell r="A100">
            <v>5051</v>
          </cell>
          <cell r="B100" t="str">
            <v>Nivel cumplimiento del cronograma de software</v>
          </cell>
          <cell r="C100" t="str">
            <v>(5929/5936)*100</v>
          </cell>
          <cell r="D100">
            <v>97110003</v>
          </cell>
          <cell r="E100" t="str">
            <v>(Variable 1/ Variable 2)* 100</v>
          </cell>
          <cell r="F100">
            <v>100</v>
          </cell>
          <cell r="G100" t="str">
            <v>Mes</v>
          </cell>
          <cell r="H100" t="str">
            <v>Porcentaje</v>
          </cell>
          <cell r="I100">
            <v>0</v>
          </cell>
          <cell r="J100">
            <v>15</v>
          </cell>
          <cell r="K100" t="str">
            <v>Proceso: Servicios informáticos</v>
          </cell>
          <cell r="L100">
            <v>245</v>
          </cell>
          <cell r="M100" t="str">
            <v>Subproceso: Construcción de Sistemas de Información</v>
          </cell>
          <cell r="N100">
            <v>3077</v>
          </cell>
          <cell r="O100" t="str">
            <v>Subproceso: Construcción de Sistemas de Información</v>
          </cell>
          <cell r="P100">
            <v>5929</v>
          </cell>
          <cell r="Q100">
            <v>5936</v>
          </cell>
          <cell r="R100">
            <v>0</v>
          </cell>
          <cell r="S100">
            <v>0</v>
          </cell>
          <cell r="T100" t="str">
            <v>Descendente</v>
          </cell>
          <cell r="U100">
            <v>3</v>
          </cell>
          <cell r="V100" t="str">
            <v>Proceso</v>
          </cell>
          <cell r="W100">
            <v>22002</v>
          </cell>
          <cell r="X100" t="str">
            <v>Indicadores de Subproceso - Tecnología de Información y Telecomunicaciones</v>
          </cell>
          <cell r="Y100" t="str">
            <v>No</v>
          </cell>
        </row>
        <row r="101">
          <cell r="A101">
            <v>5052</v>
          </cell>
          <cell r="B101" t="str">
            <v>Nivel de servicio Infraestructura Tecnologica</v>
          </cell>
          <cell r="C101" t="str">
            <v>((5930-5937)/5930)*100</v>
          </cell>
          <cell r="D101">
            <v>97110002</v>
          </cell>
          <cell r="E101" t="str">
            <v>((Variable 1 - Variable 2) / Variable 1)*100</v>
          </cell>
          <cell r="F101">
            <v>99.7</v>
          </cell>
          <cell r="G101" t="str">
            <v>Mes</v>
          </cell>
          <cell r="H101" t="str">
            <v>Porcentaje</v>
          </cell>
          <cell r="I101">
            <v>0</v>
          </cell>
          <cell r="J101">
            <v>15</v>
          </cell>
          <cell r="K101" t="str">
            <v>Proceso: Servicios informáticos</v>
          </cell>
          <cell r="L101">
            <v>242</v>
          </cell>
          <cell r="M101" t="str">
            <v>Subproceso: Gestión de la Infraestructura Tecnológica</v>
          </cell>
          <cell r="N101">
            <v>3013</v>
          </cell>
          <cell r="O101" t="str">
            <v>Subproceso: Gestión de la Infraestructura Tecnológica</v>
          </cell>
          <cell r="P101">
            <v>5930</v>
          </cell>
          <cell r="Q101">
            <v>5937</v>
          </cell>
          <cell r="R101">
            <v>0</v>
          </cell>
          <cell r="S101">
            <v>0</v>
          </cell>
          <cell r="T101" t="str">
            <v>Constante</v>
          </cell>
          <cell r="U101">
            <v>3</v>
          </cell>
          <cell r="V101" t="str">
            <v>Proceso</v>
          </cell>
          <cell r="W101">
            <v>22002</v>
          </cell>
          <cell r="X101" t="str">
            <v>Indicadores de Subproceso - Tecnología de Información y Telecomunicaciones</v>
          </cell>
          <cell r="Y101" t="str">
            <v>No</v>
          </cell>
        </row>
        <row r="102">
          <cell r="A102">
            <v>5053</v>
          </cell>
          <cell r="B102" t="str">
            <v>Cumplimiento en la atención a solicitudes</v>
          </cell>
          <cell r="C102" t="str">
            <v>(5931/5938)*100</v>
          </cell>
          <cell r="D102">
            <v>97110002</v>
          </cell>
          <cell r="E102" t="str">
            <v>(Variable 1/ Variable 2)* 100</v>
          </cell>
          <cell r="F102">
            <v>100</v>
          </cell>
          <cell r="G102" t="str">
            <v>Mes</v>
          </cell>
          <cell r="H102" t="str">
            <v>Porcentaje</v>
          </cell>
          <cell r="I102">
            <v>0</v>
          </cell>
          <cell r="J102">
            <v>15</v>
          </cell>
          <cell r="K102" t="str">
            <v>Proceso: Servicios informáticos</v>
          </cell>
          <cell r="L102">
            <v>243</v>
          </cell>
          <cell r="M102" t="str">
            <v>Subproceso: Soporte Tecnológico</v>
          </cell>
          <cell r="N102">
            <v>3014</v>
          </cell>
          <cell r="O102" t="str">
            <v>Subproceso: Soporte Tecnológico</v>
          </cell>
          <cell r="P102">
            <v>5931</v>
          </cell>
          <cell r="Q102">
            <v>5938</v>
          </cell>
          <cell r="R102">
            <v>0</v>
          </cell>
          <cell r="S102">
            <v>0</v>
          </cell>
          <cell r="T102" t="str">
            <v>Constante</v>
          </cell>
          <cell r="U102">
            <v>3</v>
          </cell>
          <cell r="V102" t="str">
            <v>Proceso</v>
          </cell>
          <cell r="W102">
            <v>22002</v>
          </cell>
          <cell r="X102" t="str">
            <v>Indicadores de Subproceso - Tecnología de Información y Telecomunicaciones</v>
          </cell>
          <cell r="Y102" t="str">
            <v>No</v>
          </cell>
        </row>
        <row r="103">
          <cell r="A103">
            <v>5055</v>
          </cell>
          <cell r="B103" t="str">
            <v>Anticipación en la toma de decisiones en los procesos disciplinarios</v>
          </cell>
          <cell r="C103" t="str">
            <v>(5955/5956)*100</v>
          </cell>
          <cell r="D103">
            <v>97110002</v>
          </cell>
          <cell r="E103" t="str">
            <v>(Variable 1/ Variable 2)* 100</v>
          </cell>
          <cell r="F103">
            <v>10</v>
          </cell>
          <cell r="G103" t="str">
            <v>Semestre</v>
          </cell>
          <cell r="H103" t="str">
            <v>Porcentaje</v>
          </cell>
          <cell r="I103">
            <v>0</v>
          </cell>
          <cell r="J103">
            <v>10</v>
          </cell>
          <cell r="K103" t="str">
            <v>Proceso: Investigación disciplinaria</v>
          </cell>
          <cell r="L103">
            <v>268</v>
          </cell>
          <cell r="M103" t="str">
            <v>Proceso: Investigación disciplinaria</v>
          </cell>
          <cell r="N103">
            <v>3000</v>
          </cell>
          <cell r="O103" t="str">
            <v>Proceso: Investigación Disciplinaria</v>
          </cell>
          <cell r="P103">
            <v>5955</v>
          </cell>
          <cell r="Q103">
            <v>5956</v>
          </cell>
          <cell r="R103">
            <v>0</v>
          </cell>
          <cell r="S103">
            <v>0</v>
          </cell>
          <cell r="T103" t="str">
            <v>Constante</v>
          </cell>
          <cell r="U103">
            <v>3</v>
          </cell>
          <cell r="V103" t="str">
            <v>Proceso</v>
          </cell>
          <cell r="W103">
            <v>21303</v>
          </cell>
          <cell r="X103" t="str">
            <v>Indicadores de Proceso - Control Disciplinario Interno</v>
          </cell>
          <cell r="Y103" t="str">
            <v>No</v>
          </cell>
        </row>
        <row r="104">
          <cell r="A104">
            <v>5056</v>
          </cell>
          <cell r="B104" t="str">
            <v>Eficacia de las notificaciones y/o comunicaciones en las decisiones disciplinarias</v>
          </cell>
          <cell r="C104" t="str">
            <v>(5957/5958)*100</v>
          </cell>
          <cell r="D104">
            <v>97110002</v>
          </cell>
          <cell r="E104" t="str">
            <v>(Variable 1/ Variable 2)* 100</v>
          </cell>
          <cell r="F104">
            <v>90</v>
          </cell>
          <cell r="G104" t="str">
            <v>Mes</v>
          </cell>
          <cell r="H104" t="str">
            <v>Porcentaje</v>
          </cell>
          <cell r="I104">
            <v>0</v>
          </cell>
          <cell r="J104">
            <v>10</v>
          </cell>
          <cell r="K104" t="str">
            <v>Proceso: Investigación disciplinaria</v>
          </cell>
          <cell r="L104">
            <v>268</v>
          </cell>
          <cell r="M104" t="str">
            <v>Proceso: Investigación disciplinaria</v>
          </cell>
          <cell r="N104">
            <v>3000</v>
          </cell>
          <cell r="O104" t="str">
            <v>Proceso: Investigación Disciplinaria</v>
          </cell>
          <cell r="P104">
            <v>5957</v>
          </cell>
          <cell r="Q104">
            <v>5958</v>
          </cell>
          <cell r="R104">
            <v>0</v>
          </cell>
          <cell r="S104">
            <v>0</v>
          </cell>
          <cell r="T104" t="str">
            <v>Constante</v>
          </cell>
          <cell r="U104">
            <v>3</v>
          </cell>
          <cell r="V104" t="str">
            <v>Proceso</v>
          </cell>
          <cell r="W104">
            <v>21303</v>
          </cell>
          <cell r="X104" t="str">
            <v>Indicadores de Proceso - Control Disciplinario Interno</v>
          </cell>
          <cell r="Y104" t="str">
            <v>No</v>
          </cell>
        </row>
        <row r="105">
          <cell r="A105">
            <v>5057</v>
          </cell>
          <cell r="B105" t="str">
            <v>Procesos terminados con fallo a favor de la DIAN</v>
          </cell>
          <cell r="C105" t="str">
            <v>(5961/5962)*100</v>
          </cell>
          <cell r="D105">
            <v>97110002</v>
          </cell>
          <cell r="E105" t="str">
            <v>(Variable 1/ Variable 2)* 100</v>
          </cell>
          <cell r="F105">
            <v>80</v>
          </cell>
          <cell r="G105" t="str">
            <v>Cuatrimestre</v>
          </cell>
          <cell r="H105" t="str">
            <v>Porcentaje</v>
          </cell>
          <cell r="I105">
            <v>0</v>
          </cell>
          <cell r="J105">
            <v>7</v>
          </cell>
          <cell r="K105" t="str">
            <v>Proceso: Gestión Jurídica</v>
          </cell>
          <cell r="L105">
            <v>7</v>
          </cell>
          <cell r="M105" t="str">
            <v>Proceso: Gestión Jurídica No Aplica</v>
          </cell>
          <cell r="N105">
            <v>3003</v>
          </cell>
          <cell r="O105" t="str">
            <v>Proceso: Gestión Jurídica No Aplica</v>
          </cell>
          <cell r="P105">
            <v>5961</v>
          </cell>
          <cell r="Q105">
            <v>5962</v>
          </cell>
          <cell r="R105">
            <v>0</v>
          </cell>
          <cell r="S105">
            <v>0</v>
          </cell>
          <cell r="T105" t="str">
            <v>Constante</v>
          </cell>
          <cell r="U105">
            <v>3</v>
          </cell>
          <cell r="V105" t="str">
            <v>Proceso</v>
          </cell>
          <cell r="W105">
            <v>20803</v>
          </cell>
          <cell r="X105" t="str">
            <v>Indicadores de Proceso - Gestión Jurídica</v>
          </cell>
          <cell r="Y105" t="str">
            <v>No</v>
          </cell>
        </row>
        <row r="106">
          <cell r="A106">
            <v>5058</v>
          </cell>
          <cell r="B106" t="str">
            <v>Cantidad de hallazgos de responsabilidad de la Subdirección Financiera.</v>
          </cell>
          <cell r="C106" t="str">
            <v>((5969-5970)/5970)*100</v>
          </cell>
          <cell r="D106">
            <v>97110001</v>
          </cell>
          <cell r="E106" t="str">
            <v>((Variable 1 - Variable 2)/ Variable 2)*100</v>
          </cell>
          <cell r="F106">
            <v>80</v>
          </cell>
          <cell r="G106" t="str">
            <v>Año</v>
          </cell>
          <cell r="H106" t="str">
            <v>Porcentaje</v>
          </cell>
          <cell r="I106">
            <v>0</v>
          </cell>
          <cell r="J106">
            <v>13</v>
          </cell>
          <cell r="K106" t="str">
            <v>Proceso: Recursos Financieros</v>
          </cell>
          <cell r="L106">
            <v>265</v>
          </cell>
          <cell r="M106" t="str">
            <v>Proceso: Recursos Financieros</v>
          </cell>
          <cell r="N106">
            <v>3064</v>
          </cell>
          <cell r="O106" t="str">
            <v>Proceso: Recursos Financieros</v>
          </cell>
          <cell r="P106">
            <v>5969</v>
          </cell>
          <cell r="Q106">
            <v>5970</v>
          </cell>
          <cell r="R106">
            <v>0</v>
          </cell>
          <cell r="S106">
            <v>0</v>
          </cell>
          <cell r="T106" t="str">
            <v>Ascendente</v>
          </cell>
          <cell r="U106">
            <v>3</v>
          </cell>
          <cell r="V106" t="str">
            <v>Proceso</v>
          </cell>
          <cell r="W106">
            <v>21603</v>
          </cell>
          <cell r="X106" t="str">
            <v>Indicadores de Proceso - Recursos Financieros</v>
          </cell>
          <cell r="Y106" t="str">
            <v>No</v>
          </cell>
        </row>
        <row r="107">
          <cell r="A107">
            <v>5059</v>
          </cell>
          <cell r="B107" t="str">
            <v>Nivel de ejecución presupuestal de la entidad</v>
          </cell>
          <cell r="C107" t="str">
            <v>(5971/5972)*100</v>
          </cell>
          <cell r="D107">
            <v>97110001</v>
          </cell>
          <cell r="E107" t="str">
            <v>(Variable 1/ Variable 2)* 100</v>
          </cell>
          <cell r="F107">
            <v>95</v>
          </cell>
          <cell r="G107" t="str">
            <v>Trimestre</v>
          </cell>
          <cell r="H107" t="str">
            <v>Porcentaje</v>
          </cell>
          <cell r="I107">
            <v>0</v>
          </cell>
          <cell r="J107">
            <v>13</v>
          </cell>
          <cell r="K107" t="str">
            <v>Proceso: Recursos Financieros</v>
          </cell>
          <cell r="L107">
            <v>265</v>
          </cell>
          <cell r="M107" t="str">
            <v>Proceso: Recursos Financieros</v>
          </cell>
          <cell r="N107">
            <v>3064</v>
          </cell>
          <cell r="O107" t="str">
            <v>Proceso: Recursos Financieros</v>
          </cell>
          <cell r="P107">
            <v>5971</v>
          </cell>
          <cell r="Q107">
            <v>5972</v>
          </cell>
          <cell r="R107">
            <v>0</v>
          </cell>
          <cell r="S107">
            <v>0</v>
          </cell>
          <cell r="T107" t="str">
            <v>Ascendente</v>
          </cell>
          <cell r="U107">
            <v>3</v>
          </cell>
          <cell r="V107" t="str">
            <v>Proceso</v>
          </cell>
          <cell r="W107">
            <v>21603</v>
          </cell>
          <cell r="X107" t="str">
            <v>Indicadores de Proceso - Recursos Financieros</v>
          </cell>
          <cell r="Y107" t="str">
            <v>No</v>
          </cell>
        </row>
        <row r="108">
          <cell r="A108">
            <v>5060</v>
          </cell>
          <cell r="B108" t="str">
            <v>Eficiencia en la realización de pagos</v>
          </cell>
          <cell r="C108" t="str">
            <v>(5973/5974)*100</v>
          </cell>
          <cell r="D108">
            <v>97110001</v>
          </cell>
          <cell r="E108" t="str">
            <v>(Variable 1/ Variable 2)* 100</v>
          </cell>
          <cell r="F108">
            <v>90</v>
          </cell>
          <cell r="G108" t="str">
            <v>Trimestre</v>
          </cell>
          <cell r="H108" t="str">
            <v>Porcentaje</v>
          </cell>
          <cell r="I108">
            <v>0</v>
          </cell>
          <cell r="J108">
            <v>13</v>
          </cell>
          <cell r="K108" t="str">
            <v>Proceso: Recursos Financieros</v>
          </cell>
          <cell r="L108">
            <v>265</v>
          </cell>
          <cell r="M108" t="str">
            <v>Proceso: Recursos Financieros</v>
          </cell>
          <cell r="N108">
            <v>3064</v>
          </cell>
          <cell r="O108" t="str">
            <v>Proceso: Recursos Financieros</v>
          </cell>
          <cell r="P108">
            <v>5973</v>
          </cell>
          <cell r="Q108">
            <v>5974</v>
          </cell>
          <cell r="R108">
            <v>0</v>
          </cell>
          <cell r="S108">
            <v>0</v>
          </cell>
          <cell r="T108" t="str">
            <v>Ascendente</v>
          </cell>
          <cell r="U108">
            <v>3</v>
          </cell>
          <cell r="V108" t="str">
            <v>Proceso</v>
          </cell>
          <cell r="W108">
            <v>21603</v>
          </cell>
          <cell r="X108" t="str">
            <v>Indicadores de Proceso - Recursos Financieros</v>
          </cell>
          <cell r="Y108" t="str">
            <v>No</v>
          </cell>
        </row>
        <row r="109">
          <cell r="A109">
            <v>5063</v>
          </cell>
          <cell r="B109" t="str">
            <v>Comportamiento del gasto de los recursos disponibles para la operación logística</v>
          </cell>
          <cell r="C109" t="str">
            <v>(5979/5980)*100</v>
          </cell>
          <cell r="D109">
            <v>97110002</v>
          </cell>
          <cell r="E109" t="str">
            <v>(Variable 1/ Variable 2)* 100</v>
          </cell>
          <cell r="F109">
            <v>100</v>
          </cell>
          <cell r="G109" t="str">
            <v>Mes</v>
          </cell>
          <cell r="H109" t="str">
            <v>Porcentaje</v>
          </cell>
          <cell r="I109">
            <v>0</v>
          </cell>
          <cell r="J109">
            <v>3</v>
          </cell>
          <cell r="K109" t="str">
            <v>Proceso: Comercialización</v>
          </cell>
          <cell r="L109">
            <v>275</v>
          </cell>
          <cell r="M109" t="str">
            <v>Proceso: Comercialización. No aplica Subproceso</v>
          </cell>
          <cell r="N109">
            <v>3018</v>
          </cell>
          <cell r="O109" t="str">
            <v>Proceso: Comercialización</v>
          </cell>
          <cell r="P109">
            <v>5979</v>
          </cell>
          <cell r="Q109">
            <v>5980</v>
          </cell>
          <cell r="R109">
            <v>0</v>
          </cell>
          <cell r="S109">
            <v>0</v>
          </cell>
          <cell r="T109" t="str">
            <v>Constante</v>
          </cell>
          <cell r="U109">
            <v>3</v>
          </cell>
          <cell r="V109" t="str">
            <v>Proceso</v>
          </cell>
          <cell r="W109">
            <v>21703</v>
          </cell>
          <cell r="X109" t="str">
            <v>Indicadores de Proceso - Comercial</v>
          </cell>
          <cell r="Y109" t="str">
            <v>No</v>
          </cell>
        </row>
        <row r="110">
          <cell r="A110">
            <v>5064</v>
          </cell>
          <cell r="B110" t="str">
            <v>Valor del ahorro en inversión para campañas informativas o de divulgación a través de acciones de free press</v>
          </cell>
          <cell r="C110" t="str">
            <v>5997</v>
          </cell>
          <cell r="D110">
            <v>97110002</v>
          </cell>
          <cell r="E110" t="str">
            <v>Variable 1</v>
          </cell>
          <cell r="F110">
            <v>30000</v>
          </cell>
          <cell r="G110" t="str">
            <v>Trimestre</v>
          </cell>
          <cell r="H110" t="str">
            <v>Millones de Pesos</v>
          </cell>
          <cell r="I110">
            <v>0</v>
          </cell>
          <cell r="J110">
            <v>9</v>
          </cell>
          <cell r="K110" t="str">
            <v>Proceso: Inteligencia Corporativa</v>
          </cell>
          <cell r="L110">
            <v>253</v>
          </cell>
          <cell r="M110" t="str">
            <v>Subproceso: Comunicaciones</v>
          </cell>
          <cell r="N110">
            <v>3004</v>
          </cell>
          <cell r="O110" t="str">
            <v>Subproceso: Comunicaciones</v>
          </cell>
          <cell r="P110">
            <v>5997</v>
          </cell>
          <cell r="Q110">
            <v>0</v>
          </cell>
          <cell r="R110">
            <v>0</v>
          </cell>
          <cell r="S110">
            <v>0</v>
          </cell>
          <cell r="T110" t="str">
            <v>Constante</v>
          </cell>
          <cell r="U110">
            <v>3</v>
          </cell>
          <cell r="V110" t="str">
            <v>Proceso</v>
          </cell>
          <cell r="W110">
            <v>20502</v>
          </cell>
          <cell r="X110" t="str">
            <v>Indicadores de Subproceso - Comunicaciones</v>
          </cell>
          <cell r="Y110" t="str">
            <v>No</v>
          </cell>
        </row>
        <row r="111">
          <cell r="A111">
            <v>5068</v>
          </cell>
          <cell r="B111" t="str">
            <v>Efectividad en la Gestión Documental</v>
          </cell>
          <cell r="C111" t="str">
            <v>(((5983/5984)*0.6)+((5985/5986)*0.4))*100</v>
          </cell>
          <cell r="D111">
            <v>97110002</v>
          </cell>
          <cell r="E111" t="str">
            <v>(((Variable 1 / Variable 2) * 0.6) + ((Variable 3 / Variable 4) * 0.4)) * 100</v>
          </cell>
          <cell r="F111">
            <v>100</v>
          </cell>
          <cell r="G111" t="str">
            <v>Mes</v>
          </cell>
          <cell r="H111" t="str">
            <v>Porcentaje</v>
          </cell>
          <cell r="I111">
            <v>0</v>
          </cell>
          <cell r="J111">
            <v>14</v>
          </cell>
          <cell r="K111" t="str">
            <v>Proceso: Recursos Físicos</v>
          </cell>
          <cell r="L111">
            <v>264</v>
          </cell>
          <cell r="M111" t="str">
            <v>Proceso: Recursos Físicos</v>
          </cell>
          <cell r="N111">
            <v>3075</v>
          </cell>
          <cell r="O111" t="str">
            <v>Proceso: Recursos Físicos</v>
          </cell>
          <cell r="P111">
            <v>5983</v>
          </cell>
          <cell r="Q111">
            <v>5984</v>
          </cell>
          <cell r="R111">
            <v>5985</v>
          </cell>
          <cell r="S111">
            <v>5986</v>
          </cell>
          <cell r="T111" t="str">
            <v>Constante</v>
          </cell>
          <cell r="U111">
            <v>3</v>
          </cell>
          <cell r="V111" t="str">
            <v>Proceso</v>
          </cell>
          <cell r="W111">
            <v>21503</v>
          </cell>
          <cell r="X111" t="str">
            <v>Indicadores de Proceso - Recursos Físicos</v>
          </cell>
          <cell r="Y111" t="str">
            <v>No</v>
          </cell>
        </row>
        <row r="112">
          <cell r="A112">
            <v>5069</v>
          </cell>
          <cell r="B112" t="str">
            <v>Administración de Bienes</v>
          </cell>
          <cell r="C112" t="str">
            <v>((5987*0.25)+(5988*0.30)+(5989*0.15)+(5990*0.30))</v>
          </cell>
          <cell r="D112">
            <v>97110002</v>
          </cell>
          <cell r="E112" t="str">
            <v>(Variable 1 * 0.25) + (Variable 2 * 0.30) + (Variable 3 * 0.15) + (Variable 4 * 0.30)</v>
          </cell>
          <cell r="F112">
            <v>100</v>
          </cell>
          <cell r="G112" t="str">
            <v>Trimestre</v>
          </cell>
          <cell r="H112" t="str">
            <v>Porcentaje</v>
          </cell>
          <cell r="I112">
            <v>0</v>
          </cell>
          <cell r="J112">
            <v>14</v>
          </cell>
          <cell r="K112" t="str">
            <v>Proceso: Recursos Físicos</v>
          </cell>
          <cell r="L112">
            <v>264</v>
          </cell>
          <cell r="M112" t="str">
            <v>Proceso: Recursos Físicos</v>
          </cell>
          <cell r="N112">
            <v>3075</v>
          </cell>
          <cell r="O112" t="str">
            <v>Proceso: Recursos Físicos</v>
          </cell>
          <cell r="P112">
            <v>5987</v>
          </cell>
          <cell r="Q112">
            <v>5988</v>
          </cell>
          <cell r="R112">
            <v>5989</v>
          </cell>
          <cell r="S112">
            <v>5990</v>
          </cell>
          <cell r="T112" t="str">
            <v>Constante</v>
          </cell>
          <cell r="U112">
            <v>3</v>
          </cell>
          <cell r="V112" t="str">
            <v>Proceso</v>
          </cell>
          <cell r="W112">
            <v>21503</v>
          </cell>
          <cell r="X112" t="str">
            <v>Indicadores de Proceso - Recursos Físicos</v>
          </cell>
          <cell r="Y112" t="str">
            <v>No</v>
          </cell>
        </row>
        <row r="113">
          <cell r="A113">
            <v>5070</v>
          </cell>
          <cell r="B113" t="str">
            <v>Calidad en la liquidación de la nómina</v>
          </cell>
          <cell r="C113" t="str">
            <v>(6001/6002)*100</v>
          </cell>
          <cell r="D113">
            <v>97110001</v>
          </cell>
          <cell r="E113" t="str">
            <v>(Variable 1/ Variable 2)* 100</v>
          </cell>
          <cell r="F113">
            <v>100</v>
          </cell>
          <cell r="G113" t="str">
            <v>Trimestre</v>
          </cell>
          <cell r="H113" t="str">
            <v>Porcentaje</v>
          </cell>
          <cell r="I113">
            <v>0</v>
          </cell>
          <cell r="J113">
            <v>6</v>
          </cell>
          <cell r="K113" t="str">
            <v>Proceso: Gestión Humana</v>
          </cell>
          <cell r="L113">
            <v>272</v>
          </cell>
          <cell r="M113" t="str">
            <v>Proceso: Gestión Humana No Aplica Subproceso.</v>
          </cell>
          <cell r="N113">
            <v>3030</v>
          </cell>
          <cell r="O113" t="str">
            <v>Proceso: Gestión Humana</v>
          </cell>
          <cell r="P113">
            <v>6001</v>
          </cell>
          <cell r="Q113">
            <v>6002</v>
          </cell>
          <cell r="R113">
            <v>0</v>
          </cell>
          <cell r="S113">
            <v>0</v>
          </cell>
          <cell r="T113" t="str">
            <v>Ascendente</v>
          </cell>
          <cell r="U113">
            <v>3</v>
          </cell>
          <cell r="V113" t="str">
            <v>Proceso</v>
          </cell>
          <cell r="W113">
            <v>21403</v>
          </cell>
          <cell r="X113" t="str">
            <v>Indicadores de Proceso - Personal</v>
          </cell>
          <cell r="Y113" t="str">
            <v>No</v>
          </cell>
        </row>
        <row r="114">
          <cell r="A114">
            <v>5071</v>
          </cell>
          <cell r="B114" t="str">
            <v>Ejecución del plan de bienestar</v>
          </cell>
          <cell r="C114" t="str">
            <v>(6003/6018)*100</v>
          </cell>
          <cell r="D114">
            <v>97110001</v>
          </cell>
          <cell r="E114" t="str">
            <v>(Variable 1/ Variable 2)* 100</v>
          </cell>
          <cell r="F114">
            <v>100</v>
          </cell>
          <cell r="G114" t="str">
            <v>Trimestre</v>
          </cell>
          <cell r="H114" t="str">
            <v>Porcentaje</v>
          </cell>
          <cell r="I114">
            <v>0</v>
          </cell>
          <cell r="J114">
            <v>6</v>
          </cell>
          <cell r="K114" t="str">
            <v>Proceso: Gestión Humana</v>
          </cell>
          <cell r="L114">
            <v>272</v>
          </cell>
          <cell r="M114" t="str">
            <v>Proceso: Gestión Humana No Aplica Subproceso.</v>
          </cell>
          <cell r="N114">
            <v>3030</v>
          </cell>
          <cell r="O114" t="str">
            <v>Proceso: Gestión Humana</v>
          </cell>
          <cell r="P114">
            <v>6003</v>
          </cell>
          <cell r="Q114">
            <v>6018</v>
          </cell>
          <cell r="R114">
            <v>0</v>
          </cell>
          <cell r="S114">
            <v>0</v>
          </cell>
          <cell r="T114" t="str">
            <v>Ascendente</v>
          </cell>
          <cell r="U114">
            <v>3</v>
          </cell>
          <cell r="V114" t="str">
            <v>Proceso</v>
          </cell>
          <cell r="W114">
            <v>21403</v>
          </cell>
          <cell r="X114" t="str">
            <v>Indicadores de Proceso - Personal</v>
          </cell>
          <cell r="Y114" t="str">
            <v>No</v>
          </cell>
        </row>
        <row r="115">
          <cell r="A115">
            <v>5072</v>
          </cell>
          <cell r="B115" t="str">
            <v>Gestión de incapacidades</v>
          </cell>
          <cell r="C115" t="str">
            <v>(6004/6005)*100</v>
          </cell>
          <cell r="D115">
            <v>97110001</v>
          </cell>
          <cell r="E115" t="str">
            <v>(Variable 1/ Variable 2)* 100</v>
          </cell>
          <cell r="F115">
            <v>100</v>
          </cell>
          <cell r="G115" t="str">
            <v>Bimestre</v>
          </cell>
          <cell r="H115" t="str">
            <v>Porcentaje</v>
          </cell>
          <cell r="I115">
            <v>92</v>
          </cell>
          <cell r="J115">
            <v>6</v>
          </cell>
          <cell r="K115" t="str">
            <v>Proceso: Gestión Humana</v>
          </cell>
          <cell r="L115">
            <v>272</v>
          </cell>
          <cell r="M115" t="str">
            <v>Proceso: Gestión Humana No Aplica Subproceso.</v>
          </cell>
          <cell r="N115">
            <v>3030</v>
          </cell>
          <cell r="O115" t="str">
            <v>Proceso: Gestión Humana</v>
          </cell>
          <cell r="P115">
            <v>6004</v>
          </cell>
          <cell r="Q115">
            <v>6005</v>
          </cell>
          <cell r="R115">
            <v>0</v>
          </cell>
          <cell r="S115">
            <v>0</v>
          </cell>
          <cell r="T115" t="str">
            <v>Ascendente</v>
          </cell>
          <cell r="U115">
            <v>3</v>
          </cell>
          <cell r="V115" t="str">
            <v>Proceso</v>
          </cell>
          <cell r="W115">
            <v>21403</v>
          </cell>
          <cell r="X115" t="str">
            <v>Indicadores de Proceso - Personal</v>
          </cell>
          <cell r="Y115" t="str">
            <v>No</v>
          </cell>
        </row>
        <row r="116">
          <cell r="A116">
            <v>5073</v>
          </cell>
          <cell r="B116" t="str">
            <v>Gestión de novedades que afectan la nómina</v>
          </cell>
          <cell r="C116" t="str">
            <v>(6006/6007)*100</v>
          </cell>
          <cell r="D116">
            <v>97110001</v>
          </cell>
          <cell r="E116" t="str">
            <v>(Variable 1/ Variable 2)* 100</v>
          </cell>
          <cell r="F116">
            <v>100</v>
          </cell>
          <cell r="G116" t="str">
            <v>Trimestre</v>
          </cell>
          <cell r="H116" t="str">
            <v>Porcentaje</v>
          </cell>
          <cell r="I116">
            <v>0</v>
          </cell>
          <cell r="J116">
            <v>6</v>
          </cell>
          <cell r="K116" t="str">
            <v>Proceso: Gestión Humana</v>
          </cell>
          <cell r="L116">
            <v>272</v>
          </cell>
          <cell r="M116" t="str">
            <v>Proceso: Gestión Humana No Aplica Subproceso.</v>
          </cell>
          <cell r="N116">
            <v>3030</v>
          </cell>
          <cell r="O116" t="str">
            <v>Proceso: Gestión Humana</v>
          </cell>
          <cell r="P116">
            <v>6006</v>
          </cell>
          <cell r="Q116">
            <v>6007</v>
          </cell>
          <cell r="R116">
            <v>0</v>
          </cell>
          <cell r="S116">
            <v>0</v>
          </cell>
          <cell r="T116" t="str">
            <v>Ascendente</v>
          </cell>
          <cell r="U116">
            <v>3</v>
          </cell>
          <cell r="V116" t="str">
            <v>Proceso</v>
          </cell>
          <cell r="W116">
            <v>21403</v>
          </cell>
          <cell r="X116" t="str">
            <v>Indicadores de Proceso - Personal</v>
          </cell>
          <cell r="Y116" t="str">
            <v>No</v>
          </cell>
        </row>
        <row r="117">
          <cell r="A117">
            <v>5074</v>
          </cell>
          <cell r="B117" t="str">
            <v>Gestión del clima laboral</v>
          </cell>
          <cell r="C117" t="str">
            <v>(6008/6009)*100</v>
          </cell>
          <cell r="D117">
            <v>97110001</v>
          </cell>
          <cell r="E117" t="str">
            <v>(Variable 1/ Variable 2)* 100</v>
          </cell>
          <cell r="F117">
            <v>100</v>
          </cell>
          <cell r="G117" t="str">
            <v>Semestre</v>
          </cell>
          <cell r="H117" t="str">
            <v>Porcentaje</v>
          </cell>
          <cell r="I117">
            <v>0</v>
          </cell>
          <cell r="J117">
            <v>6</v>
          </cell>
          <cell r="K117" t="str">
            <v>Proceso: Gestión Humana</v>
          </cell>
          <cell r="L117">
            <v>272</v>
          </cell>
          <cell r="M117" t="str">
            <v>Proceso: Gestión Humana No Aplica Subproceso.</v>
          </cell>
          <cell r="N117">
            <v>3030</v>
          </cell>
          <cell r="O117" t="str">
            <v>Proceso: Gestión Humana</v>
          </cell>
          <cell r="P117">
            <v>6008</v>
          </cell>
          <cell r="Q117">
            <v>6009</v>
          </cell>
          <cell r="R117">
            <v>0</v>
          </cell>
          <cell r="S117">
            <v>0</v>
          </cell>
          <cell r="T117" t="str">
            <v>Ascendente</v>
          </cell>
          <cell r="U117">
            <v>3</v>
          </cell>
          <cell r="V117" t="str">
            <v>Proceso</v>
          </cell>
          <cell r="W117">
            <v>21403</v>
          </cell>
          <cell r="X117" t="str">
            <v>Indicadores de Proceso - Personal</v>
          </cell>
          <cell r="Y117" t="str">
            <v>No</v>
          </cell>
        </row>
        <row r="118">
          <cell r="A118">
            <v>5075</v>
          </cell>
          <cell r="B118" t="str">
            <v>Gestión del desarrollo</v>
          </cell>
          <cell r="C118" t="str">
            <v>(6010/6011)*100</v>
          </cell>
          <cell r="D118">
            <v>97110001</v>
          </cell>
          <cell r="E118" t="str">
            <v>(Variable 1/ Variable 2)* 100</v>
          </cell>
          <cell r="F118">
            <v>100</v>
          </cell>
          <cell r="G118" t="str">
            <v>Trimestre</v>
          </cell>
          <cell r="H118" t="str">
            <v>Porcentaje</v>
          </cell>
          <cell r="I118">
            <v>0</v>
          </cell>
          <cell r="J118">
            <v>6</v>
          </cell>
          <cell r="K118" t="str">
            <v>Proceso: Gestión Humana</v>
          </cell>
          <cell r="L118">
            <v>272</v>
          </cell>
          <cell r="M118" t="str">
            <v>Proceso: Gestión Humana No Aplica Subproceso.</v>
          </cell>
          <cell r="N118">
            <v>3030</v>
          </cell>
          <cell r="O118" t="str">
            <v>Proceso: Gestión Humana</v>
          </cell>
          <cell r="P118">
            <v>6010</v>
          </cell>
          <cell r="Q118">
            <v>6011</v>
          </cell>
          <cell r="R118">
            <v>0</v>
          </cell>
          <cell r="S118">
            <v>0</v>
          </cell>
          <cell r="T118" t="str">
            <v>Ascendente</v>
          </cell>
          <cell r="U118">
            <v>3</v>
          </cell>
          <cell r="V118" t="str">
            <v>Proceso</v>
          </cell>
          <cell r="W118">
            <v>21403</v>
          </cell>
          <cell r="X118" t="str">
            <v>Indicadores de Proceso - Personal</v>
          </cell>
          <cell r="Y118" t="str">
            <v>No</v>
          </cell>
        </row>
        <row r="119">
          <cell r="A119">
            <v>5076</v>
          </cell>
          <cell r="B119" t="str">
            <v>Gestión del rendimiento</v>
          </cell>
          <cell r="C119" t="str">
            <v>(6012/6013)*100</v>
          </cell>
          <cell r="D119">
            <v>97110001</v>
          </cell>
          <cell r="E119" t="str">
            <v>(Variable 1/ Variable 2)* 100</v>
          </cell>
          <cell r="F119">
            <v>100</v>
          </cell>
          <cell r="G119" t="str">
            <v>Año</v>
          </cell>
          <cell r="H119" t="str">
            <v>Porcentaje</v>
          </cell>
          <cell r="I119">
            <v>0</v>
          </cell>
          <cell r="J119">
            <v>6</v>
          </cell>
          <cell r="K119" t="str">
            <v>Proceso: Gestión Humana</v>
          </cell>
          <cell r="L119">
            <v>272</v>
          </cell>
          <cell r="M119" t="str">
            <v>Proceso: Gestión Humana No Aplica Subproceso.</v>
          </cell>
          <cell r="N119">
            <v>3030</v>
          </cell>
          <cell r="O119" t="str">
            <v>Proceso: Gestión Humana</v>
          </cell>
          <cell r="P119">
            <v>6012</v>
          </cell>
          <cell r="Q119">
            <v>6013</v>
          </cell>
          <cell r="R119">
            <v>0</v>
          </cell>
          <cell r="S119">
            <v>0</v>
          </cell>
          <cell r="T119" t="str">
            <v>Ascendente</v>
          </cell>
          <cell r="U119">
            <v>3</v>
          </cell>
          <cell r="V119" t="str">
            <v>Proceso</v>
          </cell>
          <cell r="W119">
            <v>21403</v>
          </cell>
          <cell r="X119" t="str">
            <v>Indicadores de Proceso - Personal</v>
          </cell>
          <cell r="Y119" t="str">
            <v>No</v>
          </cell>
        </row>
        <row r="120">
          <cell r="A120">
            <v>5077</v>
          </cell>
          <cell r="B120" t="str">
            <v>Gestión Historia Laboral</v>
          </cell>
          <cell r="C120" t="str">
            <v>(6014/6015)*100</v>
          </cell>
          <cell r="D120">
            <v>97110001</v>
          </cell>
          <cell r="E120" t="str">
            <v>(Variable 1/ Variable 2)* 100</v>
          </cell>
          <cell r="F120">
            <v>100</v>
          </cell>
          <cell r="G120" t="str">
            <v>Trimestre</v>
          </cell>
          <cell r="H120" t="str">
            <v>Porcentaje</v>
          </cell>
          <cell r="I120">
            <v>0</v>
          </cell>
          <cell r="J120">
            <v>6</v>
          </cell>
          <cell r="K120" t="str">
            <v>Proceso: Gestión Humana</v>
          </cell>
          <cell r="L120">
            <v>272</v>
          </cell>
          <cell r="M120" t="str">
            <v>Proceso: Gestión Humana No Aplica Subproceso.</v>
          </cell>
          <cell r="N120">
            <v>3030</v>
          </cell>
          <cell r="O120" t="str">
            <v>Proceso: Gestión Humana</v>
          </cell>
          <cell r="P120">
            <v>6014</v>
          </cell>
          <cell r="Q120">
            <v>6015</v>
          </cell>
          <cell r="R120">
            <v>0</v>
          </cell>
          <cell r="S120">
            <v>0</v>
          </cell>
          <cell r="T120" t="str">
            <v>Ascendente</v>
          </cell>
          <cell r="U120">
            <v>3</v>
          </cell>
          <cell r="V120" t="str">
            <v>Proceso</v>
          </cell>
          <cell r="W120">
            <v>21403</v>
          </cell>
          <cell r="X120" t="str">
            <v>Indicadores de Proceso - Personal</v>
          </cell>
          <cell r="Y120" t="str">
            <v>No</v>
          </cell>
        </row>
        <row r="121">
          <cell r="A121">
            <v>5078</v>
          </cell>
          <cell r="B121" t="str">
            <v>Gestión solicitudes de información historia laboral</v>
          </cell>
          <cell r="C121" t="str">
            <v>(6016/6017)*100</v>
          </cell>
          <cell r="D121">
            <v>97110001</v>
          </cell>
          <cell r="E121" t="str">
            <v>(Variable 1/ Variable 2)* 100</v>
          </cell>
          <cell r="F121">
            <v>100</v>
          </cell>
          <cell r="G121" t="str">
            <v>Trimestre</v>
          </cell>
          <cell r="H121" t="str">
            <v>Porcentaje</v>
          </cell>
          <cell r="I121">
            <v>0</v>
          </cell>
          <cell r="J121">
            <v>6</v>
          </cell>
          <cell r="K121" t="str">
            <v>Proceso: Gestión Humana</v>
          </cell>
          <cell r="L121">
            <v>272</v>
          </cell>
          <cell r="M121" t="str">
            <v>Proceso: Gestión Humana No Aplica Subproceso.</v>
          </cell>
          <cell r="N121">
            <v>3030</v>
          </cell>
          <cell r="O121" t="str">
            <v>Proceso: Gestión Humana</v>
          </cell>
          <cell r="P121">
            <v>6016</v>
          </cell>
          <cell r="Q121">
            <v>6017</v>
          </cell>
          <cell r="R121">
            <v>0</v>
          </cell>
          <cell r="S121">
            <v>0</v>
          </cell>
          <cell r="T121" t="str">
            <v>Ascendente</v>
          </cell>
          <cell r="U121">
            <v>3</v>
          </cell>
          <cell r="V121" t="str">
            <v>Proceso</v>
          </cell>
          <cell r="W121">
            <v>21403</v>
          </cell>
          <cell r="X121" t="str">
            <v>Indicadores de Proceso - Personal</v>
          </cell>
          <cell r="Y121" t="str">
            <v>No</v>
          </cell>
        </row>
        <row r="122">
          <cell r="A122">
            <v>5079</v>
          </cell>
          <cell r="B122" t="str">
            <v>Comentarios a proyectos de normativa</v>
          </cell>
          <cell r="C122" t="str">
            <v>(6023/6024)*100</v>
          </cell>
          <cell r="D122">
            <v>97110002</v>
          </cell>
          <cell r="E122" t="str">
            <v>(Variable 1/ Variable 2)* 100</v>
          </cell>
          <cell r="F122">
            <v>100</v>
          </cell>
          <cell r="G122" t="str">
            <v>Mes</v>
          </cell>
          <cell r="H122" t="str">
            <v>Porcentaje</v>
          </cell>
          <cell r="I122">
            <v>0</v>
          </cell>
          <cell r="J122">
            <v>7</v>
          </cell>
          <cell r="K122" t="str">
            <v>Proceso: Gestión Jurídica</v>
          </cell>
          <cell r="L122">
            <v>7</v>
          </cell>
          <cell r="M122" t="str">
            <v>Proceso: Gestión Jurídica No Aplica</v>
          </cell>
          <cell r="N122">
            <v>3003</v>
          </cell>
          <cell r="O122" t="str">
            <v>Proceso: Gestión Jurídica No Aplica</v>
          </cell>
          <cell r="P122">
            <v>6023</v>
          </cell>
          <cell r="Q122">
            <v>6024</v>
          </cell>
          <cell r="R122">
            <v>0</v>
          </cell>
          <cell r="S122">
            <v>0</v>
          </cell>
          <cell r="T122" t="str">
            <v>Constante</v>
          </cell>
          <cell r="U122">
            <v>3</v>
          </cell>
          <cell r="V122" t="str">
            <v>Proceso</v>
          </cell>
          <cell r="W122">
            <v>20803</v>
          </cell>
          <cell r="X122" t="str">
            <v>Indicadores de Proceso - Gestión Jurídica</v>
          </cell>
          <cell r="Y122" t="str">
            <v>No</v>
          </cell>
        </row>
        <row r="123">
          <cell r="A123">
            <v>5080</v>
          </cell>
          <cell r="B123" t="str">
            <v>Oportunidad en las decisiones adoptadas por el Comité de Conciliación y Defensa Judicial</v>
          </cell>
          <cell r="C123" t="str">
            <v>(6025/6026)*100</v>
          </cell>
          <cell r="D123">
            <v>97110002</v>
          </cell>
          <cell r="E123" t="str">
            <v>(Variable 1/ Variable 2)* 100</v>
          </cell>
          <cell r="F123">
            <v>90</v>
          </cell>
          <cell r="G123" t="str">
            <v>Mes</v>
          </cell>
          <cell r="H123" t="str">
            <v>Porcentaje</v>
          </cell>
          <cell r="I123">
            <v>0</v>
          </cell>
          <cell r="J123">
            <v>7</v>
          </cell>
          <cell r="K123" t="str">
            <v>Proceso: Gestión Jurídica</v>
          </cell>
          <cell r="L123">
            <v>7</v>
          </cell>
          <cell r="M123" t="str">
            <v>Proceso: Gestión Jurídica No Aplica</v>
          </cell>
          <cell r="N123">
            <v>3003</v>
          </cell>
          <cell r="O123" t="str">
            <v>Proceso: Gestión Jurídica No Aplica</v>
          </cell>
          <cell r="P123">
            <v>6025</v>
          </cell>
          <cell r="Q123">
            <v>6026</v>
          </cell>
          <cell r="R123">
            <v>0</v>
          </cell>
          <cell r="S123">
            <v>0</v>
          </cell>
          <cell r="T123" t="str">
            <v>Constante</v>
          </cell>
          <cell r="U123">
            <v>3</v>
          </cell>
          <cell r="V123" t="str">
            <v>Proceso</v>
          </cell>
          <cell r="W123">
            <v>20803</v>
          </cell>
          <cell r="X123" t="str">
            <v>Indicadores de Proceso - Gestión Jurídica</v>
          </cell>
          <cell r="Y123" t="str">
            <v>No</v>
          </cell>
        </row>
        <row r="124">
          <cell r="A124">
            <v>5081</v>
          </cell>
          <cell r="B124" t="str">
            <v>Estudios sobre la procedencia de denuncia</v>
          </cell>
          <cell r="C124" t="str">
            <v>(6027/6028)*100</v>
          </cell>
          <cell r="D124">
            <v>97110002</v>
          </cell>
          <cell r="E124" t="str">
            <v>(Variable 1/ Variable 2)* 100</v>
          </cell>
          <cell r="F124">
            <v>100</v>
          </cell>
          <cell r="G124" t="str">
            <v>Mes</v>
          </cell>
          <cell r="H124" t="str">
            <v>Porcentaje</v>
          </cell>
          <cell r="I124">
            <v>84.54</v>
          </cell>
          <cell r="J124">
            <v>7</v>
          </cell>
          <cell r="K124" t="str">
            <v>Proceso: Gestión Jurídica</v>
          </cell>
          <cell r="L124">
            <v>7</v>
          </cell>
          <cell r="M124" t="str">
            <v>Proceso: Gestión Jurídica No Aplica</v>
          </cell>
          <cell r="N124">
            <v>3003</v>
          </cell>
          <cell r="O124" t="str">
            <v>Proceso: Gestión Jurídica No Aplica</v>
          </cell>
          <cell r="P124">
            <v>6027</v>
          </cell>
          <cell r="Q124">
            <v>6028</v>
          </cell>
          <cell r="R124">
            <v>0</v>
          </cell>
          <cell r="S124">
            <v>0</v>
          </cell>
          <cell r="T124" t="str">
            <v>Constante</v>
          </cell>
          <cell r="U124">
            <v>3</v>
          </cell>
          <cell r="V124" t="str">
            <v>Proceso</v>
          </cell>
          <cell r="W124">
            <v>20803</v>
          </cell>
          <cell r="X124" t="str">
            <v>Indicadores de Proceso - Gestión Jurídica</v>
          </cell>
          <cell r="Y124" t="str">
            <v>No</v>
          </cell>
        </row>
        <row r="125">
          <cell r="A125">
            <v>5082</v>
          </cell>
          <cell r="B125" t="str">
            <v>Fallos en sede Administrativa a favor de la DIAN.</v>
          </cell>
          <cell r="C125" t="str">
            <v>(6029/6030)*100</v>
          </cell>
          <cell r="D125">
            <v>97110002</v>
          </cell>
          <cell r="E125" t="str">
            <v>(Variable 1/ Variable 2)* 100</v>
          </cell>
          <cell r="F125">
            <v>100</v>
          </cell>
          <cell r="G125" t="str">
            <v>Trimestre</v>
          </cell>
          <cell r="H125" t="str">
            <v>Porcentaje</v>
          </cell>
          <cell r="I125">
            <v>62.95</v>
          </cell>
          <cell r="J125">
            <v>7</v>
          </cell>
          <cell r="K125" t="str">
            <v>Proceso: Gestión Jurídica</v>
          </cell>
          <cell r="L125">
            <v>7</v>
          </cell>
          <cell r="M125" t="str">
            <v>Proceso: Gestión Jurídica No Aplica</v>
          </cell>
          <cell r="N125">
            <v>3003</v>
          </cell>
          <cell r="O125" t="str">
            <v>Proceso: Gestión Jurídica No Aplica</v>
          </cell>
          <cell r="P125">
            <v>6029</v>
          </cell>
          <cell r="Q125">
            <v>6030</v>
          </cell>
          <cell r="R125">
            <v>0</v>
          </cell>
          <cell r="S125">
            <v>0</v>
          </cell>
          <cell r="T125" t="str">
            <v>Constante</v>
          </cell>
          <cell r="U125">
            <v>3</v>
          </cell>
          <cell r="V125" t="str">
            <v>Proceso</v>
          </cell>
          <cell r="W125">
            <v>20803</v>
          </cell>
          <cell r="X125" t="str">
            <v>Indicadores de Proceso - Gestión Jurídica</v>
          </cell>
          <cell r="Y125" t="str">
            <v>No</v>
          </cell>
        </row>
        <row r="126">
          <cell r="A126">
            <v>5083</v>
          </cell>
          <cell r="B126" t="str">
            <v>Incidentes de Reparación Integral Presentados</v>
          </cell>
          <cell r="C126" t="str">
            <v>(6031/6032)*100</v>
          </cell>
          <cell r="D126">
            <v>97110002</v>
          </cell>
          <cell r="E126" t="str">
            <v>(Variable 1/ Variable 2)* 100</v>
          </cell>
          <cell r="F126">
            <v>90</v>
          </cell>
          <cell r="G126" t="str">
            <v>Mes</v>
          </cell>
          <cell r="H126" t="str">
            <v>Porcentaje</v>
          </cell>
          <cell r="I126">
            <v>47.5</v>
          </cell>
          <cell r="J126">
            <v>7</v>
          </cell>
          <cell r="K126" t="str">
            <v>Proceso: Gestión Jurídica</v>
          </cell>
          <cell r="L126">
            <v>7</v>
          </cell>
          <cell r="M126" t="str">
            <v>Proceso: Gestión Jurídica No Aplica</v>
          </cell>
          <cell r="N126">
            <v>3003</v>
          </cell>
          <cell r="O126" t="str">
            <v>Proceso: Gestión Jurídica No Aplica</v>
          </cell>
          <cell r="P126">
            <v>6031</v>
          </cell>
          <cell r="Q126">
            <v>6032</v>
          </cell>
          <cell r="R126">
            <v>0</v>
          </cell>
          <cell r="S126">
            <v>0</v>
          </cell>
          <cell r="T126" t="str">
            <v>Constante</v>
          </cell>
          <cell r="U126">
            <v>3</v>
          </cell>
          <cell r="V126" t="str">
            <v>Proceso</v>
          </cell>
          <cell r="W126">
            <v>20803</v>
          </cell>
          <cell r="X126" t="str">
            <v>Indicadores de Proceso - Gestión Jurídica</v>
          </cell>
          <cell r="Y126" t="str">
            <v>No</v>
          </cell>
        </row>
        <row r="127">
          <cell r="A127">
            <v>5084</v>
          </cell>
          <cell r="B127" t="str">
            <v>Oportunidad en los actos administrativos proferidos en Sede Administrativa en materia Aduanero y Cambiario.</v>
          </cell>
          <cell r="C127" t="str">
            <v>(6033/6034)*100</v>
          </cell>
          <cell r="D127">
            <v>97110002</v>
          </cell>
          <cell r="E127" t="str">
            <v>(Variable 1/ Variable 2)* 100</v>
          </cell>
          <cell r="F127">
            <v>100</v>
          </cell>
          <cell r="G127" t="str">
            <v>Mes</v>
          </cell>
          <cell r="H127" t="str">
            <v>Porcentaje</v>
          </cell>
          <cell r="I127">
            <v>62.5</v>
          </cell>
          <cell r="J127">
            <v>7</v>
          </cell>
          <cell r="K127" t="str">
            <v>Proceso: Gestión Jurídica</v>
          </cell>
          <cell r="L127">
            <v>7</v>
          </cell>
          <cell r="M127" t="str">
            <v>Proceso: Gestión Jurídica No Aplica</v>
          </cell>
          <cell r="N127">
            <v>3003</v>
          </cell>
          <cell r="O127" t="str">
            <v>Proceso: Gestión Jurídica No Aplica</v>
          </cell>
          <cell r="P127">
            <v>6033</v>
          </cell>
          <cell r="Q127">
            <v>6034</v>
          </cell>
          <cell r="R127">
            <v>0</v>
          </cell>
          <cell r="S127">
            <v>0</v>
          </cell>
          <cell r="T127" t="str">
            <v>Constante</v>
          </cell>
          <cell r="U127">
            <v>3</v>
          </cell>
          <cell r="V127" t="str">
            <v>Proceso</v>
          </cell>
          <cell r="W127">
            <v>20803</v>
          </cell>
          <cell r="X127" t="str">
            <v>Indicadores de Proceso - Gestión Jurídica</v>
          </cell>
          <cell r="Y127" t="str">
            <v>No</v>
          </cell>
        </row>
        <row r="128">
          <cell r="A128">
            <v>5085</v>
          </cell>
          <cell r="B128" t="str">
            <v>Efiencia en la inspección aduanera en importaciones</v>
          </cell>
          <cell r="C128" t="str">
            <v>(6037+6038/6039+6040)*100</v>
          </cell>
          <cell r="D128">
            <v>97110002</v>
          </cell>
          <cell r="E128" t="str">
            <v>((Variable 1+ Variable 2) / (Variable 3 + Variable 4))*100</v>
          </cell>
          <cell r="F128">
            <v>10</v>
          </cell>
          <cell r="G128" t="str">
            <v>Mes</v>
          </cell>
          <cell r="H128" t="str">
            <v>Porcentaje</v>
          </cell>
          <cell r="I128">
            <v>0</v>
          </cell>
          <cell r="J128">
            <v>11</v>
          </cell>
          <cell r="K128" t="str">
            <v>Proceso: Operación Aduanera</v>
          </cell>
          <cell r="L128">
            <v>267</v>
          </cell>
          <cell r="M128" t="str">
            <v>Proceso: Operación Aduanera</v>
          </cell>
          <cell r="N128">
            <v>3001</v>
          </cell>
          <cell r="O128" t="str">
            <v>Proceso: Operación Aduanera</v>
          </cell>
          <cell r="P128">
            <v>6037</v>
          </cell>
          <cell r="Q128">
            <v>6038</v>
          </cell>
          <cell r="R128">
            <v>6039</v>
          </cell>
          <cell r="S128">
            <v>6040</v>
          </cell>
          <cell r="T128" t="str">
            <v>Constante</v>
          </cell>
          <cell r="U128">
            <v>3</v>
          </cell>
          <cell r="V128" t="str">
            <v>Proceso</v>
          </cell>
          <cell r="W128">
            <v>21003</v>
          </cell>
          <cell r="X128" t="str">
            <v>Indicadores de Proceso - Gestión de Aduanas</v>
          </cell>
          <cell r="Y128" t="str">
            <v>No</v>
          </cell>
        </row>
        <row r="129">
          <cell r="A129">
            <v>5086</v>
          </cell>
          <cell r="B129" t="str">
            <v>Actos finales de Devoluciones y/o compensación debidamente proferidos</v>
          </cell>
          <cell r="C129" t="str">
            <v>(1-(6035/6036))*100</v>
          </cell>
          <cell r="D129">
            <v>97110002</v>
          </cell>
          <cell r="E129" t="str">
            <v>(1-(Variable 1 / Variable 2))*100</v>
          </cell>
          <cell r="F129">
            <v>100</v>
          </cell>
          <cell r="G129" t="str">
            <v>Semestre</v>
          </cell>
          <cell r="H129" t="str">
            <v>Porcentaje</v>
          </cell>
          <cell r="I129">
            <v>0</v>
          </cell>
          <cell r="J129">
            <v>12</v>
          </cell>
          <cell r="K129" t="str">
            <v>Proceso: Recaudación</v>
          </cell>
          <cell r="L129">
            <v>45</v>
          </cell>
          <cell r="M129" t="str">
            <v>Subproceso: Devolución y/o Compensación</v>
          </cell>
          <cell r="N129">
            <v>3044</v>
          </cell>
          <cell r="O129" t="str">
            <v>Subproceso: Devolución y/o compensación</v>
          </cell>
          <cell r="P129">
            <v>6035</v>
          </cell>
          <cell r="Q129">
            <v>6036</v>
          </cell>
          <cell r="R129">
            <v>0</v>
          </cell>
          <cell r="S129">
            <v>0</v>
          </cell>
          <cell r="T129" t="str">
            <v>Constante</v>
          </cell>
          <cell r="U129">
            <v>3</v>
          </cell>
          <cell r="V129" t="str">
            <v>Proceso</v>
          </cell>
          <cell r="W129">
            <v>22403</v>
          </cell>
          <cell r="X129" t="str">
            <v>Indicadores de Subproceso - Recaudo</v>
          </cell>
          <cell r="Y129" t="str">
            <v>No</v>
          </cell>
        </row>
        <row r="130">
          <cell r="A130">
            <v>5087</v>
          </cell>
          <cell r="B130" t="str">
            <v>Disposición de las mercancias ADA, bajo las diferentes modalidades de disposición excepto traslado,existentes en inventarios a Diciembre 31 de la vigencia anterior.</v>
          </cell>
          <cell r="C130" t="str">
            <v>(6019/6020)*100</v>
          </cell>
          <cell r="D130">
            <v>97110001</v>
          </cell>
          <cell r="E130" t="str">
            <v>(Variable 1/ Variable 2)* 100</v>
          </cell>
          <cell r="F130">
            <v>78</v>
          </cell>
          <cell r="G130" t="str">
            <v>Trimestre</v>
          </cell>
          <cell r="H130" t="str">
            <v>Porcentaje</v>
          </cell>
          <cell r="I130">
            <v>0</v>
          </cell>
          <cell r="J130">
            <v>3</v>
          </cell>
          <cell r="K130" t="str">
            <v>Proceso: Comercialización</v>
          </cell>
          <cell r="L130">
            <v>275</v>
          </cell>
          <cell r="M130" t="str">
            <v>Proceso: Comercialización. No aplica Subproceso</v>
          </cell>
          <cell r="N130">
            <v>3018</v>
          </cell>
          <cell r="O130" t="str">
            <v>Proceso: Comercialización</v>
          </cell>
          <cell r="P130">
            <v>6019</v>
          </cell>
          <cell r="Q130">
            <v>6020</v>
          </cell>
          <cell r="R130">
            <v>0</v>
          </cell>
          <cell r="S130">
            <v>0</v>
          </cell>
          <cell r="T130" t="str">
            <v>Ascendente</v>
          </cell>
          <cell r="U130">
            <v>3</v>
          </cell>
          <cell r="V130" t="str">
            <v>Proceso</v>
          </cell>
          <cell r="W130">
            <v>21703</v>
          </cell>
          <cell r="X130" t="str">
            <v>Indicadores de Proceso - Comercial</v>
          </cell>
          <cell r="Y130" t="str">
            <v>No</v>
          </cell>
        </row>
        <row r="131">
          <cell r="A131">
            <v>5088</v>
          </cell>
          <cell r="B131" t="str">
            <v>Control de proyectos de donación de mercancías</v>
          </cell>
          <cell r="C131" t="str">
            <v>(6021/6022)*100</v>
          </cell>
          <cell r="D131">
            <v>97110002</v>
          </cell>
          <cell r="E131" t="str">
            <v>(Variable 1/ Variable 2)* 100</v>
          </cell>
          <cell r="F131">
            <v>100</v>
          </cell>
          <cell r="G131" t="str">
            <v>Trimestre</v>
          </cell>
          <cell r="H131" t="str">
            <v>Porcentaje</v>
          </cell>
          <cell r="I131">
            <v>0</v>
          </cell>
          <cell r="J131">
            <v>3</v>
          </cell>
          <cell r="K131" t="str">
            <v>Proceso: Comercialización</v>
          </cell>
          <cell r="L131">
            <v>275</v>
          </cell>
          <cell r="M131" t="str">
            <v>Proceso: Comercialización. No aplica Subproceso</v>
          </cell>
          <cell r="N131">
            <v>3018</v>
          </cell>
          <cell r="O131" t="str">
            <v>Proceso: Comercialización</v>
          </cell>
          <cell r="P131">
            <v>6021</v>
          </cell>
          <cell r="Q131">
            <v>6022</v>
          </cell>
          <cell r="R131">
            <v>0</v>
          </cell>
          <cell r="S131">
            <v>0</v>
          </cell>
          <cell r="T131" t="str">
            <v>Constante</v>
          </cell>
          <cell r="U131">
            <v>3</v>
          </cell>
          <cell r="V131" t="str">
            <v>Proceso</v>
          </cell>
          <cell r="W131">
            <v>21703</v>
          </cell>
          <cell r="X131" t="str">
            <v>Indicadores de Proceso - Comercial</v>
          </cell>
          <cell r="Y131" t="str">
            <v>No</v>
          </cell>
        </row>
        <row r="132">
          <cell r="A132">
            <v>5089</v>
          </cell>
          <cell r="B132" t="str">
            <v>Trámite, Perfeccionamiento y legalización de procesos contractuales</v>
          </cell>
          <cell r="C132" t="str">
            <v>(6052/6053)*100</v>
          </cell>
          <cell r="D132">
            <v>97110002</v>
          </cell>
          <cell r="E132" t="str">
            <v>(Variable 1/ Variable 2)* 100</v>
          </cell>
          <cell r="F132">
            <v>90</v>
          </cell>
          <cell r="G132" t="str">
            <v>Trimestre</v>
          </cell>
          <cell r="H132" t="str">
            <v>Porcentaje</v>
          </cell>
          <cell r="I132">
            <v>0</v>
          </cell>
          <cell r="J132">
            <v>14</v>
          </cell>
          <cell r="K132" t="str">
            <v>Proceso: Recursos Físicos</v>
          </cell>
          <cell r="L132">
            <v>264</v>
          </cell>
          <cell r="M132" t="str">
            <v>Proceso: Recursos Físicos</v>
          </cell>
          <cell r="N132">
            <v>3075</v>
          </cell>
          <cell r="O132" t="str">
            <v>Proceso: Recursos Físicos</v>
          </cell>
          <cell r="P132">
            <v>6052</v>
          </cell>
          <cell r="Q132">
            <v>6053</v>
          </cell>
          <cell r="R132">
            <v>0</v>
          </cell>
          <cell r="S132">
            <v>0</v>
          </cell>
          <cell r="T132" t="str">
            <v>Constante</v>
          </cell>
          <cell r="U132">
            <v>3</v>
          </cell>
          <cell r="V132" t="str">
            <v>Proceso</v>
          </cell>
          <cell r="W132">
            <v>21503</v>
          </cell>
          <cell r="X132" t="str">
            <v>Indicadores de Proceso - Recursos Físicos</v>
          </cell>
          <cell r="Y132" t="str">
            <v>No</v>
          </cell>
        </row>
        <row r="133">
          <cell r="A133">
            <v>5092</v>
          </cell>
          <cell r="B133" t="str">
            <v>Percepción general de la calidad del servicio DIAN</v>
          </cell>
          <cell r="C133" t="str">
            <v>([6058]/[6059])* 100</v>
          </cell>
          <cell r="D133">
            <v>97110002</v>
          </cell>
          <cell r="E133" t="str">
            <v>(Variable 1/ Variable 2)* 100</v>
          </cell>
          <cell r="F133">
            <v>95</v>
          </cell>
          <cell r="G133" t="str">
            <v>Año</v>
          </cell>
          <cell r="H133" t="str">
            <v>Porcentaje</v>
          </cell>
          <cell r="I133">
            <v>0</v>
          </cell>
          <cell r="J133">
            <v>2</v>
          </cell>
          <cell r="K133" t="str">
            <v>Proceso: Asistencia al cliente</v>
          </cell>
          <cell r="L133">
            <v>276</v>
          </cell>
          <cell r="M133" t="str">
            <v>Proceso: Asistencia al cliente</v>
          </cell>
          <cell r="N133">
            <v>3015</v>
          </cell>
          <cell r="O133" t="str">
            <v>Proceso: Asistencia al Cliente</v>
          </cell>
          <cell r="P133">
            <v>6058</v>
          </cell>
          <cell r="Q133">
            <v>6059</v>
          </cell>
          <cell r="R133">
            <v>0</v>
          </cell>
          <cell r="S133">
            <v>0</v>
          </cell>
          <cell r="T133" t="str">
            <v>Constante</v>
          </cell>
          <cell r="U133">
            <v>3</v>
          </cell>
          <cell r="V133" t="str">
            <v>Proceso</v>
          </cell>
          <cell r="W133">
            <v>22503</v>
          </cell>
          <cell r="X133" t="str">
            <v>Indicadores de Proceso - Asistencia al Cliente</v>
          </cell>
          <cell r="Y133" t="str">
            <v>No</v>
          </cell>
        </row>
        <row r="134">
          <cell r="A134">
            <v>5093</v>
          </cell>
          <cell r="B134" t="str">
            <v>Mantener actualizado el RUPGJ</v>
          </cell>
          <cell r="C134" t="str">
            <v>(6143/6144)* 100</v>
          </cell>
          <cell r="D134">
            <v>97110002</v>
          </cell>
          <cell r="E134" t="str">
            <v>(Variable1/Variable2)*100</v>
          </cell>
          <cell r="F134">
            <v>100</v>
          </cell>
          <cell r="G134" t="str">
            <v>Mes</v>
          </cell>
          <cell r="H134" t="str">
            <v>Porcentaje</v>
          </cell>
          <cell r="I134">
            <v>99.11</v>
          </cell>
          <cell r="J134">
            <v>7</v>
          </cell>
          <cell r="K134" t="str">
            <v>Proceso: Gestión Jurídica</v>
          </cell>
          <cell r="L134">
            <v>7</v>
          </cell>
          <cell r="M134" t="str">
            <v>Proceso: Gestión Jurídica No Aplica</v>
          </cell>
          <cell r="N134">
            <v>3003</v>
          </cell>
          <cell r="O134" t="str">
            <v>Proceso: Gestión Jurídica No Aplica</v>
          </cell>
          <cell r="P134">
            <v>6143</v>
          </cell>
          <cell r="Q134">
            <v>6144</v>
          </cell>
          <cell r="R134">
            <v>0</v>
          </cell>
          <cell r="S134">
            <v>0</v>
          </cell>
          <cell r="T134" t="str">
            <v>Constante</v>
          </cell>
          <cell r="U134">
            <v>3</v>
          </cell>
          <cell r="V134" t="str">
            <v>Proceso</v>
          </cell>
          <cell r="W134">
            <v>20803</v>
          </cell>
          <cell r="X134" t="str">
            <v>Indicadores de Proceso - Gestión Jurídica</v>
          </cell>
          <cell r="Y134" t="str">
            <v>No</v>
          </cell>
        </row>
        <row r="135">
          <cell r="A135">
            <v>5094</v>
          </cell>
          <cell r="B135" t="str">
            <v>Resolver las solicitudes de Reducción Sanción en materia TAC en sede administrativa.</v>
          </cell>
          <cell r="C135" t="str">
            <v>(6145/6146)* 100</v>
          </cell>
          <cell r="D135">
            <v>97110002</v>
          </cell>
          <cell r="E135" t="str">
            <v>(Variable 1/ Variable 2)* 100</v>
          </cell>
          <cell r="F135">
            <v>100</v>
          </cell>
          <cell r="G135" t="str">
            <v>Mes</v>
          </cell>
          <cell r="H135" t="str">
            <v>Porcentaje</v>
          </cell>
          <cell r="I135">
            <v>99.11</v>
          </cell>
          <cell r="J135">
            <v>7</v>
          </cell>
          <cell r="K135" t="str">
            <v>Proceso: Gestión Jurídica</v>
          </cell>
          <cell r="L135">
            <v>7</v>
          </cell>
          <cell r="M135" t="str">
            <v>Proceso: Gestión Jurídica No Aplica</v>
          </cell>
          <cell r="N135">
            <v>3003</v>
          </cell>
          <cell r="O135" t="str">
            <v>Proceso: Gestión Jurídica No Aplica</v>
          </cell>
          <cell r="P135">
            <v>6145</v>
          </cell>
          <cell r="Q135">
            <v>6146</v>
          </cell>
          <cell r="R135">
            <v>0</v>
          </cell>
          <cell r="S135">
            <v>0</v>
          </cell>
          <cell r="T135" t="str">
            <v>Constante</v>
          </cell>
          <cell r="U135">
            <v>3</v>
          </cell>
          <cell r="V135" t="str">
            <v>Proceso</v>
          </cell>
          <cell r="W135">
            <v>20803</v>
          </cell>
          <cell r="X135" t="str">
            <v>Indicadores de Proceso - Gestión Jurídica</v>
          </cell>
          <cell r="Y135" t="str">
            <v>No</v>
          </cell>
        </row>
        <row r="136">
          <cell r="A136">
            <v>5095</v>
          </cell>
          <cell r="B136" t="str">
            <v>Resolver las solicitudes de Reducción Anticipo en materia TAC en sede administrativa.</v>
          </cell>
          <cell r="C136" t="str">
            <v>(6147/6148)* 100</v>
          </cell>
          <cell r="D136">
            <v>97110002</v>
          </cell>
          <cell r="E136" t="str">
            <v>(Variable 1/ Variable 2)* 100</v>
          </cell>
          <cell r="F136">
            <v>100</v>
          </cell>
          <cell r="G136" t="str">
            <v>Mes</v>
          </cell>
          <cell r="H136" t="str">
            <v>Porcentaje</v>
          </cell>
          <cell r="I136">
            <v>99.11</v>
          </cell>
          <cell r="J136">
            <v>7</v>
          </cell>
          <cell r="K136" t="str">
            <v>Proceso: Gestión Jurídica</v>
          </cell>
          <cell r="L136">
            <v>7</v>
          </cell>
          <cell r="M136" t="str">
            <v>Proceso: Gestión Jurídica No Aplica</v>
          </cell>
          <cell r="N136">
            <v>3003</v>
          </cell>
          <cell r="O136" t="str">
            <v>Proceso: Gestión Jurídica No Aplica</v>
          </cell>
          <cell r="P136">
            <v>6147</v>
          </cell>
          <cell r="Q136">
            <v>6148</v>
          </cell>
          <cell r="R136">
            <v>0</v>
          </cell>
          <cell r="S136">
            <v>0</v>
          </cell>
          <cell r="T136" t="str">
            <v>Constante</v>
          </cell>
          <cell r="U136">
            <v>3</v>
          </cell>
          <cell r="V136" t="str">
            <v>Proceso</v>
          </cell>
          <cell r="W136">
            <v>20803</v>
          </cell>
          <cell r="X136" t="str">
            <v>Indicadores de Proceso - Gestión Jurídica</v>
          </cell>
          <cell r="Y136" t="str">
            <v>No</v>
          </cell>
        </row>
        <row r="137">
          <cell r="A137">
            <v>5096</v>
          </cell>
          <cell r="B137" t="str">
            <v>Eficacia en la atención oportuna de consultas realizadas por usuarios internos y externos (SISCOS)</v>
          </cell>
          <cell r="C137" t="str">
            <v>(6149/ (6150 + 6151))*100</v>
          </cell>
          <cell r="D137">
            <v>97110001</v>
          </cell>
          <cell r="E137" t="str">
            <v>(Variable 1/ (Variable 2 + Variable 3))*100</v>
          </cell>
          <cell r="F137">
            <v>60</v>
          </cell>
          <cell r="G137" t="str">
            <v>Mes</v>
          </cell>
          <cell r="H137" t="str">
            <v>Porcentaje</v>
          </cell>
          <cell r="I137">
            <v>0</v>
          </cell>
          <cell r="J137">
            <v>11</v>
          </cell>
          <cell r="K137" t="str">
            <v>Proceso: Operación Aduanera</v>
          </cell>
          <cell r="L137">
            <v>216</v>
          </cell>
          <cell r="M137" t="str">
            <v>Subproceso: Apoyo  a la Operación Aduanera</v>
          </cell>
          <cell r="N137">
            <v>3051</v>
          </cell>
          <cell r="O137" t="str">
            <v>Subproceso: Apoyo  a la Operación Aduanera</v>
          </cell>
          <cell r="P137">
            <v>6149</v>
          </cell>
          <cell r="Q137">
            <v>6150</v>
          </cell>
          <cell r="R137">
            <v>6151</v>
          </cell>
          <cell r="S137">
            <v>0</v>
          </cell>
          <cell r="T137" t="str">
            <v>Ascendente</v>
          </cell>
          <cell r="U137">
            <v>2</v>
          </cell>
          <cell r="V137" t="str">
            <v>Subproceso</v>
          </cell>
          <cell r="W137">
            <v>22602</v>
          </cell>
          <cell r="X137" t="str">
            <v>Indicadores de Subproceso - Comercio Exterior</v>
          </cell>
          <cell r="Y137" t="str">
            <v>No</v>
          </cell>
        </row>
        <row r="138">
          <cell r="A138">
            <v>5097</v>
          </cell>
          <cell r="B138" t="str">
            <v>Impacto de la gestión de la DIAN en los medios de comunicación</v>
          </cell>
          <cell r="C138" t="str">
            <v>6152</v>
          </cell>
          <cell r="D138">
            <v>97110001</v>
          </cell>
          <cell r="E138" t="str">
            <v>Variable 1</v>
          </cell>
          <cell r="F138">
            <v>8000</v>
          </cell>
          <cell r="G138" t="str">
            <v>Semestre</v>
          </cell>
          <cell r="H138" t="str">
            <v>Cantidad</v>
          </cell>
          <cell r="I138">
            <v>8000</v>
          </cell>
          <cell r="J138">
            <v>9</v>
          </cell>
          <cell r="K138" t="str">
            <v>Proceso: Inteligencia Corporativa</v>
          </cell>
          <cell r="L138">
            <v>253</v>
          </cell>
          <cell r="M138" t="str">
            <v>Subproceso: Comunicaciones</v>
          </cell>
          <cell r="N138">
            <v>3004</v>
          </cell>
          <cell r="O138" t="str">
            <v>Subproceso: Comunicaciones</v>
          </cell>
          <cell r="P138">
            <v>6152</v>
          </cell>
          <cell r="Q138">
            <v>0</v>
          </cell>
          <cell r="R138">
            <v>0</v>
          </cell>
          <cell r="S138">
            <v>0</v>
          </cell>
          <cell r="T138" t="str">
            <v>Ascendente</v>
          </cell>
          <cell r="U138">
            <v>2</v>
          </cell>
          <cell r="V138" t="str">
            <v>Subproceso</v>
          </cell>
          <cell r="W138">
            <v>20502</v>
          </cell>
          <cell r="X138" t="str">
            <v>Indicadores de Subproceso - Comunicaciones</v>
          </cell>
          <cell r="Y138" t="str">
            <v>No</v>
          </cell>
        </row>
        <row r="139">
          <cell r="A139">
            <v>5098</v>
          </cell>
          <cell r="B139" t="str">
            <v xml:space="preserve">Percepción de los canales internos de comunicación </v>
          </cell>
          <cell r="C139" t="str">
            <v>6153</v>
          </cell>
          <cell r="D139">
            <v>97110001</v>
          </cell>
          <cell r="E139" t="str">
            <v>Variable 1</v>
          </cell>
          <cell r="F139">
            <v>60</v>
          </cell>
          <cell r="G139" t="str">
            <v>Año</v>
          </cell>
          <cell r="H139" t="str">
            <v>Porcentaje</v>
          </cell>
          <cell r="I139">
            <v>0</v>
          </cell>
          <cell r="J139">
            <v>9</v>
          </cell>
          <cell r="K139" t="str">
            <v>Proceso: Inteligencia Corporativa</v>
          </cell>
          <cell r="L139">
            <v>253</v>
          </cell>
          <cell r="M139" t="str">
            <v>Subproceso: Comunicaciones</v>
          </cell>
          <cell r="N139">
            <v>3004</v>
          </cell>
          <cell r="O139" t="str">
            <v>Subproceso: Comunicaciones</v>
          </cell>
          <cell r="P139">
            <v>6153</v>
          </cell>
          <cell r="Q139">
            <v>0</v>
          </cell>
          <cell r="R139">
            <v>0</v>
          </cell>
          <cell r="S139">
            <v>0</v>
          </cell>
          <cell r="T139" t="str">
            <v>Ascendente</v>
          </cell>
          <cell r="U139">
            <v>2</v>
          </cell>
          <cell r="V139" t="str">
            <v>Subproceso</v>
          </cell>
          <cell r="W139">
            <v>20502</v>
          </cell>
          <cell r="X139" t="str">
            <v>Indicadores de Subproceso - Comunicaciones</v>
          </cell>
          <cell r="Y139" t="str">
            <v>No</v>
          </cell>
        </row>
        <row r="140">
          <cell r="A140">
            <v>5099</v>
          </cell>
          <cell r="B140" t="str">
            <v>Capacitación en gestión del Riesgo del Subproceso de devoluciones y/o Compensaciones.</v>
          </cell>
          <cell r="C140" t="str">
            <v>(6154/6155)* 100</v>
          </cell>
          <cell r="D140">
            <v>97110002</v>
          </cell>
          <cell r="E140" t="str">
            <v>(Variable 1/ Variable 2)* 100</v>
          </cell>
          <cell r="F140">
            <v>100</v>
          </cell>
          <cell r="G140" t="str">
            <v>Semestre</v>
          </cell>
          <cell r="H140" t="str">
            <v>Porcentaje</v>
          </cell>
          <cell r="I140">
            <v>0</v>
          </cell>
          <cell r="J140">
            <v>12</v>
          </cell>
          <cell r="K140" t="str">
            <v>Proceso: Recaudación</v>
          </cell>
          <cell r="L140">
            <v>45</v>
          </cell>
          <cell r="M140" t="str">
            <v>Subproceso: Devolución y/o Compensación</v>
          </cell>
          <cell r="N140">
            <v>3044</v>
          </cell>
          <cell r="O140" t="str">
            <v>Subproceso: Devolución y/o compensación</v>
          </cell>
          <cell r="P140">
            <v>6154</v>
          </cell>
          <cell r="Q140">
            <v>6155</v>
          </cell>
          <cell r="R140">
            <v>0</v>
          </cell>
          <cell r="S140">
            <v>0</v>
          </cell>
          <cell r="T140" t="str">
            <v>Constante</v>
          </cell>
          <cell r="U140">
            <v>2</v>
          </cell>
          <cell r="V140" t="str">
            <v>Subproceso</v>
          </cell>
          <cell r="W140">
            <v>22403</v>
          </cell>
          <cell r="X140" t="str">
            <v>Indicadores de Subproceso - Recaudo</v>
          </cell>
          <cell r="Y140" t="str">
            <v>No</v>
          </cell>
        </row>
        <row r="141">
          <cell r="A141">
            <v>5100</v>
          </cell>
          <cell r="B141" t="str">
            <v>Gestión del SIE de Devoluciones optimizada</v>
          </cell>
          <cell r="C141" t="str">
            <v>(9488/9489)* 100</v>
          </cell>
          <cell r="D141">
            <v>97110001</v>
          </cell>
          <cell r="E141" t="str">
            <v>(Variable 1/ Variable 2)* 100</v>
          </cell>
          <cell r="F141">
            <v>85</v>
          </cell>
          <cell r="G141" t="str">
            <v>Mes</v>
          </cell>
          <cell r="H141" t="str">
            <v>Porcentaje</v>
          </cell>
          <cell r="I141">
            <v>0</v>
          </cell>
          <cell r="J141">
            <v>12</v>
          </cell>
          <cell r="K141" t="str">
            <v>Proceso: Recaudación</v>
          </cell>
          <cell r="L141">
            <v>45</v>
          </cell>
          <cell r="M141" t="str">
            <v>Subproceso: Devolución y/o Compensación</v>
          </cell>
          <cell r="N141">
            <v>3044</v>
          </cell>
          <cell r="O141" t="str">
            <v>Subproceso: Devolución y/o compensación</v>
          </cell>
          <cell r="P141">
            <v>6156</v>
          </cell>
          <cell r="Q141">
            <v>6157</v>
          </cell>
          <cell r="R141">
            <v>0</v>
          </cell>
          <cell r="S141">
            <v>0</v>
          </cell>
          <cell r="T141" t="str">
            <v>Ascendente</v>
          </cell>
          <cell r="U141">
            <v>2</v>
          </cell>
          <cell r="V141" t="str">
            <v>Subproceso</v>
          </cell>
          <cell r="W141">
            <v>22403</v>
          </cell>
          <cell r="X141" t="str">
            <v>Indicadores de Subproceso - Recaudo</v>
          </cell>
          <cell r="Y141" t="str">
            <v>No</v>
          </cell>
        </row>
        <row r="142">
          <cell r="A142">
            <v>5101</v>
          </cell>
          <cell r="B142" t="str">
            <v>Efectividad en la aprehensión de mercancías</v>
          </cell>
          <cell r="C142" t="str">
            <v>((6158+ 6159)- 6160)/6161</v>
          </cell>
          <cell r="D142">
            <v>97110001</v>
          </cell>
          <cell r="E142" t="str">
            <v>((Variable 1 + Variable 2 )- Variable 3 )/ Variable 4</v>
          </cell>
          <cell r="F142">
            <v>80</v>
          </cell>
          <cell r="G142" t="str">
            <v>Trimestre</v>
          </cell>
          <cell r="H142" t="str">
            <v>Porcentaje</v>
          </cell>
          <cell r="I142">
            <v>80</v>
          </cell>
          <cell r="J142">
            <v>5</v>
          </cell>
          <cell r="K142" t="str">
            <v>Proceso: Fiscalización y Liquidación</v>
          </cell>
          <cell r="L142">
            <v>201</v>
          </cell>
          <cell r="M142" t="str">
            <v>Subproceso: Control Aduanero</v>
          </cell>
          <cell r="N142">
            <v>3006</v>
          </cell>
          <cell r="O142" t="str">
            <v>Subproceso: Control Aduanero</v>
          </cell>
          <cell r="P142">
            <v>6158</v>
          </cell>
          <cell r="Q142">
            <v>6159</v>
          </cell>
          <cell r="R142">
            <v>6160</v>
          </cell>
          <cell r="S142">
            <v>6161</v>
          </cell>
          <cell r="T142" t="str">
            <v>Ascendente</v>
          </cell>
          <cell r="U142">
            <v>2</v>
          </cell>
          <cell r="V142" t="str">
            <v>Subproceso</v>
          </cell>
          <cell r="W142">
            <v>23104</v>
          </cell>
          <cell r="X142" t="str">
            <v>Indicadores de Subproceso - Fiscalización Aduanera</v>
          </cell>
          <cell r="Y142" t="str">
            <v>No</v>
          </cell>
        </row>
        <row r="143">
          <cell r="A143">
            <v>5102</v>
          </cell>
          <cell r="B143" t="str">
            <v>Porcentaje de devolución de mercancías aprehendidas</v>
          </cell>
          <cell r="C143" t="str">
            <v>(6162/6163)* 100</v>
          </cell>
          <cell r="D143">
            <v>97110003</v>
          </cell>
          <cell r="E143" t="str">
            <v>(Variable 1/ Variable 2)* 100</v>
          </cell>
          <cell r="F143">
            <v>2</v>
          </cell>
          <cell r="G143" t="str">
            <v>Mes</v>
          </cell>
          <cell r="H143" t="str">
            <v>Porcentaje</v>
          </cell>
          <cell r="I143">
            <v>1.91</v>
          </cell>
          <cell r="J143">
            <v>5</v>
          </cell>
          <cell r="K143" t="str">
            <v>Proceso: Fiscalización y Liquidación</v>
          </cell>
          <cell r="L143">
            <v>201</v>
          </cell>
          <cell r="M143" t="str">
            <v>Subproceso: Control Aduanero</v>
          </cell>
          <cell r="N143">
            <v>3006</v>
          </cell>
          <cell r="O143" t="str">
            <v>Subproceso: Control Aduanero</v>
          </cell>
          <cell r="P143">
            <v>6162</v>
          </cell>
          <cell r="Q143">
            <v>6163</v>
          </cell>
          <cell r="R143">
            <v>0</v>
          </cell>
          <cell r="S143">
            <v>0</v>
          </cell>
          <cell r="T143" t="str">
            <v>Descendente</v>
          </cell>
          <cell r="U143">
            <v>2</v>
          </cell>
          <cell r="V143" t="str">
            <v>Subproceso</v>
          </cell>
          <cell r="W143">
            <v>23104</v>
          </cell>
          <cell r="X143" t="str">
            <v>Indicadores de Subproceso - Fiscalización Aduanera</v>
          </cell>
          <cell r="Y143" t="str">
            <v>No</v>
          </cell>
        </row>
        <row r="144">
          <cell r="A144">
            <v>5103</v>
          </cell>
          <cell r="B144" t="str">
            <v>Porcentaje de gestión de los procedimientos sancionatorios y liquidaciones oficiales aduaneras (Corrección y Revisión).</v>
          </cell>
          <cell r="C144" t="str">
            <v>((6164 + 6165) / 6166)</v>
          </cell>
          <cell r="D144">
            <v>97110002</v>
          </cell>
          <cell r="E144" t="str">
            <v>((Variable 1 + Variable 2) / Variable 3)</v>
          </cell>
          <cell r="F144">
            <v>50</v>
          </cell>
          <cell r="G144" t="str">
            <v>Trimestre</v>
          </cell>
          <cell r="H144" t="str">
            <v>Porcentaje</v>
          </cell>
          <cell r="I144">
            <v>35</v>
          </cell>
          <cell r="J144">
            <v>5</v>
          </cell>
          <cell r="K144" t="str">
            <v>Proceso: Fiscalización y Liquidación</v>
          </cell>
          <cell r="L144">
            <v>201</v>
          </cell>
          <cell r="M144" t="str">
            <v>Subproceso: Control Aduanero</v>
          </cell>
          <cell r="N144">
            <v>3006</v>
          </cell>
          <cell r="O144" t="str">
            <v>Subproceso: Control Aduanero</v>
          </cell>
          <cell r="P144">
            <v>6164</v>
          </cell>
          <cell r="Q144">
            <v>6165</v>
          </cell>
          <cell r="R144">
            <v>6166</v>
          </cell>
          <cell r="S144">
            <v>0</v>
          </cell>
          <cell r="T144" t="str">
            <v>Constante</v>
          </cell>
          <cell r="U144">
            <v>2</v>
          </cell>
          <cell r="V144" t="str">
            <v>Subproceso</v>
          </cell>
          <cell r="W144">
            <v>23104</v>
          </cell>
          <cell r="X144" t="str">
            <v>Indicadores de Subproceso - Fiscalización Aduanera</v>
          </cell>
          <cell r="Y144" t="str">
            <v>No</v>
          </cell>
        </row>
      </sheetData>
      <sheetData sheetId="1"/>
      <sheetData sheetId="2"/>
      <sheetData sheetId="3"/>
      <sheetData sheetId="4">
        <row r="62">
          <cell r="BB62">
            <v>0.99486625236422588</v>
          </cell>
        </row>
      </sheetData>
      <sheetData sheetId="5">
        <row r="24">
          <cell r="BB24">
            <v>1</v>
          </cell>
        </row>
      </sheetData>
      <sheetData sheetId="6">
        <row r="24">
          <cell r="CB24">
            <v>1.0526315789473684</v>
          </cell>
        </row>
      </sheetData>
      <sheetData sheetId="7">
        <row r="24">
          <cell r="CB24">
            <v>1.0526315789239296</v>
          </cell>
        </row>
      </sheetData>
      <sheetData sheetId="8">
        <row r="24">
          <cell r="CB24">
            <v>1.1111111110544079</v>
          </cell>
        </row>
      </sheetData>
      <sheetData sheetId="9">
        <row r="24">
          <cell r="CB24">
            <v>1.0526315785718647</v>
          </cell>
        </row>
      </sheetData>
      <sheetData sheetId="10">
        <row r="24">
          <cell r="J24">
            <v>0</v>
          </cell>
        </row>
      </sheetData>
      <sheetData sheetId="11">
        <row r="24">
          <cell r="V24">
            <v>0.98251600423536989</v>
          </cell>
        </row>
      </sheetData>
      <sheetData sheetId="12">
        <row r="24">
          <cell r="V24">
            <v>1.1074552495464023</v>
          </cell>
        </row>
      </sheetData>
      <sheetData sheetId="1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ndicadores"/>
      <sheetName val="consolidado"/>
      <sheetName val="Indicadores"/>
      <sheetName val="RESUMEN"/>
      <sheetName val="218 PRF"/>
      <sheetName val="229 PRF"/>
      <sheetName val="236 PRF"/>
      <sheetName val="245 PRF"/>
      <sheetName val="397 PRF"/>
      <sheetName val="398 PRF"/>
      <sheetName val="400 PRF"/>
      <sheetName val="401 PRF"/>
      <sheetName val="402 PRF"/>
      <sheetName val="403 PRF"/>
      <sheetName val="404 PRF"/>
      <sheetName val="427 PRF"/>
      <sheetName val="449 PRF"/>
      <sheetName val="451 PRF"/>
      <sheetName val="452 PRF"/>
      <sheetName val="5068 PRF"/>
      <sheetName val="5069 PRF"/>
      <sheetName val="5089 PRF"/>
      <sheetName val="Variables"/>
    </sheetNames>
    <sheetDataSet>
      <sheetData sheetId="0">
        <row r="2">
          <cell r="A2">
            <v>37</v>
          </cell>
          <cell r="B2" t="str">
            <v>Eficacia en la declaratoria de cumplimiento de las garantías específicas, operaciones específicas, amparadas con garantía global y operaciones exentas de constituir garantías</v>
          </cell>
          <cell r="C2" t="str">
            <v>(5037/(5324+5589))*100</v>
          </cell>
          <cell r="D2">
            <v>97110001</v>
          </cell>
          <cell r="E2" t="str">
            <v>(Variable 1/ (Variable 2 + Variable 3))*100</v>
          </cell>
          <cell r="F2">
            <v>80</v>
          </cell>
          <cell r="G2" t="str">
            <v>Semestre</v>
          </cell>
          <cell r="H2" t="str">
            <v>Porcentaje</v>
          </cell>
          <cell r="I2">
            <v>0</v>
          </cell>
          <cell r="J2">
            <v>11</v>
          </cell>
          <cell r="K2" t="str">
            <v>Proceso: Operación Aduanera</v>
          </cell>
          <cell r="L2">
            <v>296</v>
          </cell>
          <cell r="M2" t="str">
            <v>Subproceso: Control a Operaciones</v>
          </cell>
          <cell r="N2">
            <v>2103</v>
          </cell>
          <cell r="O2" t="str">
            <v>Procedimiento: Control y cancelación de garantías</v>
          </cell>
          <cell r="P2">
            <v>5037</v>
          </cell>
          <cell r="Q2">
            <v>5324</v>
          </cell>
          <cell r="R2">
            <v>5589</v>
          </cell>
          <cell r="S2">
            <v>0</v>
          </cell>
          <cell r="T2" t="str">
            <v>Ascendente</v>
          </cell>
          <cell r="U2">
            <v>1</v>
          </cell>
          <cell r="V2" t="str">
            <v>Procedimiento</v>
          </cell>
          <cell r="W2">
            <v>22601</v>
          </cell>
          <cell r="X2" t="str">
            <v>Comercio Exterior</v>
          </cell>
          <cell r="Y2" t="str">
            <v>No</v>
          </cell>
        </row>
        <row r="3">
          <cell r="A3">
            <v>38</v>
          </cell>
          <cell r="B3" t="str">
            <v>Eficacia en la atención de Declaraciones de importación de trámite manual</v>
          </cell>
          <cell r="C3" t="str">
            <v>(5038/(5325+5590))*100</v>
          </cell>
          <cell r="D3">
            <v>97110001</v>
          </cell>
          <cell r="E3" t="str">
            <v>(Variable 1/(Variable 2+ Variable 3))*100</v>
          </cell>
          <cell r="F3">
            <v>80</v>
          </cell>
          <cell r="G3" t="str">
            <v>Mes</v>
          </cell>
          <cell r="H3" t="str">
            <v>Porcentaje</v>
          </cell>
          <cell r="I3">
            <v>0</v>
          </cell>
          <cell r="J3">
            <v>11</v>
          </cell>
          <cell r="K3" t="str">
            <v>Proceso: Operación Aduanera</v>
          </cell>
          <cell r="L3">
            <v>294</v>
          </cell>
          <cell r="M3" t="str">
            <v>Subproceso: Ingreso de Mercancías</v>
          </cell>
          <cell r="N3">
            <v>2090</v>
          </cell>
          <cell r="O3" t="str">
            <v>Procedimiento: Autorizaciones para tramites manuales de importación</v>
          </cell>
          <cell r="P3">
            <v>5038</v>
          </cell>
          <cell r="Q3">
            <v>5325</v>
          </cell>
          <cell r="R3">
            <v>5590</v>
          </cell>
          <cell r="S3">
            <v>0</v>
          </cell>
          <cell r="T3" t="str">
            <v>Ascendente</v>
          </cell>
          <cell r="U3">
            <v>1</v>
          </cell>
          <cell r="V3" t="str">
            <v>Procedimiento</v>
          </cell>
          <cell r="W3">
            <v>22601</v>
          </cell>
          <cell r="X3" t="str">
            <v>Comercio Exterior</v>
          </cell>
          <cell r="Y3" t="str">
            <v>No</v>
          </cell>
        </row>
        <row r="4">
          <cell r="A4">
            <v>58</v>
          </cell>
          <cell r="B4" t="str">
            <v>Porcentaje de cumplimiento en la entrega de informes a entidades de control</v>
          </cell>
          <cell r="C4" t="str">
            <v>(5043/5330)*100</v>
          </cell>
          <cell r="D4">
            <v>97110002</v>
          </cell>
          <cell r="E4" t="str">
            <v>(Variable 1/ Variable 2)* 100</v>
          </cell>
          <cell r="F4">
            <v>100</v>
          </cell>
          <cell r="G4" t="str">
            <v>Trimestre</v>
          </cell>
          <cell r="H4" t="str">
            <v>Porcentaje</v>
          </cell>
          <cell r="I4">
            <v>0</v>
          </cell>
          <cell r="J4">
            <v>4</v>
          </cell>
          <cell r="K4" t="str">
            <v>Proceso: Control Interno</v>
          </cell>
          <cell r="L4">
            <v>4</v>
          </cell>
          <cell r="M4" t="str">
            <v>Proceso: Control Interno. No Aplica Subproceso.</v>
          </cell>
          <cell r="N4">
            <v>2145</v>
          </cell>
          <cell r="O4" t="str">
            <v>Procedimiento: Auditoria Interna.</v>
          </cell>
          <cell r="P4">
            <v>5043</v>
          </cell>
          <cell r="Q4">
            <v>5330</v>
          </cell>
          <cell r="R4">
            <v>0</v>
          </cell>
          <cell r="S4">
            <v>0</v>
          </cell>
          <cell r="T4" t="str">
            <v>Constante</v>
          </cell>
          <cell r="U4">
            <v>1</v>
          </cell>
          <cell r="V4" t="str">
            <v>Procedimiento</v>
          </cell>
          <cell r="W4">
            <v>20401</v>
          </cell>
          <cell r="X4" t="str">
            <v>Control Interno</v>
          </cell>
          <cell r="Y4" t="str">
            <v>No</v>
          </cell>
        </row>
        <row r="5">
          <cell r="A5">
            <v>79</v>
          </cell>
          <cell r="B5" t="str">
            <v>Oportunidad en la calificación de la actuación disciplinaria</v>
          </cell>
          <cell r="C5" t="str">
            <v>(5064/5351)*100</v>
          </cell>
          <cell r="D5">
            <v>97110001</v>
          </cell>
          <cell r="E5" t="str">
            <v>(Variable 1/ Variable 2)* 100</v>
          </cell>
          <cell r="F5">
            <v>100</v>
          </cell>
          <cell r="G5" t="str">
            <v>Mes</v>
          </cell>
          <cell r="H5" t="str">
            <v>Porcentaje</v>
          </cell>
          <cell r="I5">
            <v>0</v>
          </cell>
          <cell r="J5">
            <v>10</v>
          </cell>
          <cell r="K5" t="str">
            <v>Proceso: Investigación disciplinaria</v>
          </cell>
          <cell r="L5">
            <v>293</v>
          </cell>
          <cell r="M5" t="str">
            <v>Subproceso: Actuación disciplinaria en primera instancia</v>
          </cell>
          <cell r="N5">
            <v>2131</v>
          </cell>
          <cell r="O5" t="str">
            <v>Procedimiento: Investigación Disciplinaria</v>
          </cell>
          <cell r="P5">
            <v>5064</v>
          </cell>
          <cell r="Q5">
            <v>5351</v>
          </cell>
          <cell r="R5">
            <v>0</v>
          </cell>
          <cell r="S5">
            <v>0</v>
          </cell>
          <cell r="T5" t="str">
            <v>Ascendente</v>
          </cell>
          <cell r="U5">
            <v>1</v>
          </cell>
          <cell r="V5" t="str">
            <v>Procedimiento</v>
          </cell>
          <cell r="W5">
            <v>21301</v>
          </cell>
          <cell r="X5" t="str">
            <v>Control Disciplinario Interno</v>
          </cell>
          <cell r="Y5" t="str">
            <v>No</v>
          </cell>
        </row>
        <row r="6">
          <cell r="A6">
            <v>101</v>
          </cell>
          <cell r="B6" t="str">
            <v>Calidad en la atención y acompañamiento al cliente a través del canal telefónico</v>
          </cell>
          <cell r="C6" t="str">
            <v>((5084+5370)/5605)*100</v>
          </cell>
          <cell r="D6">
            <v>97110001</v>
          </cell>
          <cell r="E6" t="str">
            <v>((Variable 1+ Variable 2) / Variable 3)*100</v>
          </cell>
          <cell r="F6">
            <v>90</v>
          </cell>
          <cell r="G6" t="str">
            <v>Mes</v>
          </cell>
          <cell r="H6" t="str">
            <v>Porcentaje</v>
          </cell>
          <cell r="I6">
            <v>0</v>
          </cell>
          <cell r="J6">
            <v>2</v>
          </cell>
          <cell r="K6" t="str">
            <v>Proceso: Asistencia al cliente</v>
          </cell>
          <cell r="L6">
            <v>2</v>
          </cell>
          <cell r="M6" t="str">
            <v>Subproceso: Asistencia al cliente. No Aplica Subproceso.</v>
          </cell>
          <cell r="N6">
            <v>2015</v>
          </cell>
          <cell r="O6" t="str">
            <v>Procedimiento: Atención en Canales</v>
          </cell>
          <cell r="P6">
            <v>5084</v>
          </cell>
          <cell r="Q6">
            <v>5370</v>
          </cell>
          <cell r="R6">
            <v>5605</v>
          </cell>
          <cell r="S6">
            <v>0</v>
          </cell>
          <cell r="T6" t="str">
            <v>Ascendente</v>
          </cell>
          <cell r="U6">
            <v>1</v>
          </cell>
          <cell r="V6" t="str">
            <v>Procedimiento</v>
          </cell>
          <cell r="W6">
            <v>22501</v>
          </cell>
          <cell r="X6" t="str">
            <v>Asistencia al Cliente</v>
          </cell>
          <cell r="Y6" t="str">
            <v>No</v>
          </cell>
        </row>
        <row r="7">
          <cell r="A7">
            <v>102</v>
          </cell>
          <cell r="B7" t="str">
            <v>Presencia institucional DIAN</v>
          </cell>
          <cell r="C7" t="str">
            <v>(5085/5371)*100</v>
          </cell>
          <cell r="D7">
            <v>97110001</v>
          </cell>
          <cell r="E7" t="str">
            <v>(Variable 1/ Variable 2)* 100</v>
          </cell>
          <cell r="F7">
            <v>100</v>
          </cell>
          <cell r="G7" t="str">
            <v>Trimestre</v>
          </cell>
          <cell r="H7" t="str">
            <v>Porcentaje</v>
          </cell>
          <cell r="I7">
            <v>0</v>
          </cell>
          <cell r="J7">
            <v>2</v>
          </cell>
          <cell r="K7" t="str">
            <v>Proceso: Asistencia al cliente</v>
          </cell>
          <cell r="L7">
            <v>2</v>
          </cell>
          <cell r="M7" t="str">
            <v>Subproceso: Asistencia al cliente. No Aplica Subproceso.</v>
          </cell>
          <cell r="N7">
            <v>2015</v>
          </cell>
          <cell r="O7" t="str">
            <v>Procedimiento: Atención en Canales</v>
          </cell>
          <cell r="P7">
            <v>5085</v>
          </cell>
          <cell r="Q7">
            <v>5371</v>
          </cell>
          <cell r="R7">
            <v>0</v>
          </cell>
          <cell r="S7">
            <v>0</v>
          </cell>
          <cell r="T7" t="str">
            <v>Ascendente</v>
          </cell>
          <cell r="U7">
            <v>1</v>
          </cell>
          <cell r="V7" t="str">
            <v>Procedimiento</v>
          </cell>
          <cell r="W7">
            <v>22501</v>
          </cell>
          <cell r="X7" t="str">
            <v>Asistencia al Cliente</v>
          </cell>
          <cell r="Y7" t="str">
            <v>No</v>
          </cell>
        </row>
        <row r="8">
          <cell r="A8">
            <v>109</v>
          </cell>
          <cell r="B8" t="str">
            <v>Oportunidad en la Decisión a Solicitudes Actualización RUT sujetas a verificación concepto 5</v>
          </cell>
          <cell r="C8" t="str">
            <v>(5087/5373)*100</v>
          </cell>
          <cell r="D8">
            <v>97110002</v>
          </cell>
          <cell r="E8" t="str">
            <v>(Variable 1/ Variable 2)* 100</v>
          </cell>
          <cell r="F8">
            <v>100</v>
          </cell>
          <cell r="G8" t="str">
            <v>Mes</v>
          </cell>
          <cell r="H8" t="str">
            <v>Porcentaje</v>
          </cell>
          <cell r="I8">
            <v>0</v>
          </cell>
          <cell r="J8">
            <v>8</v>
          </cell>
          <cell r="K8" t="str">
            <v>Proceso: Gestión Masiva</v>
          </cell>
          <cell r="L8">
            <v>291</v>
          </cell>
          <cell r="M8" t="str">
            <v>Subproceso: Modificaciones del Registro</v>
          </cell>
          <cell r="N8">
            <v>2037</v>
          </cell>
          <cell r="O8" t="str">
            <v>Procedimiento: Actualizaciones del Rut sujetas a verificación</v>
          </cell>
          <cell r="P8">
            <v>5087</v>
          </cell>
          <cell r="Q8">
            <v>5373</v>
          </cell>
          <cell r="R8">
            <v>0</v>
          </cell>
          <cell r="S8">
            <v>0</v>
          </cell>
          <cell r="T8" t="str">
            <v>Constante</v>
          </cell>
          <cell r="U8">
            <v>1</v>
          </cell>
          <cell r="V8" t="str">
            <v>Procedimiento</v>
          </cell>
          <cell r="W8">
            <v>22501</v>
          </cell>
          <cell r="X8" t="str">
            <v>Asistencia al Cliente</v>
          </cell>
          <cell r="Y8" t="str">
            <v>No</v>
          </cell>
        </row>
        <row r="9">
          <cell r="A9">
            <v>125</v>
          </cell>
          <cell r="B9" t="str">
            <v>Eficacia en el estudio y elaboración de  proyectos de normas de convenios internacionales aduaneros</v>
          </cell>
          <cell r="C9" t="str">
            <v>(5101/5387)*100</v>
          </cell>
          <cell r="D9">
            <v>97110002</v>
          </cell>
          <cell r="E9" t="str">
            <v>(Variable 1/ Variable 2)* 100</v>
          </cell>
          <cell r="F9">
            <v>100</v>
          </cell>
          <cell r="G9" t="str">
            <v>Semestre</v>
          </cell>
          <cell r="H9" t="str">
            <v>Porcentaje</v>
          </cell>
          <cell r="I9">
            <v>0</v>
          </cell>
          <cell r="J9">
            <v>11</v>
          </cell>
          <cell r="K9" t="str">
            <v>Proceso: Operación Aduanera</v>
          </cell>
          <cell r="L9">
            <v>216</v>
          </cell>
          <cell r="M9" t="str">
            <v>Subproceso: Apoyo  a la Operación Aduanera</v>
          </cell>
          <cell r="N9">
            <v>2093</v>
          </cell>
          <cell r="O9" t="str">
            <v>Procedimiento: Expedición de Pronunciamiento Técnico</v>
          </cell>
          <cell r="P9">
            <v>5101</v>
          </cell>
          <cell r="Q9">
            <v>5387</v>
          </cell>
          <cell r="R9">
            <v>0</v>
          </cell>
          <cell r="S9">
            <v>0</v>
          </cell>
          <cell r="T9" t="str">
            <v>Constante</v>
          </cell>
          <cell r="U9">
            <v>1</v>
          </cell>
          <cell r="V9" t="str">
            <v>Procedimiento</v>
          </cell>
          <cell r="W9">
            <v>22601</v>
          </cell>
          <cell r="X9" t="str">
            <v>Comercio Exterior</v>
          </cell>
          <cell r="Y9" t="str">
            <v>No</v>
          </cell>
        </row>
        <row r="10">
          <cell r="A10">
            <v>161</v>
          </cell>
          <cell r="B10" t="str">
            <v>Cobertura en Seguridad Social integral a los servidores públicos de la entidad.</v>
          </cell>
          <cell r="C10" t="str">
            <v>(5136/5422)*100</v>
          </cell>
          <cell r="D10">
            <v>97110001</v>
          </cell>
          <cell r="E10" t="str">
            <v>(Variable 1/ Variable 2)* 100</v>
          </cell>
          <cell r="F10">
            <v>100</v>
          </cell>
          <cell r="G10" t="str">
            <v>Trimestre</v>
          </cell>
          <cell r="H10" t="str">
            <v>Porcentaje</v>
          </cell>
          <cell r="I10">
            <v>0</v>
          </cell>
          <cell r="J10">
            <v>6</v>
          </cell>
          <cell r="K10" t="str">
            <v>Proceso: Gestión Humana</v>
          </cell>
          <cell r="L10">
            <v>282</v>
          </cell>
          <cell r="M10" t="str">
            <v>Subproceso: Gestión para la provisión y/o movilidad del empleo</v>
          </cell>
          <cell r="N10">
            <v>2264</v>
          </cell>
          <cell r="O10" t="str">
            <v>Procedimiento: Afiliaciones y/o Traslados al Sistema de Seguridad Social y Cajas de Compensación</v>
          </cell>
          <cell r="P10">
            <v>5136</v>
          </cell>
          <cell r="Q10">
            <v>5422</v>
          </cell>
          <cell r="R10">
            <v>0</v>
          </cell>
          <cell r="S10">
            <v>0</v>
          </cell>
          <cell r="T10" t="str">
            <v>Ascendente</v>
          </cell>
          <cell r="U10">
            <v>1</v>
          </cell>
          <cell r="V10" t="str">
            <v>Procedimiento</v>
          </cell>
          <cell r="W10">
            <v>21401</v>
          </cell>
          <cell r="X10" t="str">
            <v>Personal</v>
          </cell>
          <cell r="Y10" t="str">
            <v>No</v>
          </cell>
        </row>
        <row r="11">
          <cell r="A11">
            <v>178</v>
          </cell>
          <cell r="B11" t="str">
            <v>Número de días de mora en el cierre contable (MUISCA)</v>
          </cell>
          <cell r="C11" t="str">
            <v>(5152-5438)</v>
          </cell>
          <cell r="D11">
            <v>97110003</v>
          </cell>
          <cell r="E11" t="str">
            <v>(Variable 1 - Variable 2 )</v>
          </cell>
          <cell r="F11">
            <v>0</v>
          </cell>
          <cell r="G11" t="str">
            <v>Mes</v>
          </cell>
          <cell r="H11" t="str">
            <v>Días</v>
          </cell>
          <cell r="I11">
            <v>0</v>
          </cell>
          <cell r="J11">
            <v>12</v>
          </cell>
          <cell r="K11" t="str">
            <v>Proceso: Recaudación</v>
          </cell>
          <cell r="L11">
            <v>259</v>
          </cell>
          <cell r="M11" t="str">
            <v xml:space="preserve">	Subproceso: Información de Recaudo</v>
          </cell>
          <cell r="N11">
            <v>2051</v>
          </cell>
          <cell r="O11" t="str">
            <v>Procedimiento: Cierre Contable</v>
          </cell>
          <cell r="P11">
            <v>5152</v>
          </cell>
          <cell r="Q11">
            <v>5438</v>
          </cell>
          <cell r="R11">
            <v>0</v>
          </cell>
          <cell r="S11">
            <v>0</v>
          </cell>
          <cell r="T11" t="str">
            <v>Descendente</v>
          </cell>
          <cell r="U11">
            <v>1</v>
          </cell>
          <cell r="V11" t="str">
            <v>Procedimiento</v>
          </cell>
          <cell r="W11">
            <v>22401</v>
          </cell>
          <cell r="X11" t="str">
            <v>Recaudo</v>
          </cell>
          <cell r="Y11" t="str">
            <v>No</v>
          </cell>
        </row>
        <row r="12">
          <cell r="A12">
            <v>183</v>
          </cell>
          <cell r="B12" t="str">
            <v>Proceso sancionatorio contra EAR</v>
          </cell>
          <cell r="C12" t="str">
            <v>(5157/5443)*100</v>
          </cell>
          <cell r="D12">
            <v>97110002</v>
          </cell>
          <cell r="E12" t="str">
            <v>(Variable 1/ Variable 2)* 100</v>
          </cell>
          <cell r="F12">
            <v>100</v>
          </cell>
          <cell r="G12" t="str">
            <v>Año</v>
          </cell>
          <cell r="H12" t="str">
            <v>Porcentaje</v>
          </cell>
          <cell r="I12">
            <v>0</v>
          </cell>
          <cell r="J12">
            <v>12</v>
          </cell>
          <cell r="K12" t="str">
            <v>Proceso: Recaudación</v>
          </cell>
          <cell r="L12">
            <v>259</v>
          </cell>
          <cell r="M12" t="str">
            <v xml:space="preserve">	Subproceso: Información de Recaudo</v>
          </cell>
          <cell r="N12">
            <v>2055</v>
          </cell>
          <cell r="O12" t="str">
            <v>Procedimiento: Sanciones a Entidades Autorizadas para Recaudar</v>
          </cell>
          <cell r="P12">
            <v>5157</v>
          </cell>
          <cell r="Q12">
            <v>5443</v>
          </cell>
          <cell r="R12">
            <v>0</v>
          </cell>
          <cell r="S12">
            <v>0</v>
          </cell>
          <cell r="T12" t="str">
            <v>Constante</v>
          </cell>
          <cell r="U12">
            <v>1</v>
          </cell>
          <cell r="V12" t="str">
            <v>Procedimiento</v>
          </cell>
          <cell r="W12">
            <v>22401</v>
          </cell>
          <cell r="X12" t="str">
            <v>Recaudo</v>
          </cell>
          <cell r="Y12" t="str">
            <v>No</v>
          </cell>
        </row>
        <row r="13">
          <cell r="A13">
            <v>186</v>
          </cell>
          <cell r="B13" t="str">
            <v>Comunicación Indice de Consignación</v>
          </cell>
          <cell r="C13" t="str">
            <v>(5160/5446)*100</v>
          </cell>
          <cell r="D13">
            <v>97110002</v>
          </cell>
          <cell r="E13" t="str">
            <v>(Variable 1/ Variable 2)* 100</v>
          </cell>
          <cell r="F13">
            <v>100</v>
          </cell>
          <cell r="G13" t="str">
            <v>Mes</v>
          </cell>
          <cell r="H13" t="str">
            <v>Porcentaje</v>
          </cell>
          <cell r="I13">
            <v>0</v>
          </cell>
          <cell r="J13">
            <v>12</v>
          </cell>
          <cell r="K13" t="str">
            <v>Proceso: Recaudación</v>
          </cell>
          <cell r="L13">
            <v>259</v>
          </cell>
          <cell r="M13" t="str">
            <v xml:space="preserve">	Subproceso: Información de Recaudo</v>
          </cell>
          <cell r="N13">
            <v>2054</v>
          </cell>
          <cell r="O13" t="str">
            <v>Procedimiento: Cálculo del Índice de consignación</v>
          </cell>
          <cell r="P13">
            <v>5160</v>
          </cell>
          <cell r="Q13">
            <v>5446</v>
          </cell>
          <cell r="R13">
            <v>0</v>
          </cell>
          <cell r="S13">
            <v>0</v>
          </cell>
          <cell r="T13" t="str">
            <v>Constante</v>
          </cell>
          <cell r="U13">
            <v>1</v>
          </cell>
          <cell r="V13" t="str">
            <v>Procedimiento</v>
          </cell>
          <cell r="W13">
            <v>22401</v>
          </cell>
          <cell r="X13" t="str">
            <v>Recaudo</v>
          </cell>
          <cell r="Y13" t="str">
            <v>No</v>
          </cell>
        </row>
        <row r="14">
          <cell r="A14">
            <v>187</v>
          </cell>
          <cell r="B14" t="str">
            <v>Conciliación del Recaudo</v>
          </cell>
          <cell r="C14" t="str">
            <v>(5161/5447)*100</v>
          </cell>
          <cell r="D14">
            <v>97110002</v>
          </cell>
          <cell r="E14" t="str">
            <v>(Variable 1/ Variable 2)* 100</v>
          </cell>
          <cell r="F14">
            <v>100</v>
          </cell>
          <cell r="G14" t="str">
            <v>Mes</v>
          </cell>
          <cell r="H14" t="str">
            <v>Porcentaje</v>
          </cell>
          <cell r="I14">
            <v>0</v>
          </cell>
          <cell r="J14">
            <v>12</v>
          </cell>
          <cell r="K14" t="str">
            <v>Proceso: Recaudación</v>
          </cell>
          <cell r="L14">
            <v>259</v>
          </cell>
          <cell r="M14" t="str">
            <v xml:space="preserve">	Subproceso: Información de Recaudo</v>
          </cell>
          <cell r="N14">
            <v>2054</v>
          </cell>
          <cell r="O14" t="str">
            <v>Procedimiento: Cálculo del Índice de consignación</v>
          </cell>
          <cell r="P14">
            <v>5161</v>
          </cell>
          <cell r="Q14">
            <v>5447</v>
          </cell>
          <cell r="R14">
            <v>0</v>
          </cell>
          <cell r="S14">
            <v>0</v>
          </cell>
          <cell r="T14" t="str">
            <v>Constante</v>
          </cell>
          <cell r="U14">
            <v>1</v>
          </cell>
          <cell r="V14" t="str">
            <v>Procedimiento</v>
          </cell>
          <cell r="W14">
            <v>22401</v>
          </cell>
          <cell r="X14" t="str">
            <v>Recaudo</v>
          </cell>
          <cell r="Y14" t="str">
            <v>No</v>
          </cell>
        </row>
        <row r="15">
          <cell r="A15">
            <v>218</v>
          </cell>
          <cell r="B15" t="str">
            <v>Concepto bienes inmuebles recibidos en dación en pago</v>
          </cell>
          <cell r="C15" t="str">
            <v>(5179/5463)*100</v>
          </cell>
          <cell r="D15">
            <v>97110002</v>
          </cell>
          <cell r="E15" t="str">
            <v>(Variable 1/ Variable 2)* 100</v>
          </cell>
          <cell r="F15">
            <v>100</v>
          </cell>
          <cell r="G15" t="str">
            <v>Trimestre</v>
          </cell>
          <cell r="H15" t="str">
            <v>Porcentaje</v>
          </cell>
          <cell r="I15">
            <v>0</v>
          </cell>
          <cell r="J15">
            <v>14</v>
          </cell>
          <cell r="K15" t="str">
            <v>Proceso: Recursos Físicos</v>
          </cell>
          <cell r="L15">
            <v>232</v>
          </cell>
          <cell r="M15" t="str">
            <v>Subproceso: Administración de Bienes</v>
          </cell>
          <cell r="N15">
            <v>2173</v>
          </cell>
          <cell r="O15" t="str">
            <v>Procedimiento: Conceptualización y Entrega de Bienes Inmuebles Recibidos en Dación en Pago</v>
          </cell>
          <cell r="P15">
            <v>5179</v>
          </cell>
          <cell r="Q15">
            <v>5463</v>
          </cell>
          <cell r="R15">
            <v>0</v>
          </cell>
          <cell r="S15">
            <v>0</v>
          </cell>
          <cell r="T15" t="str">
            <v>Constante</v>
          </cell>
          <cell r="U15">
            <v>1</v>
          </cell>
          <cell r="V15" t="str">
            <v>Procedimiento</v>
          </cell>
          <cell r="W15">
            <v>21501</v>
          </cell>
          <cell r="X15" t="str">
            <v>Recursos Físicos</v>
          </cell>
          <cell r="Y15" t="str">
            <v>No</v>
          </cell>
        </row>
        <row r="16">
          <cell r="A16">
            <v>229</v>
          </cell>
          <cell r="B16" t="str">
            <v>Control a eliminación de documentos</v>
          </cell>
          <cell r="C16" t="str">
            <v>(5180/5464)*100</v>
          </cell>
          <cell r="D16">
            <v>97110002</v>
          </cell>
          <cell r="E16" t="str">
            <v>(Variable 1/ Variable 2)* 100</v>
          </cell>
          <cell r="F16">
            <v>100</v>
          </cell>
          <cell r="G16" t="str">
            <v>Año</v>
          </cell>
          <cell r="H16" t="str">
            <v>Porcentaje</v>
          </cell>
          <cell r="I16">
            <v>0</v>
          </cell>
          <cell r="J16">
            <v>14</v>
          </cell>
          <cell r="K16" t="str">
            <v>Proceso: Recursos Físicos</v>
          </cell>
          <cell r="L16">
            <v>53</v>
          </cell>
          <cell r="M16" t="str">
            <v>Subproceso: Gestión Documental</v>
          </cell>
          <cell r="N16">
            <v>2209</v>
          </cell>
          <cell r="O16" t="str">
            <v>Procedimiento: Administración del Archivo Central</v>
          </cell>
          <cell r="P16">
            <v>5190</v>
          </cell>
          <cell r="Q16">
            <v>5474</v>
          </cell>
          <cell r="R16">
            <v>0</v>
          </cell>
          <cell r="S16">
            <v>0</v>
          </cell>
          <cell r="T16" t="str">
            <v>Constante</v>
          </cell>
          <cell r="U16">
            <v>1</v>
          </cell>
          <cell r="V16" t="str">
            <v>Procedimiento</v>
          </cell>
          <cell r="W16">
            <v>21501</v>
          </cell>
          <cell r="X16" t="str">
            <v>Recursos Físicos</v>
          </cell>
          <cell r="Y16" t="str">
            <v>No</v>
          </cell>
        </row>
        <row r="17">
          <cell r="A17">
            <v>236</v>
          </cell>
          <cell r="B17" t="str">
            <v>Mantenimiento del Parque Automotor</v>
          </cell>
          <cell r="C17" t="str">
            <v>(5195/5479)*100</v>
          </cell>
          <cell r="D17">
            <v>97110002</v>
          </cell>
          <cell r="E17" t="str">
            <v>(Variable 1/ Variable 2)* 100</v>
          </cell>
          <cell r="F17">
            <v>100</v>
          </cell>
          <cell r="G17" t="str">
            <v>Trimestre</v>
          </cell>
          <cell r="H17" t="str">
            <v>Porcentaje</v>
          </cell>
          <cell r="I17">
            <v>0</v>
          </cell>
          <cell r="J17">
            <v>14</v>
          </cell>
          <cell r="K17" t="str">
            <v>Proceso: Recursos Físicos</v>
          </cell>
          <cell r="L17">
            <v>232</v>
          </cell>
          <cell r="M17" t="str">
            <v>Subproceso: Administración de Bienes</v>
          </cell>
          <cell r="N17">
            <v>2377</v>
          </cell>
          <cell r="O17" t="str">
            <v>Procedimiento: Programa de Mantenimiento Parque Automotor</v>
          </cell>
          <cell r="P17">
            <v>5195</v>
          </cell>
          <cell r="Q17">
            <v>5479</v>
          </cell>
          <cell r="R17">
            <v>0</v>
          </cell>
          <cell r="S17">
            <v>0</v>
          </cell>
          <cell r="T17" t="str">
            <v>Constante</v>
          </cell>
          <cell r="U17">
            <v>1</v>
          </cell>
          <cell r="V17" t="str">
            <v>Procedimiento</v>
          </cell>
          <cell r="W17">
            <v>21501</v>
          </cell>
          <cell r="X17" t="str">
            <v>Recursos Físicos</v>
          </cell>
          <cell r="Y17" t="str">
            <v>No</v>
          </cell>
        </row>
        <row r="18">
          <cell r="A18">
            <v>245</v>
          </cell>
          <cell r="B18" t="str">
            <v>Oportunidad entrega cuenta mensual de Almacén e Inventarios</v>
          </cell>
          <cell r="C18" t="str">
            <v>(5204/5488)*100</v>
          </cell>
          <cell r="D18">
            <v>97110002</v>
          </cell>
          <cell r="E18" t="str">
            <v>(Variable 1/ Variable 2)* 100</v>
          </cell>
          <cell r="F18">
            <v>100</v>
          </cell>
          <cell r="G18" t="str">
            <v>Mes</v>
          </cell>
          <cell r="H18" t="str">
            <v>Porcentaje</v>
          </cell>
          <cell r="I18">
            <v>0</v>
          </cell>
          <cell r="J18">
            <v>14</v>
          </cell>
          <cell r="K18" t="str">
            <v>Proceso: Recursos Físicos</v>
          </cell>
          <cell r="L18">
            <v>232</v>
          </cell>
          <cell r="M18" t="str">
            <v>Subproceso: Administración de Bienes</v>
          </cell>
          <cell r="N18">
            <v>2349</v>
          </cell>
          <cell r="O18" t="str">
            <v>Procedimiento: Levantamiento Físico de Inventario de Bienes Muebles</v>
          </cell>
          <cell r="P18">
            <v>5204</v>
          </cell>
          <cell r="Q18">
            <v>5488</v>
          </cell>
          <cell r="R18">
            <v>0</v>
          </cell>
          <cell r="S18">
            <v>0</v>
          </cell>
          <cell r="T18" t="str">
            <v>Constante</v>
          </cell>
          <cell r="U18">
            <v>1</v>
          </cell>
          <cell r="V18" t="str">
            <v>Procedimiento</v>
          </cell>
          <cell r="W18">
            <v>21501</v>
          </cell>
          <cell r="X18" t="str">
            <v>Recursos Físicos</v>
          </cell>
          <cell r="Y18" t="str">
            <v>No</v>
          </cell>
        </row>
        <row r="19">
          <cell r="A19">
            <v>262</v>
          </cell>
          <cell r="B19" t="str">
            <v>Cumplimiento y mantenimiento de los requisitos  con los cuales se obtuvo el registro aduanero</v>
          </cell>
          <cell r="C19" t="str">
            <v>(5219/5502)*100</v>
          </cell>
          <cell r="D19">
            <v>97110002</v>
          </cell>
          <cell r="E19" t="str">
            <v>(Variable 1/ Variable 2)* 100</v>
          </cell>
          <cell r="F19">
            <v>70</v>
          </cell>
          <cell r="G19" t="str">
            <v>Trimestre</v>
          </cell>
          <cell r="H19" t="str">
            <v>Porcentaje</v>
          </cell>
          <cell r="I19">
            <v>0</v>
          </cell>
          <cell r="J19">
            <v>8</v>
          </cell>
          <cell r="K19" t="str">
            <v>Proceso: Gestión Masiva</v>
          </cell>
          <cell r="L19">
            <v>289</v>
          </cell>
          <cell r="M19" t="str">
            <v>Subproceso: Registro, Habilitación, Autorización Usuarios TAC</v>
          </cell>
          <cell r="N19">
            <v>3121</v>
          </cell>
          <cell r="O19" t="str">
            <v>Procedimiento: Control al mantenimiento de requisitos a Operadores de Comercio Exterior y Obligados Aduaneros</v>
          </cell>
          <cell r="P19">
            <v>5219</v>
          </cell>
          <cell r="Q19">
            <v>5502</v>
          </cell>
          <cell r="R19">
            <v>0</v>
          </cell>
          <cell r="S19">
            <v>0</v>
          </cell>
          <cell r="T19" t="str">
            <v>Constante</v>
          </cell>
          <cell r="U19">
            <v>1</v>
          </cell>
          <cell r="V19" t="str">
            <v>Procedimiento</v>
          </cell>
          <cell r="W19">
            <v>22801</v>
          </cell>
          <cell r="X19" t="str">
            <v xml:space="preserve">Registro Aduanero    </v>
          </cell>
          <cell r="Y19" t="str">
            <v>No</v>
          </cell>
        </row>
        <row r="20">
          <cell r="A20">
            <v>341</v>
          </cell>
          <cell r="B20" t="str">
            <v>Avaluo de Bienes Inmuebles</v>
          </cell>
          <cell r="C20" t="str">
            <v>(5678/5679)*100</v>
          </cell>
          <cell r="D20">
            <v>97110002</v>
          </cell>
          <cell r="E20" t="str">
            <v>(Variable 1/ Variable 2)* 100</v>
          </cell>
          <cell r="F20">
            <v>50</v>
          </cell>
          <cell r="G20" t="str">
            <v>Cuatrimestre</v>
          </cell>
          <cell r="H20" t="str">
            <v>Porcentaje</v>
          </cell>
          <cell r="I20">
            <v>0</v>
          </cell>
          <cell r="J20">
            <v>1</v>
          </cell>
          <cell r="K20" t="str">
            <v>Proceso: Administración de Cartera</v>
          </cell>
          <cell r="L20">
            <v>278</v>
          </cell>
          <cell r="M20" t="str">
            <v>Subproceso: Cobro en Sede Administrativa</v>
          </cell>
          <cell r="N20">
            <v>3160</v>
          </cell>
          <cell r="O20" t="str">
            <v>Procedimiento: Avalúo de Bienes</v>
          </cell>
          <cell r="P20">
            <v>5678</v>
          </cell>
          <cell r="Q20">
            <v>5679</v>
          </cell>
          <cell r="R20">
            <v>0</v>
          </cell>
          <cell r="S20">
            <v>0</v>
          </cell>
          <cell r="T20" t="str">
            <v>Constante</v>
          </cell>
          <cell r="U20">
            <v>1</v>
          </cell>
          <cell r="V20" t="str">
            <v>Procedimiento</v>
          </cell>
          <cell r="W20">
            <v>22402</v>
          </cell>
          <cell r="X20" t="str">
            <v>Cobranzas</v>
          </cell>
          <cell r="Y20" t="str">
            <v>No</v>
          </cell>
        </row>
        <row r="21">
          <cell r="A21">
            <v>342</v>
          </cell>
          <cell r="B21" t="str">
            <v>Remate de Bienes Inmuebles</v>
          </cell>
          <cell r="C21" t="str">
            <v>(5681/5680)*100</v>
          </cell>
          <cell r="D21">
            <v>97110002</v>
          </cell>
          <cell r="E21" t="str">
            <v>(Variable 1/ Variable 2)* 100</v>
          </cell>
          <cell r="F21">
            <v>50</v>
          </cell>
          <cell r="G21" t="str">
            <v>Cuatrimestre</v>
          </cell>
          <cell r="H21" t="str">
            <v>Porcentaje</v>
          </cell>
          <cell r="I21">
            <v>0</v>
          </cell>
          <cell r="J21">
            <v>1</v>
          </cell>
          <cell r="K21" t="str">
            <v>Proceso: Administración de Cartera</v>
          </cell>
          <cell r="L21">
            <v>278</v>
          </cell>
          <cell r="M21" t="str">
            <v>Subproceso: Cobro en Sede Administrativa</v>
          </cell>
          <cell r="N21">
            <v>3162</v>
          </cell>
          <cell r="O21" t="str">
            <v>Procedimiento: Liquidación del Crédito y las Costas</v>
          </cell>
          <cell r="P21">
            <v>5681</v>
          </cell>
          <cell r="Q21">
            <v>5680</v>
          </cell>
          <cell r="R21">
            <v>0</v>
          </cell>
          <cell r="S21">
            <v>0</v>
          </cell>
          <cell r="T21" t="str">
            <v>Constante</v>
          </cell>
          <cell r="U21">
            <v>1</v>
          </cell>
          <cell r="V21" t="str">
            <v>Procedimiento</v>
          </cell>
          <cell r="W21">
            <v>22402</v>
          </cell>
          <cell r="X21" t="str">
            <v>Cobranzas</v>
          </cell>
          <cell r="Y21" t="str">
            <v>No</v>
          </cell>
        </row>
        <row r="22">
          <cell r="A22">
            <v>363</v>
          </cell>
          <cell r="B22" t="str">
            <v>Reconocimiento de las operaciones contables</v>
          </cell>
          <cell r="C22" t="str">
            <v>(5745/5760)* 100</v>
          </cell>
          <cell r="D22">
            <v>97110001</v>
          </cell>
          <cell r="E22" t="str">
            <v>(Variable 1/ Variable 2)* 100</v>
          </cell>
          <cell r="F22">
            <v>100</v>
          </cell>
          <cell r="G22" t="str">
            <v>Mes</v>
          </cell>
          <cell r="H22" t="str">
            <v>Porcentaje</v>
          </cell>
          <cell r="I22">
            <v>0</v>
          </cell>
          <cell r="J22">
            <v>13</v>
          </cell>
          <cell r="K22" t="str">
            <v>Proceso: Recursos Financieros</v>
          </cell>
          <cell r="L22">
            <v>226</v>
          </cell>
          <cell r="M22" t="str">
            <v>Subproceso: Reconocimiento</v>
          </cell>
          <cell r="N22">
            <v>2156</v>
          </cell>
          <cell r="O22" t="str">
            <v>Procedimiento: Reconocimiento de Hechos Económicos que No Generan Pago</v>
          </cell>
          <cell r="P22">
            <v>5745</v>
          </cell>
          <cell r="Q22">
            <v>5760</v>
          </cell>
          <cell r="R22">
            <v>0</v>
          </cell>
          <cell r="S22">
            <v>0</v>
          </cell>
          <cell r="T22" t="str">
            <v>Ascendente</v>
          </cell>
          <cell r="U22">
            <v>1</v>
          </cell>
          <cell r="V22" t="str">
            <v>Procedimiento</v>
          </cell>
          <cell r="W22">
            <v>21601</v>
          </cell>
          <cell r="X22" t="str">
            <v>Recursos Financieros</v>
          </cell>
          <cell r="Y22" t="str">
            <v>No</v>
          </cell>
        </row>
        <row r="23">
          <cell r="A23">
            <v>368</v>
          </cell>
          <cell r="B23" t="str">
            <v>Conciliaciones Contables</v>
          </cell>
          <cell r="C23" t="str">
            <v>5750</v>
          </cell>
          <cell r="D23">
            <v>97110001</v>
          </cell>
          <cell r="E23" t="str">
            <v>Variable 1</v>
          </cell>
          <cell r="F23">
            <v>4</v>
          </cell>
          <cell r="G23" t="str">
            <v>Mes</v>
          </cell>
          <cell r="H23" t="str">
            <v>Cantidad</v>
          </cell>
          <cell r="I23">
            <v>0</v>
          </cell>
          <cell r="J23">
            <v>13</v>
          </cell>
          <cell r="K23" t="str">
            <v>Proceso: Recursos Financieros</v>
          </cell>
          <cell r="L23">
            <v>281</v>
          </cell>
          <cell r="M23" t="str">
            <v>Subproceso: Gestión Contable</v>
          </cell>
          <cell r="N23">
            <v>2157</v>
          </cell>
          <cell r="O23" t="str">
            <v>Procedimiento: Generación de Conciliaciones Bancarias y Cruces de Información</v>
          </cell>
          <cell r="P23">
            <v>5750</v>
          </cell>
          <cell r="Q23">
            <v>0</v>
          </cell>
          <cell r="R23">
            <v>0</v>
          </cell>
          <cell r="S23">
            <v>0</v>
          </cell>
          <cell r="T23" t="str">
            <v>Ascendente</v>
          </cell>
          <cell r="U23">
            <v>1</v>
          </cell>
          <cell r="V23" t="str">
            <v>Procedimiento</v>
          </cell>
          <cell r="W23">
            <v>21601</v>
          </cell>
          <cell r="X23" t="str">
            <v>Recursos Financieros</v>
          </cell>
          <cell r="Y23" t="str">
            <v>No</v>
          </cell>
        </row>
        <row r="24">
          <cell r="A24">
            <v>371</v>
          </cell>
          <cell r="B24" t="str">
            <v>Secuestro de Bienes  Inmuebles</v>
          </cell>
          <cell r="C24" t="str">
            <v>(5753/5765)*100</v>
          </cell>
          <cell r="D24">
            <v>97110002</v>
          </cell>
          <cell r="E24" t="str">
            <v>(Variable 1/ Variable 2)* 100</v>
          </cell>
          <cell r="F24">
            <v>50</v>
          </cell>
          <cell r="G24" t="str">
            <v>Cuatrimestre</v>
          </cell>
          <cell r="H24" t="str">
            <v>Porcentaje</v>
          </cell>
          <cell r="I24">
            <v>0</v>
          </cell>
          <cell r="J24">
            <v>1</v>
          </cell>
          <cell r="K24" t="str">
            <v>Proceso: Administración de Cartera</v>
          </cell>
          <cell r="L24">
            <v>278</v>
          </cell>
          <cell r="M24" t="str">
            <v>Subproceso: Cobro en Sede Administrativa</v>
          </cell>
          <cell r="N24">
            <v>3158</v>
          </cell>
          <cell r="O24" t="str">
            <v>Procedimiento: Entrega de bienes secuestrados</v>
          </cell>
          <cell r="P24">
            <v>5753</v>
          </cell>
          <cell r="Q24">
            <v>5765</v>
          </cell>
          <cell r="R24">
            <v>0</v>
          </cell>
          <cell r="S24">
            <v>0</v>
          </cell>
          <cell r="T24" t="str">
            <v>Constante</v>
          </cell>
          <cell r="U24">
            <v>1</v>
          </cell>
          <cell r="V24" t="str">
            <v>Procedimiento</v>
          </cell>
          <cell r="W24">
            <v>22402</v>
          </cell>
          <cell r="X24" t="str">
            <v>Cobranzas</v>
          </cell>
          <cell r="Y24" t="str">
            <v>No</v>
          </cell>
        </row>
        <row r="25">
          <cell r="A25">
            <v>374</v>
          </cell>
          <cell r="B25" t="str">
            <v>Porcentaje de Terceros Conciliados</v>
          </cell>
          <cell r="C25" t="str">
            <v>(5756/5768)*100</v>
          </cell>
          <cell r="D25">
            <v>97110002</v>
          </cell>
          <cell r="E25" t="str">
            <v>(Variable 1/ Variable 2)* 100</v>
          </cell>
          <cell r="F25">
            <v>100</v>
          </cell>
          <cell r="G25" t="str">
            <v>Mes</v>
          </cell>
          <cell r="H25" t="str">
            <v>Porcentaje</v>
          </cell>
          <cell r="I25">
            <v>0</v>
          </cell>
          <cell r="J25">
            <v>12</v>
          </cell>
          <cell r="K25" t="str">
            <v>Proceso: Recaudación</v>
          </cell>
          <cell r="L25">
            <v>259</v>
          </cell>
          <cell r="M25" t="str">
            <v xml:space="preserve">	Subproceso: Información de Recaudo</v>
          </cell>
          <cell r="N25">
            <v>2052</v>
          </cell>
          <cell r="O25" t="str">
            <v>Procedimiento: Informe contable que deben rendir las direcciones seccionales</v>
          </cell>
          <cell r="P25">
            <v>5756</v>
          </cell>
          <cell r="Q25">
            <v>5768</v>
          </cell>
          <cell r="R25">
            <v>0</v>
          </cell>
          <cell r="S25">
            <v>0</v>
          </cell>
          <cell r="T25" t="str">
            <v>Constante</v>
          </cell>
          <cell r="U25">
            <v>1</v>
          </cell>
          <cell r="V25" t="str">
            <v>Procedimiento</v>
          </cell>
          <cell r="W25">
            <v>22401</v>
          </cell>
          <cell r="X25" t="str">
            <v>Recaudo</v>
          </cell>
          <cell r="Y25" t="str">
            <v>Si</v>
          </cell>
        </row>
        <row r="26">
          <cell r="A26">
            <v>375</v>
          </cell>
          <cell r="B26" t="str">
            <v>Gestión Saldos con errores de Procesamiento mediante el uso del Rol de Reprocesos del SIE de Obligación Financiera</v>
          </cell>
          <cell r="C26" t="str">
            <v>((5774+5778)/(5780+5782))*100</v>
          </cell>
          <cell r="D26">
            <v>97110002</v>
          </cell>
          <cell r="E26" t="str">
            <v>((Variable 1+ Variable 2) / (Variable 3 + Variable 4))*100</v>
          </cell>
          <cell r="F26">
            <v>100</v>
          </cell>
          <cell r="G26" t="str">
            <v>Mes</v>
          </cell>
          <cell r="H26" t="str">
            <v>Porcentaje</v>
          </cell>
          <cell r="I26">
            <v>0</v>
          </cell>
          <cell r="J26">
            <v>12</v>
          </cell>
          <cell r="K26" t="str">
            <v>Proceso: Recaudación</v>
          </cell>
          <cell r="L26">
            <v>259</v>
          </cell>
          <cell r="M26" t="str">
            <v xml:space="preserve">	Subproceso: Información de Recaudo</v>
          </cell>
          <cell r="N26">
            <v>2042</v>
          </cell>
          <cell r="O26" t="str">
            <v>Procedimiento: Corrección de inconsistencias  de Declaraciones y-o Recibos de Pago</v>
          </cell>
          <cell r="P26">
            <v>5774</v>
          </cell>
          <cell r="Q26">
            <v>5778</v>
          </cell>
          <cell r="R26">
            <v>5780</v>
          </cell>
          <cell r="S26">
            <v>5782</v>
          </cell>
          <cell r="T26" t="str">
            <v>Constante</v>
          </cell>
          <cell r="U26">
            <v>1</v>
          </cell>
          <cell r="V26" t="str">
            <v>Procedimiento</v>
          </cell>
          <cell r="W26">
            <v>22401</v>
          </cell>
          <cell r="X26" t="str">
            <v>Recaudo</v>
          </cell>
          <cell r="Y26" t="str">
            <v>No</v>
          </cell>
        </row>
        <row r="27">
          <cell r="A27">
            <v>386</v>
          </cell>
          <cell r="B27" t="str">
            <v>Eficacia en la ejecución del Procedimiento de Administración de la Actividad de Auditoría Interna</v>
          </cell>
          <cell r="C27" t="str">
            <v>(5894/5910)*100</v>
          </cell>
          <cell r="D27">
            <v>97110002</v>
          </cell>
          <cell r="E27" t="str">
            <v>(Variable 1/ Variable 2)* 100</v>
          </cell>
          <cell r="F27">
            <v>100</v>
          </cell>
          <cell r="G27" t="str">
            <v>Trimestre</v>
          </cell>
          <cell r="H27" t="str">
            <v>Porcentaje</v>
          </cell>
          <cell r="I27">
            <v>0</v>
          </cell>
          <cell r="J27">
            <v>4</v>
          </cell>
          <cell r="K27" t="str">
            <v>Proceso: Control Interno</v>
          </cell>
          <cell r="L27">
            <v>4</v>
          </cell>
          <cell r="M27" t="str">
            <v>Proceso: Control Interno. No Aplica Subproceso.</v>
          </cell>
          <cell r="N27">
            <v>2319</v>
          </cell>
          <cell r="O27" t="str">
            <v>Procedimiento: Administración de la actividad de Auditoria Interna</v>
          </cell>
          <cell r="P27">
            <v>5894</v>
          </cell>
          <cell r="Q27">
            <v>5910</v>
          </cell>
          <cell r="R27">
            <v>0</v>
          </cell>
          <cell r="S27">
            <v>0</v>
          </cell>
          <cell r="T27" t="str">
            <v>Constante</v>
          </cell>
          <cell r="U27">
            <v>1</v>
          </cell>
          <cell r="V27" t="str">
            <v>Procedimiento</v>
          </cell>
          <cell r="W27">
            <v>20401</v>
          </cell>
          <cell r="X27" t="str">
            <v>Control Interno</v>
          </cell>
          <cell r="Y27" t="str">
            <v>No</v>
          </cell>
        </row>
        <row r="28">
          <cell r="A28">
            <v>387</v>
          </cell>
          <cell r="B28" t="str">
            <v>Efectividad en el reconocimiento de carga de tráfico postal y envios urgentes.</v>
          </cell>
          <cell r="C28" t="str">
            <v>((5895+5911)/5920)*100</v>
          </cell>
          <cell r="D28">
            <v>97110001</v>
          </cell>
          <cell r="E28" t="str">
            <v>((Variable 1+ Variable 2) / Variable 3)*100</v>
          </cell>
          <cell r="F28">
            <v>60</v>
          </cell>
          <cell r="G28" t="str">
            <v>Mes</v>
          </cell>
          <cell r="H28" t="str">
            <v>Porcentaje</v>
          </cell>
          <cell r="I28">
            <v>0</v>
          </cell>
          <cell r="J28">
            <v>11</v>
          </cell>
          <cell r="K28" t="str">
            <v>Proceso: Operación Aduanera</v>
          </cell>
          <cell r="L28">
            <v>294</v>
          </cell>
          <cell r="M28" t="str">
            <v>Subproceso: Ingreso de Mercancías</v>
          </cell>
          <cell r="N28">
            <v>2080</v>
          </cell>
          <cell r="O28" t="str">
            <v>Procedimiento: Verificación de Tráfico Postal y Envios Urgentes</v>
          </cell>
          <cell r="P28">
            <v>5895</v>
          </cell>
          <cell r="Q28">
            <v>5911</v>
          </cell>
          <cell r="R28">
            <v>5920</v>
          </cell>
          <cell r="S28">
            <v>0</v>
          </cell>
          <cell r="T28" t="str">
            <v>Ascendente</v>
          </cell>
          <cell r="U28">
            <v>1</v>
          </cell>
          <cell r="V28" t="str">
            <v>Procedimiento</v>
          </cell>
          <cell r="W28">
            <v>22601</v>
          </cell>
          <cell r="X28" t="str">
            <v>Comercio Exterior</v>
          </cell>
          <cell r="Y28" t="str">
            <v>No</v>
          </cell>
        </row>
        <row r="29">
          <cell r="A29">
            <v>388</v>
          </cell>
          <cell r="B29" t="str">
            <v>Eficacia en la finalización de los tránsitos aduaneros autorizados</v>
          </cell>
          <cell r="C29" t="str">
            <v>(5896/(5912+5921))*100</v>
          </cell>
          <cell r="D29">
            <v>97110001</v>
          </cell>
          <cell r="E29" t="str">
            <v>(Variable 1/ (Variable 2 + Variable 3))*100</v>
          </cell>
          <cell r="F29">
            <v>80</v>
          </cell>
          <cell r="G29" t="str">
            <v>Mes</v>
          </cell>
          <cell r="H29" t="str">
            <v>Porcentaje</v>
          </cell>
          <cell r="I29">
            <v>0</v>
          </cell>
          <cell r="J29">
            <v>11</v>
          </cell>
          <cell r="K29" t="str">
            <v>Proceso: Operación Aduanera</v>
          </cell>
          <cell r="L29">
            <v>295</v>
          </cell>
          <cell r="M29" t="str">
            <v>Subproceso: Tránsitos aduaneros</v>
          </cell>
          <cell r="N29">
            <v>2083</v>
          </cell>
          <cell r="O29" t="str">
            <v>Procedimiento: Finalización de Tránsito Aduanero Nacional</v>
          </cell>
          <cell r="P29">
            <v>5896</v>
          </cell>
          <cell r="Q29">
            <v>5912</v>
          </cell>
          <cell r="R29">
            <v>5921</v>
          </cell>
          <cell r="S29">
            <v>0</v>
          </cell>
          <cell r="T29" t="str">
            <v>Ascendente</v>
          </cell>
          <cell r="U29">
            <v>1</v>
          </cell>
          <cell r="V29" t="str">
            <v>Procedimiento</v>
          </cell>
          <cell r="W29">
            <v>22601</v>
          </cell>
          <cell r="X29" t="str">
            <v>Comercio Exterior</v>
          </cell>
          <cell r="Y29" t="str">
            <v>No</v>
          </cell>
        </row>
        <row r="30">
          <cell r="A30">
            <v>390</v>
          </cell>
          <cell r="B30" t="str">
            <v>Efectividad en las inmovilizaciones efectuadas en carga.</v>
          </cell>
          <cell r="C30" t="str">
            <v>(5898/5914)*100</v>
          </cell>
          <cell r="D30">
            <v>97110001</v>
          </cell>
          <cell r="E30" t="str">
            <v>(Variable 1/ Variable 2)* 100</v>
          </cell>
          <cell r="F30">
            <v>10</v>
          </cell>
          <cell r="G30" t="str">
            <v>Mes</v>
          </cell>
          <cell r="H30" t="str">
            <v>Porcentaje</v>
          </cell>
          <cell r="I30">
            <v>0</v>
          </cell>
          <cell r="J30">
            <v>11</v>
          </cell>
          <cell r="K30" t="str">
            <v>Proceso: Operación Aduanera</v>
          </cell>
          <cell r="L30">
            <v>294</v>
          </cell>
          <cell r="M30" t="str">
            <v>Subproceso: Ingreso de Mercancías</v>
          </cell>
          <cell r="N30">
            <v>2081</v>
          </cell>
          <cell r="O30" t="str">
            <v>Procedimiento: Reconocimiento de Carga</v>
          </cell>
          <cell r="P30">
            <v>5898</v>
          </cell>
          <cell r="Q30">
            <v>5914</v>
          </cell>
          <cell r="R30">
            <v>0</v>
          </cell>
          <cell r="S30">
            <v>0</v>
          </cell>
          <cell r="T30" t="str">
            <v>Ascendente</v>
          </cell>
          <cell r="U30">
            <v>1</v>
          </cell>
          <cell r="V30" t="str">
            <v>Procedimiento</v>
          </cell>
          <cell r="W30">
            <v>22601</v>
          </cell>
          <cell r="X30" t="str">
            <v>Comercio Exterior</v>
          </cell>
          <cell r="Y30" t="str">
            <v>No</v>
          </cell>
        </row>
        <row r="31">
          <cell r="A31">
            <v>391</v>
          </cell>
          <cell r="B31" t="str">
            <v>Eficacia en la  expedición de las Resoluciones de clasificación arancelaria.</v>
          </cell>
          <cell r="C31" t="str">
            <v>(5899/5915)*100</v>
          </cell>
          <cell r="D31">
            <v>97110002</v>
          </cell>
          <cell r="E31" t="str">
            <v>(Variable 1/ Variable 2)* 100</v>
          </cell>
          <cell r="F31">
            <v>100</v>
          </cell>
          <cell r="G31" t="str">
            <v>Mes</v>
          </cell>
          <cell r="H31" t="str">
            <v>Porcentaje</v>
          </cell>
          <cell r="I31">
            <v>0</v>
          </cell>
          <cell r="J31">
            <v>11</v>
          </cell>
          <cell r="K31" t="str">
            <v>Proceso: Operación Aduanera</v>
          </cell>
          <cell r="L31">
            <v>216</v>
          </cell>
          <cell r="M31" t="str">
            <v>Subproceso: Apoyo  a la Operación Aduanera</v>
          </cell>
          <cell r="N31">
            <v>2327</v>
          </cell>
          <cell r="O31" t="str">
            <v>Procedimiento: Actualización Arancel</v>
          </cell>
          <cell r="P31">
            <v>5899</v>
          </cell>
          <cell r="Q31">
            <v>5915</v>
          </cell>
          <cell r="R31">
            <v>0</v>
          </cell>
          <cell r="S31">
            <v>0</v>
          </cell>
          <cell r="T31" t="str">
            <v>Constante</v>
          </cell>
          <cell r="U31">
            <v>1</v>
          </cell>
          <cell r="V31" t="str">
            <v>Procedimiento</v>
          </cell>
          <cell r="W31">
            <v>22701</v>
          </cell>
          <cell r="X31" t="str">
            <v xml:space="preserve">Técnica Aduanera    </v>
          </cell>
          <cell r="Y31" t="str">
            <v>No</v>
          </cell>
        </row>
        <row r="32">
          <cell r="A32">
            <v>394</v>
          </cell>
          <cell r="B32" t="str">
            <v>Eficacia en la atención de solicitudes de análisis merceológicos de mercancía.</v>
          </cell>
          <cell r="C32" t="str">
            <v>(5902/5918)*100</v>
          </cell>
          <cell r="D32">
            <v>97110002</v>
          </cell>
          <cell r="E32" t="str">
            <v>(Variable 1/ Variable 2)* 100</v>
          </cell>
          <cell r="F32">
            <v>100</v>
          </cell>
          <cell r="G32" t="str">
            <v>Mes</v>
          </cell>
          <cell r="H32" t="str">
            <v>Porcentaje</v>
          </cell>
          <cell r="I32">
            <v>0</v>
          </cell>
          <cell r="J32">
            <v>11</v>
          </cell>
          <cell r="K32" t="str">
            <v>Proceso: Operación Aduanera</v>
          </cell>
          <cell r="L32">
            <v>216</v>
          </cell>
          <cell r="M32" t="str">
            <v>Subproceso: Apoyo  a la Operación Aduanera</v>
          </cell>
          <cell r="N32">
            <v>2105</v>
          </cell>
          <cell r="O32" t="str">
            <v>Procedimiento: Análisis Físico Químico de Muestras</v>
          </cell>
          <cell r="P32">
            <v>5902</v>
          </cell>
          <cell r="Q32">
            <v>5918</v>
          </cell>
          <cell r="R32">
            <v>0</v>
          </cell>
          <cell r="S32">
            <v>0</v>
          </cell>
          <cell r="T32" t="str">
            <v>Constante</v>
          </cell>
          <cell r="U32">
            <v>1</v>
          </cell>
          <cell r="V32" t="str">
            <v>Procedimiento</v>
          </cell>
          <cell r="W32">
            <v>22701</v>
          </cell>
          <cell r="X32" t="str">
            <v xml:space="preserve">Técnica Aduanera    </v>
          </cell>
          <cell r="Y32" t="str">
            <v>No</v>
          </cell>
        </row>
        <row r="33">
          <cell r="A33">
            <v>397</v>
          </cell>
          <cell r="B33" t="str">
            <v>Eficiencia en la elaboración de  documentos en la etapa precontractual</v>
          </cell>
          <cell r="C33" t="str">
            <v>(5941/5942)*100</v>
          </cell>
          <cell r="D33">
            <v>97110002</v>
          </cell>
          <cell r="E33" t="str">
            <v>(Variable 1/ Variable 2)* 100</v>
          </cell>
          <cell r="F33">
            <v>100</v>
          </cell>
          <cell r="G33" t="str">
            <v>Trimestre</v>
          </cell>
          <cell r="H33" t="str">
            <v>Porcentaje</v>
          </cell>
          <cell r="I33">
            <v>0</v>
          </cell>
          <cell r="J33">
            <v>14</v>
          </cell>
          <cell r="K33" t="str">
            <v>Proceso: Recursos Físicos</v>
          </cell>
          <cell r="L33">
            <v>52</v>
          </cell>
          <cell r="M33" t="str">
            <v>Subproceso: Adquisición de Bienes y Servicios</v>
          </cell>
          <cell r="N33">
            <v>2186</v>
          </cell>
          <cell r="O33" t="str">
            <v>Procedimiento: Contratación Directa</v>
          </cell>
          <cell r="P33">
            <v>5941</v>
          </cell>
          <cell r="Q33">
            <v>5942</v>
          </cell>
          <cell r="R33">
            <v>0</v>
          </cell>
          <cell r="S33">
            <v>0</v>
          </cell>
          <cell r="T33" t="str">
            <v>Constante</v>
          </cell>
          <cell r="U33">
            <v>1</v>
          </cell>
          <cell r="V33" t="str">
            <v>Procedimiento</v>
          </cell>
          <cell r="W33">
            <v>21501</v>
          </cell>
          <cell r="X33" t="str">
            <v>Recursos Físicos</v>
          </cell>
          <cell r="Y33" t="str">
            <v>No</v>
          </cell>
        </row>
        <row r="34">
          <cell r="A34">
            <v>398</v>
          </cell>
          <cell r="B34" t="str">
            <v>Inventario anual actualizado</v>
          </cell>
          <cell r="C34" t="str">
            <v>5943</v>
          </cell>
          <cell r="D34">
            <v>97110002</v>
          </cell>
          <cell r="E34" t="str">
            <v>Variable 1</v>
          </cell>
          <cell r="F34">
            <v>1</v>
          </cell>
          <cell r="G34" t="str">
            <v>Año</v>
          </cell>
          <cell r="H34" t="str">
            <v>Cantidad</v>
          </cell>
          <cell r="I34">
            <v>0</v>
          </cell>
          <cell r="J34">
            <v>14</v>
          </cell>
          <cell r="K34" t="str">
            <v>Proceso: Recursos Físicos</v>
          </cell>
          <cell r="L34">
            <v>232</v>
          </cell>
          <cell r="M34" t="str">
            <v>Subproceso: Administración de Bienes</v>
          </cell>
          <cell r="N34">
            <v>2349</v>
          </cell>
          <cell r="O34" t="str">
            <v>Procedimiento: Levantamiento Físico de Inventario de Bienes Muebles</v>
          </cell>
          <cell r="P34">
            <v>5943</v>
          </cell>
          <cell r="Q34">
            <v>0</v>
          </cell>
          <cell r="R34">
            <v>0</v>
          </cell>
          <cell r="S34">
            <v>0</v>
          </cell>
          <cell r="T34" t="str">
            <v>Constante</v>
          </cell>
          <cell r="U34">
            <v>1</v>
          </cell>
          <cell r="V34" t="str">
            <v>Procedimiento</v>
          </cell>
          <cell r="W34">
            <v>21501</v>
          </cell>
          <cell r="X34" t="str">
            <v>Recursos Físicos</v>
          </cell>
          <cell r="Y34" t="str">
            <v>No</v>
          </cell>
        </row>
        <row r="35">
          <cell r="A35">
            <v>400</v>
          </cell>
          <cell r="B35" t="str">
            <v>Oportunidad en el trámite de Notificación, comunicación y/o publicación</v>
          </cell>
          <cell r="C35" t="str">
            <v>5946/5947)*100</v>
          </cell>
          <cell r="D35">
            <v>97110002</v>
          </cell>
          <cell r="E35" t="str">
            <v>(Variable 1/ Variable 2)* 100</v>
          </cell>
          <cell r="F35">
            <v>100</v>
          </cell>
          <cell r="G35" t="str">
            <v>Trimestre</v>
          </cell>
          <cell r="H35" t="str">
            <v>Porcentaje</v>
          </cell>
          <cell r="I35">
            <v>0</v>
          </cell>
          <cell r="J35">
            <v>14</v>
          </cell>
          <cell r="K35" t="str">
            <v>Proceso: Recursos Físicos</v>
          </cell>
          <cell r="L35">
            <v>53</v>
          </cell>
          <cell r="M35" t="str">
            <v>Subproceso: Gestión Documental</v>
          </cell>
          <cell r="N35">
            <v>2200</v>
          </cell>
          <cell r="O35" t="str">
            <v>Procedimiento: Notificación, Comunicación y/o Publicación</v>
          </cell>
          <cell r="P35">
            <v>5946</v>
          </cell>
          <cell r="Q35">
            <v>5947</v>
          </cell>
          <cell r="R35">
            <v>0</v>
          </cell>
          <cell r="S35">
            <v>0</v>
          </cell>
          <cell r="T35" t="str">
            <v>Constante</v>
          </cell>
          <cell r="U35">
            <v>1</v>
          </cell>
          <cell r="V35" t="str">
            <v>Procedimiento</v>
          </cell>
          <cell r="W35">
            <v>21501</v>
          </cell>
          <cell r="X35" t="str">
            <v>Recursos Físicos</v>
          </cell>
          <cell r="Y35" t="str">
            <v>No</v>
          </cell>
        </row>
        <row r="36">
          <cell r="A36">
            <v>401</v>
          </cell>
          <cell r="B36" t="str">
            <v>Eficacia en la gestión de las comunicaciones oficiales de entrada</v>
          </cell>
          <cell r="C36" t="str">
            <v>(5948/5949)*100</v>
          </cell>
          <cell r="D36">
            <v>97110002</v>
          </cell>
          <cell r="E36" t="str">
            <v>(Variable 1/ Variable 2)* 100</v>
          </cell>
          <cell r="F36">
            <v>100</v>
          </cell>
          <cell r="G36" t="str">
            <v>Mes</v>
          </cell>
          <cell r="H36" t="str">
            <v>Porcentaje</v>
          </cell>
          <cell r="I36">
            <v>0</v>
          </cell>
          <cell r="J36">
            <v>14</v>
          </cell>
          <cell r="K36" t="str">
            <v>Proceso: Recursos Físicos</v>
          </cell>
          <cell r="L36">
            <v>53</v>
          </cell>
          <cell r="M36" t="str">
            <v>Subproceso: Gestión Documental</v>
          </cell>
          <cell r="N36">
            <v>2197</v>
          </cell>
          <cell r="O36" t="str">
            <v>Procedimiento: Comunicaciones Oficiales de Entrada</v>
          </cell>
          <cell r="P36">
            <v>5948</v>
          </cell>
          <cell r="Q36">
            <v>5949</v>
          </cell>
          <cell r="R36">
            <v>0</v>
          </cell>
          <cell r="S36">
            <v>0</v>
          </cell>
          <cell r="T36" t="str">
            <v>Constante</v>
          </cell>
          <cell r="U36">
            <v>1</v>
          </cell>
          <cell r="V36" t="str">
            <v>Procedimiento</v>
          </cell>
          <cell r="W36">
            <v>21501</v>
          </cell>
          <cell r="X36" t="str">
            <v>Recursos Físicos</v>
          </cell>
          <cell r="Y36" t="str">
            <v>No</v>
          </cell>
        </row>
        <row r="37">
          <cell r="A37">
            <v>402</v>
          </cell>
          <cell r="B37" t="str">
            <v>Trámite oportuno de las comunicaciones oficiales de salida</v>
          </cell>
          <cell r="C37" t="str">
            <v>(5950/5951)*100</v>
          </cell>
          <cell r="D37">
            <v>97110002</v>
          </cell>
          <cell r="E37" t="str">
            <v>(Variable 1/ Variable 2)* 100</v>
          </cell>
          <cell r="F37">
            <v>100</v>
          </cell>
          <cell r="G37" t="str">
            <v>Mes</v>
          </cell>
          <cell r="H37" t="str">
            <v>Porcentaje</v>
          </cell>
          <cell r="I37">
            <v>0</v>
          </cell>
          <cell r="J37">
            <v>14</v>
          </cell>
          <cell r="K37" t="str">
            <v>Proceso: Recursos Físicos</v>
          </cell>
          <cell r="L37">
            <v>53</v>
          </cell>
          <cell r="M37" t="str">
            <v>Subproceso: Gestión Documental</v>
          </cell>
          <cell r="N37">
            <v>2198</v>
          </cell>
          <cell r="O37" t="str">
            <v>Procedimiento: Comunicaciones Oficiales de Salida</v>
          </cell>
          <cell r="P37">
            <v>5950</v>
          </cell>
          <cell r="Q37">
            <v>5951</v>
          </cell>
          <cell r="R37">
            <v>0</v>
          </cell>
          <cell r="S37">
            <v>0</v>
          </cell>
          <cell r="T37" t="str">
            <v>Constante</v>
          </cell>
          <cell r="U37">
            <v>1</v>
          </cell>
          <cell r="V37" t="str">
            <v>Procedimiento</v>
          </cell>
          <cell r="W37">
            <v>21501</v>
          </cell>
          <cell r="X37" t="str">
            <v>Recursos Físicos</v>
          </cell>
          <cell r="Y37" t="str">
            <v>No</v>
          </cell>
        </row>
        <row r="38">
          <cell r="A38">
            <v>403</v>
          </cell>
          <cell r="B38" t="str">
            <v>Servicios de Transporte</v>
          </cell>
          <cell r="C38" t="str">
            <v>((5952+5953)/5954)*100</v>
          </cell>
          <cell r="D38">
            <v>97110002</v>
          </cell>
          <cell r="E38" t="str">
            <v>((Variable 1+ Variable 2) / Variable 3)*100</v>
          </cell>
          <cell r="F38">
            <v>100</v>
          </cell>
          <cell r="G38" t="str">
            <v>Mes</v>
          </cell>
          <cell r="H38" t="str">
            <v>Porcentaje</v>
          </cell>
          <cell r="I38">
            <v>0</v>
          </cell>
          <cell r="J38">
            <v>14</v>
          </cell>
          <cell r="K38" t="str">
            <v>Proceso: Recursos Físicos</v>
          </cell>
          <cell r="L38">
            <v>232</v>
          </cell>
          <cell r="M38" t="str">
            <v>Subproceso: Administración de Bienes</v>
          </cell>
          <cell r="N38">
            <v>2170</v>
          </cell>
          <cell r="O38" t="str">
            <v>Procedimiento: Administración y prestación del Servicios de Transporte</v>
          </cell>
          <cell r="P38">
            <v>5952</v>
          </cell>
          <cell r="Q38">
            <v>5953</v>
          </cell>
          <cell r="R38">
            <v>5954</v>
          </cell>
          <cell r="S38">
            <v>0</v>
          </cell>
          <cell r="T38" t="str">
            <v>Constante</v>
          </cell>
          <cell r="U38">
            <v>1</v>
          </cell>
          <cell r="V38" t="str">
            <v>Procedimiento</v>
          </cell>
          <cell r="W38">
            <v>21501</v>
          </cell>
          <cell r="X38" t="str">
            <v>Recursos Físicos</v>
          </cell>
          <cell r="Y38" t="str">
            <v>No</v>
          </cell>
        </row>
        <row r="39">
          <cell r="A39">
            <v>404</v>
          </cell>
          <cell r="B39" t="str">
            <v>Afectación de pólizas</v>
          </cell>
          <cell r="C39" t="str">
            <v>(5959/5960)*100</v>
          </cell>
          <cell r="D39">
            <v>97110002</v>
          </cell>
          <cell r="E39" t="str">
            <v>(Variable 1/ Variable 2)* 100</v>
          </cell>
          <cell r="F39">
            <v>100</v>
          </cell>
          <cell r="G39" t="str">
            <v>Trimestre</v>
          </cell>
          <cell r="H39" t="str">
            <v>Porcentaje</v>
          </cell>
          <cell r="I39">
            <v>0</v>
          </cell>
          <cell r="J39">
            <v>14</v>
          </cell>
          <cell r="K39" t="str">
            <v>Proceso: Recursos Físicos</v>
          </cell>
          <cell r="L39">
            <v>232</v>
          </cell>
          <cell r="M39" t="str">
            <v>Subproceso: Administración de Bienes</v>
          </cell>
          <cell r="N39">
            <v>169</v>
          </cell>
          <cell r="O39" t="str">
            <v>Procedimiento: Reclamación ante un siniestro</v>
          </cell>
          <cell r="P39">
            <v>5959</v>
          </cell>
          <cell r="Q39">
            <v>5960</v>
          </cell>
          <cell r="R39">
            <v>0</v>
          </cell>
          <cell r="S39">
            <v>0</v>
          </cell>
          <cell r="T39" t="str">
            <v>Constante</v>
          </cell>
          <cell r="U39">
            <v>1</v>
          </cell>
          <cell r="V39" t="str">
            <v>Procedimiento</v>
          </cell>
          <cell r="W39">
            <v>21501</v>
          </cell>
          <cell r="X39" t="str">
            <v>Recursos Físicos</v>
          </cell>
          <cell r="Y39" t="str">
            <v>No</v>
          </cell>
        </row>
        <row r="40">
          <cell r="A40">
            <v>406</v>
          </cell>
          <cell r="B40" t="str">
            <v>Consistencia en la información del RUT de inscritos y actualizados para Persona Jurídica.</v>
          </cell>
          <cell r="C40" t="str">
            <v>(5963/5964)*100</v>
          </cell>
          <cell r="D40">
            <v>97110002</v>
          </cell>
          <cell r="E40" t="str">
            <v>(Variable 1/ Variable 2)* 100</v>
          </cell>
          <cell r="F40">
            <v>100</v>
          </cell>
          <cell r="G40" t="str">
            <v>Mes</v>
          </cell>
          <cell r="H40" t="str">
            <v>Porcentaje</v>
          </cell>
          <cell r="I40">
            <v>0</v>
          </cell>
          <cell r="J40">
            <v>8</v>
          </cell>
          <cell r="K40" t="str">
            <v>Proceso: Gestión Masiva</v>
          </cell>
          <cell r="L40">
            <v>291</v>
          </cell>
          <cell r="M40" t="str">
            <v>Subproceso: Modificaciones del Registro</v>
          </cell>
          <cell r="N40">
            <v>2036</v>
          </cell>
          <cell r="O40" t="str">
            <v>Procedimiento: Actualización RUT</v>
          </cell>
          <cell r="P40">
            <v>5963</v>
          </cell>
          <cell r="Q40">
            <v>5964</v>
          </cell>
          <cell r="R40">
            <v>0</v>
          </cell>
          <cell r="S40">
            <v>0</v>
          </cell>
          <cell r="T40" t="str">
            <v>Constante</v>
          </cell>
          <cell r="U40">
            <v>1</v>
          </cell>
          <cell r="V40" t="str">
            <v>Procedimiento</v>
          </cell>
          <cell r="W40">
            <v>22501</v>
          </cell>
          <cell r="X40" t="str">
            <v>Asistencia al Cliente</v>
          </cell>
          <cell r="Y40" t="str">
            <v>No</v>
          </cell>
        </row>
        <row r="41">
          <cell r="A41">
            <v>407</v>
          </cell>
          <cell r="B41" t="str">
            <v>Consistencia de la información del RUT de inscritos y actualizados Persona Natural.</v>
          </cell>
          <cell r="C41" t="str">
            <v>(5965/5966)*100</v>
          </cell>
          <cell r="D41">
            <v>97110002</v>
          </cell>
          <cell r="E41" t="str">
            <v>(Variable 1/ Variable 2)* 100</v>
          </cell>
          <cell r="F41">
            <v>100</v>
          </cell>
          <cell r="G41" t="str">
            <v>Mes</v>
          </cell>
          <cell r="H41" t="str">
            <v>Porcentaje</v>
          </cell>
          <cell r="I41">
            <v>0</v>
          </cell>
          <cell r="J41">
            <v>8</v>
          </cell>
          <cell r="K41" t="str">
            <v>Proceso: Gestión Masiva</v>
          </cell>
          <cell r="L41">
            <v>291</v>
          </cell>
          <cell r="M41" t="str">
            <v>Subproceso: Modificaciones del Registro</v>
          </cell>
          <cell r="N41">
            <v>2036</v>
          </cell>
          <cell r="O41" t="str">
            <v>Procedimiento: Actualización RUT</v>
          </cell>
          <cell r="P41">
            <v>5965</v>
          </cell>
          <cell r="Q41">
            <v>5966</v>
          </cell>
          <cell r="R41">
            <v>0</v>
          </cell>
          <cell r="S41">
            <v>0</v>
          </cell>
          <cell r="T41" t="str">
            <v>Constante</v>
          </cell>
          <cell r="U41">
            <v>1</v>
          </cell>
          <cell r="V41" t="str">
            <v>Procedimiento</v>
          </cell>
          <cell r="W41">
            <v>22501</v>
          </cell>
          <cell r="X41" t="str">
            <v>Asistencia al Cliente</v>
          </cell>
          <cell r="Y41" t="str">
            <v>No</v>
          </cell>
        </row>
        <row r="42">
          <cell r="A42">
            <v>410</v>
          </cell>
          <cell r="B42" t="str">
            <v>Atención de solicitudes de las áreas de la entidad que generen productos y/o acciones de comunicación</v>
          </cell>
          <cell r="C42" t="str">
            <v>(5995/5996)*100</v>
          </cell>
          <cell r="D42">
            <v>97110002</v>
          </cell>
          <cell r="E42" t="str">
            <v>(Variable 1/ Variable 2)* 100</v>
          </cell>
          <cell r="F42">
            <v>100</v>
          </cell>
          <cell r="G42" t="str">
            <v>Mes</v>
          </cell>
          <cell r="H42" t="str">
            <v>Porcentaje</v>
          </cell>
          <cell r="I42">
            <v>0</v>
          </cell>
          <cell r="J42">
            <v>9</v>
          </cell>
          <cell r="K42" t="str">
            <v>Proceso: Inteligencia Corporativa</v>
          </cell>
          <cell r="L42">
            <v>253</v>
          </cell>
          <cell r="M42" t="str">
            <v>Subproceso: Comunicaciones</v>
          </cell>
          <cell r="N42">
            <v>2291</v>
          </cell>
          <cell r="O42" t="str">
            <v>Procedimiento: Comunicación Interna</v>
          </cell>
          <cell r="P42">
            <v>5995</v>
          </cell>
          <cell r="Q42">
            <v>5996</v>
          </cell>
          <cell r="R42">
            <v>0</v>
          </cell>
          <cell r="S42">
            <v>0</v>
          </cell>
          <cell r="T42" t="str">
            <v>Constante</v>
          </cell>
          <cell r="U42">
            <v>1</v>
          </cell>
          <cell r="V42" t="str">
            <v>Procedimiento</v>
          </cell>
          <cell r="W42">
            <v>20501</v>
          </cell>
          <cell r="X42" t="str">
            <v>Comunicaciones</v>
          </cell>
          <cell r="Y42" t="str">
            <v>No</v>
          </cell>
        </row>
        <row r="43">
          <cell r="A43">
            <v>414</v>
          </cell>
          <cell r="B43" t="str">
            <v>Oportunidad en la respuesta de las peticiones, quejas, sugerencias, reclamos, felicitaciones y denuncias, tramitadas por el SIE de QRS.</v>
          </cell>
          <cell r="C43" t="str">
            <v>(6046/ 6047)* 100</v>
          </cell>
          <cell r="D43">
            <v>97110002</v>
          </cell>
          <cell r="E43" t="str">
            <v>(Variable 1/ Variable 2)* 100</v>
          </cell>
          <cell r="F43">
            <v>100</v>
          </cell>
          <cell r="G43" t="str">
            <v>Mes</v>
          </cell>
          <cell r="H43" t="str">
            <v>Porcentaje</v>
          </cell>
          <cell r="I43">
            <v>0</v>
          </cell>
          <cell r="J43">
            <v>2</v>
          </cell>
          <cell r="K43" t="str">
            <v>Proceso: Asistencia al cliente</v>
          </cell>
          <cell r="L43">
            <v>2</v>
          </cell>
          <cell r="M43" t="str">
            <v>Subproceso: Asistencia al cliente. No Aplica Subproceso.</v>
          </cell>
          <cell r="N43">
            <v>544</v>
          </cell>
          <cell r="O43" t="str">
            <v>Procedimiento: Peticiones, quejas, sugerencias, reclamos, felicitaciones y denuncias</v>
          </cell>
          <cell r="P43">
            <v>6046</v>
          </cell>
          <cell r="Q43">
            <v>6047</v>
          </cell>
          <cell r="R43">
            <v>0</v>
          </cell>
          <cell r="S43">
            <v>0</v>
          </cell>
          <cell r="T43" t="str">
            <v>Constante</v>
          </cell>
          <cell r="U43">
            <v>1</v>
          </cell>
          <cell r="V43" t="str">
            <v>Procedimiento</v>
          </cell>
          <cell r="W43">
            <v>22501</v>
          </cell>
          <cell r="X43" t="str">
            <v>Asistencia al Cliente</v>
          </cell>
          <cell r="Y43" t="str">
            <v>Si</v>
          </cell>
        </row>
        <row r="44">
          <cell r="A44">
            <v>416</v>
          </cell>
          <cell r="B44" t="str">
            <v>Seguimiento a  las peticiones, quejas, sugerencias, reclamos, felicitaciones y denuncias vencidas; interpuestas por el SIE de PQSR y Denuncias.</v>
          </cell>
          <cell r="C44" t="str">
            <v>(1-(6050/6051))*100</v>
          </cell>
          <cell r="D44">
            <v>97110002</v>
          </cell>
          <cell r="E44" t="str">
            <v>(1-(Variable 1 / Variable 2))*100</v>
          </cell>
          <cell r="F44">
            <v>100</v>
          </cell>
          <cell r="G44" t="str">
            <v>Mes</v>
          </cell>
          <cell r="H44" t="str">
            <v>Porcentaje</v>
          </cell>
          <cell r="I44">
            <v>0</v>
          </cell>
          <cell r="J44">
            <v>2</v>
          </cell>
          <cell r="K44" t="str">
            <v>Proceso: Asistencia al cliente</v>
          </cell>
          <cell r="L44">
            <v>2</v>
          </cell>
          <cell r="M44" t="str">
            <v>Subproceso: Asistencia al cliente. No Aplica Subproceso.</v>
          </cell>
          <cell r="N44">
            <v>544</v>
          </cell>
          <cell r="O44" t="str">
            <v>Procedimiento: Peticiones, quejas, sugerencias, reclamos, felicitaciones y denuncias</v>
          </cell>
          <cell r="P44">
            <v>6050</v>
          </cell>
          <cell r="Q44">
            <v>6051</v>
          </cell>
          <cell r="R44">
            <v>0</v>
          </cell>
          <cell r="S44">
            <v>0</v>
          </cell>
          <cell r="T44" t="str">
            <v>Constante</v>
          </cell>
          <cell r="U44">
            <v>1</v>
          </cell>
          <cell r="V44" t="str">
            <v>Procedimiento</v>
          </cell>
          <cell r="W44">
            <v>22501</v>
          </cell>
          <cell r="X44" t="str">
            <v>Asistencia al Cliente</v>
          </cell>
          <cell r="Y44" t="str">
            <v>No</v>
          </cell>
        </row>
        <row r="45">
          <cell r="A45">
            <v>417</v>
          </cell>
          <cell r="B45" t="str">
            <v>Evaluar la calidad de la Respuesta emitida a las peticiones, quejas, sugerencias, reclamos, felicitaciones y denuncias por el SIE de PQSR y Denuncias.</v>
          </cell>
          <cell r="C45" t="str">
            <v>(6054/6055)*100</v>
          </cell>
          <cell r="D45">
            <v>97110002</v>
          </cell>
          <cell r="E45" t="str">
            <v>(Variable 1/ Variable 2)* 100</v>
          </cell>
          <cell r="F45">
            <v>96</v>
          </cell>
          <cell r="G45" t="str">
            <v>Mes</v>
          </cell>
          <cell r="H45" t="str">
            <v>Porcentaje</v>
          </cell>
          <cell r="I45">
            <v>0</v>
          </cell>
          <cell r="J45">
            <v>2</v>
          </cell>
          <cell r="K45" t="str">
            <v>Proceso: Asistencia al cliente</v>
          </cell>
          <cell r="L45">
            <v>2</v>
          </cell>
          <cell r="M45" t="str">
            <v>Subproceso: Asistencia al cliente. No Aplica Subproceso.</v>
          </cell>
          <cell r="N45">
            <v>544</v>
          </cell>
          <cell r="O45" t="str">
            <v>Procedimiento: Peticiones, quejas, sugerencias, reclamos, felicitaciones y denuncias</v>
          </cell>
          <cell r="P45">
            <v>6054</v>
          </cell>
          <cell r="Q45">
            <v>6055</v>
          </cell>
          <cell r="R45">
            <v>0</v>
          </cell>
          <cell r="S45">
            <v>0</v>
          </cell>
          <cell r="T45" t="str">
            <v>Constante</v>
          </cell>
          <cell r="U45">
            <v>1</v>
          </cell>
          <cell r="V45" t="str">
            <v>Procedimiento</v>
          </cell>
          <cell r="W45">
            <v>22501</v>
          </cell>
          <cell r="X45" t="str">
            <v>Asistencia al Cliente</v>
          </cell>
          <cell r="Y45" t="str">
            <v>No</v>
          </cell>
        </row>
        <row r="46">
          <cell r="A46">
            <v>420</v>
          </cell>
          <cell r="B46" t="str">
            <v>EjecuciÓn PAC gastos de personal</v>
          </cell>
          <cell r="C46" t="str">
            <v>([6069] / ([6070] +[6071] -[6072]))* 100</v>
          </cell>
          <cell r="D46">
            <v>97110001</v>
          </cell>
          <cell r="E46" t="str">
            <v>(Variable 1 / (Variable 2 + Variable 3 - Variable 4))* 100</v>
          </cell>
          <cell r="F46">
            <v>95</v>
          </cell>
          <cell r="G46" t="str">
            <v>Mes</v>
          </cell>
          <cell r="H46" t="str">
            <v>Porcentaje</v>
          </cell>
          <cell r="I46">
            <v>0</v>
          </cell>
          <cell r="J46">
            <v>13</v>
          </cell>
          <cell r="K46" t="str">
            <v>Proceso: Recursos Financieros</v>
          </cell>
          <cell r="L46">
            <v>228</v>
          </cell>
          <cell r="M46" t="str">
            <v>Subproceso: Gestión de Tesorería</v>
          </cell>
          <cell r="N46">
            <v>2166</v>
          </cell>
          <cell r="O46" t="str">
            <v>Procedimiento: Administración Programa Anual Mensualizado de Caja PAC</v>
          </cell>
          <cell r="P46">
            <v>6069</v>
          </cell>
          <cell r="Q46">
            <v>6070</v>
          </cell>
          <cell r="R46">
            <v>6071</v>
          </cell>
          <cell r="S46">
            <v>6072</v>
          </cell>
          <cell r="T46" t="str">
            <v>Ascendente</v>
          </cell>
          <cell r="U46">
            <v>1</v>
          </cell>
          <cell r="V46" t="str">
            <v>Procedimiento</v>
          </cell>
          <cell r="W46">
            <v>21601</v>
          </cell>
          <cell r="X46" t="str">
            <v>Recursos Financieros</v>
          </cell>
          <cell r="Y46" t="str">
            <v>No</v>
          </cell>
        </row>
        <row r="47">
          <cell r="A47">
            <v>421</v>
          </cell>
          <cell r="B47" t="str">
            <v>Ejecución PAC gastos generales</v>
          </cell>
          <cell r="C47" t="str">
            <v>([6073]/[6074]+[6075]-[6076]))* 100</v>
          </cell>
          <cell r="D47">
            <v>97110001</v>
          </cell>
          <cell r="E47" t="str">
            <v>(Variable 1 / (Variable 2 + Variable 3 - Variable 4))* 100</v>
          </cell>
          <cell r="F47">
            <v>95</v>
          </cell>
          <cell r="G47" t="str">
            <v>Mes</v>
          </cell>
          <cell r="H47" t="str">
            <v>Porcentaje</v>
          </cell>
          <cell r="I47">
            <v>0</v>
          </cell>
          <cell r="J47">
            <v>13</v>
          </cell>
          <cell r="K47" t="str">
            <v>Proceso: Recursos Financieros</v>
          </cell>
          <cell r="L47">
            <v>228</v>
          </cell>
          <cell r="M47" t="str">
            <v>Subproceso: Gestión de Tesorería</v>
          </cell>
          <cell r="N47">
            <v>2166</v>
          </cell>
          <cell r="O47" t="str">
            <v>Procedimiento: Administración Programa Anual Mensualizado de Caja PAC</v>
          </cell>
          <cell r="P47">
            <v>6073</v>
          </cell>
          <cell r="Q47">
            <v>6074</v>
          </cell>
          <cell r="R47">
            <v>6075</v>
          </cell>
          <cell r="S47">
            <v>6076</v>
          </cell>
          <cell r="T47" t="str">
            <v>Ascendente</v>
          </cell>
          <cell r="U47">
            <v>1</v>
          </cell>
          <cell r="V47" t="str">
            <v>Procedimiento</v>
          </cell>
          <cell r="W47">
            <v>21601</v>
          </cell>
          <cell r="X47" t="str">
            <v>Recursos Financieros</v>
          </cell>
          <cell r="Y47" t="str">
            <v>No</v>
          </cell>
        </row>
        <row r="48">
          <cell r="A48">
            <v>422</v>
          </cell>
          <cell r="B48" t="str">
            <v>Efectividad en las suspensiones efectuadas por el aforador por erronea liquidación de los Derechos e Impuestos a la Importación</v>
          </cell>
          <cell r="C48" t="str">
            <v>([6060]/[6061])* 100</v>
          </cell>
          <cell r="D48">
            <v>97110001</v>
          </cell>
          <cell r="E48" t="str">
            <v>(Variable 1/ Variable 2)* 100</v>
          </cell>
          <cell r="F48">
            <v>50</v>
          </cell>
          <cell r="G48" t="str">
            <v>Mes</v>
          </cell>
          <cell r="H48" t="str">
            <v>Porcentaje</v>
          </cell>
          <cell r="I48">
            <v>0</v>
          </cell>
          <cell r="J48">
            <v>11</v>
          </cell>
          <cell r="K48" t="str">
            <v>Proceso: Operación Aduanera</v>
          </cell>
          <cell r="L48">
            <v>294</v>
          </cell>
          <cell r="M48" t="str">
            <v>Subproceso: Ingreso de Mercancías</v>
          </cell>
          <cell r="N48">
            <v>2092</v>
          </cell>
          <cell r="O48" t="str">
            <v>Procedimiento: Nacionalización  de Mercancías</v>
          </cell>
          <cell r="P48">
            <v>6060</v>
          </cell>
          <cell r="Q48">
            <v>6061</v>
          </cell>
          <cell r="R48">
            <v>0</v>
          </cell>
          <cell r="S48">
            <v>0</v>
          </cell>
          <cell r="T48" t="str">
            <v>Ascendente</v>
          </cell>
          <cell r="U48">
            <v>1</v>
          </cell>
          <cell r="V48" t="str">
            <v>Procedimiento</v>
          </cell>
          <cell r="W48">
            <v>22601</v>
          </cell>
          <cell r="X48" t="str">
            <v>Comercio Exterior</v>
          </cell>
          <cell r="Y48" t="str">
            <v>No</v>
          </cell>
        </row>
        <row r="49">
          <cell r="A49">
            <v>423</v>
          </cell>
          <cell r="B49" t="str">
            <v>Efectividad en las verificaciones de joyas, oro, esmeraldas y demas piedras preciosas preciosos en exportación.</v>
          </cell>
          <cell r="C49" t="str">
            <v>([6062]/[6063])* 100</v>
          </cell>
          <cell r="D49">
            <v>97110001</v>
          </cell>
          <cell r="E49" t="str">
            <v>(Variable 1/ Variable 2)* 100</v>
          </cell>
          <cell r="F49">
            <v>5</v>
          </cell>
          <cell r="G49" t="str">
            <v>Mes</v>
          </cell>
          <cell r="H49" t="str">
            <v>Porcentaje</v>
          </cell>
          <cell r="I49">
            <v>0</v>
          </cell>
          <cell r="J49">
            <v>11</v>
          </cell>
          <cell r="K49" t="str">
            <v>Proceso: Operación Aduanera</v>
          </cell>
          <cell r="L49">
            <v>218</v>
          </cell>
          <cell r="M49" t="str">
            <v>Subproceso: Salida de mercancías</v>
          </cell>
          <cell r="N49">
            <v>2120</v>
          </cell>
          <cell r="O49" t="str">
            <v>Procedimiento: Exportaciones</v>
          </cell>
          <cell r="P49">
            <v>6062</v>
          </cell>
          <cell r="Q49">
            <v>6063</v>
          </cell>
          <cell r="R49">
            <v>0</v>
          </cell>
          <cell r="S49">
            <v>0</v>
          </cell>
          <cell r="T49" t="str">
            <v>Ascendente</v>
          </cell>
          <cell r="U49">
            <v>1</v>
          </cell>
          <cell r="V49" t="str">
            <v>Procedimiento</v>
          </cell>
          <cell r="W49">
            <v>22601</v>
          </cell>
          <cell r="X49" t="str">
            <v>Comercio Exterior</v>
          </cell>
          <cell r="Y49" t="str">
            <v>No</v>
          </cell>
        </row>
        <row r="50">
          <cell r="A50">
            <v>424</v>
          </cell>
          <cell r="B50" t="str">
            <v>Efectividad en los controles ejercidos cuando existe Formulario de Movimiento de Mercancías de Salida Autorizado por el Usuario Operador con destino al TAN</v>
          </cell>
          <cell r="C50" t="str">
            <v>([6064]/[6065])* 100</v>
          </cell>
          <cell r="D50">
            <v>97110001</v>
          </cell>
          <cell r="E50" t="str">
            <v>(Variable 1/ Variable 2)* 100</v>
          </cell>
          <cell r="F50">
            <v>5</v>
          </cell>
          <cell r="G50" t="str">
            <v>Mes</v>
          </cell>
          <cell r="H50" t="str">
            <v>Porcentaje</v>
          </cell>
          <cell r="I50">
            <v>0</v>
          </cell>
          <cell r="J50">
            <v>11</v>
          </cell>
          <cell r="K50" t="str">
            <v>Proceso: Operación Aduanera</v>
          </cell>
          <cell r="L50">
            <v>297</v>
          </cell>
          <cell r="M50" t="str">
            <v>Subproceso: Zona Franca</v>
          </cell>
          <cell r="N50">
            <v>2111</v>
          </cell>
          <cell r="O50" t="str">
            <v>Procedimiento: Control aleatorio de  ingresos y salidas  de Zona Franca</v>
          </cell>
          <cell r="P50">
            <v>6064</v>
          </cell>
          <cell r="Q50">
            <v>6065</v>
          </cell>
          <cell r="R50">
            <v>0</v>
          </cell>
          <cell r="S50">
            <v>0</v>
          </cell>
          <cell r="T50" t="str">
            <v>Ascendente</v>
          </cell>
          <cell r="U50">
            <v>1</v>
          </cell>
          <cell r="V50" t="str">
            <v>Procedimiento</v>
          </cell>
          <cell r="W50">
            <v>22601</v>
          </cell>
          <cell r="X50" t="str">
            <v>Comercio Exterior</v>
          </cell>
          <cell r="Y50" t="str">
            <v>No</v>
          </cell>
        </row>
        <row r="51">
          <cell r="A51">
            <v>425</v>
          </cell>
          <cell r="B51" t="str">
            <v>Ejecución PAC inversión</v>
          </cell>
          <cell r="C51" t="str">
            <v>([6077]/ ([6078]+ [6079]-[6080]))* 100</v>
          </cell>
          <cell r="D51">
            <v>97110001</v>
          </cell>
          <cell r="E51" t="str">
            <v>(Variable 1 / (Variable 2 + Variable 3 - Variable 4))* 100</v>
          </cell>
          <cell r="F51">
            <v>90</v>
          </cell>
          <cell r="G51" t="str">
            <v>Mes</v>
          </cell>
          <cell r="H51" t="str">
            <v>Porcentaje</v>
          </cell>
          <cell r="I51">
            <v>0</v>
          </cell>
          <cell r="J51">
            <v>13</v>
          </cell>
          <cell r="K51" t="str">
            <v>Proceso: Recursos Financieros</v>
          </cell>
          <cell r="L51">
            <v>228</v>
          </cell>
          <cell r="M51" t="str">
            <v>Subproceso: Gestión de Tesorería</v>
          </cell>
          <cell r="N51">
            <v>2166</v>
          </cell>
          <cell r="O51" t="str">
            <v>Procedimiento: Administración Programa Anual Mensualizado de Caja PAC</v>
          </cell>
          <cell r="P51">
            <v>6077</v>
          </cell>
          <cell r="Q51">
            <v>6078</v>
          </cell>
          <cell r="R51">
            <v>6079</v>
          </cell>
          <cell r="S51">
            <v>6080</v>
          </cell>
          <cell r="T51" t="str">
            <v>Ascendente</v>
          </cell>
          <cell r="U51">
            <v>1</v>
          </cell>
          <cell r="V51" t="str">
            <v>Procedimiento</v>
          </cell>
          <cell r="W51">
            <v>21601</v>
          </cell>
          <cell r="X51" t="str">
            <v>Recursos Financieros</v>
          </cell>
          <cell r="Y51" t="str">
            <v>No</v>
          </cell>
        </row>
        <row r="52">
          <cell r="A52">
            <v>426</v>
          </cell>
          <cell r="B52" t="str">
            <v>Ejecución PAC transferencias</v>
          </cell>
          <cell r="C52" t="str">
            <v>([6081]/ ([6082]+[6083]- [6084]))* 100</v>
          </cell>
          <cell r="D52">
            <v>97110001</v>
          </cell>
          <cell r="E52" t="str">
            <v>(Variable 1 / (Variable 2 + Variable 3 - Variable 4))* 100</v>
          </cell>
          <cell r="F52">
            <v>95</v>
          </cell>
          <cell r="G52" t="str">
            <v>Mes</v>
          </cell>
          <cell r="H52" t="str">
            <v>Porcentaje</v>
          </cell>
          <cell r="I52">
            <v>0</v>
          </cell>
          <cell r="J52">
            <v>13</v>
          </cell>
          <cell r="K52" t="str">
            <v>Proceso: Recursos Financieros</v>
          </cell>
          <cell r="L52">
            <v>228</v>
          </cell>
          <cell r="M52" t="str">
            <v>Subproceso: Gestión de Tesorería</v>
          </cell>
          <cell r="N52">
            <v>2166</v>
          </cell>
          <cell r="O52" t="str">
            <v>Procedimiento: Administración Programa Anual Mensualizado de Caja PAC</v>
          </cell>
          <cell r="P52">
            <v>6081</v>
          </cell>
          <cell r="Q52">
            <v>6082</v>
          </cell>
          <cell r="R52">
            <v>6083</v>
          </cell>
          <cell r="S52">
            <v>6084</v>
          </cell>
          <cell r="T52" t="str">
            <v>Ascendente</v>
          </cell>
          <cell r="U52">
            <v>1</v>
          </cell>
          <cell r="V52" t="str">
            <v>Procedimiento</v>
          </cell>
          <cell r="W52">
            <v>21601</v>
          </cell>
          <cell r="X52" t="str">
            <v>Recursos Financieros</v>
          </cell>
          <cell r="Y52" t="str">
            <v>No</v>
          </cell>
        </row>
        <row r="53">
          <cell r="A53">
            <v>427</v>
          </cell>
          <cell r="B53" t="str">
            <v>Administración y control  del inventario  de bienes inmuebles propios de la Entidad.</v>
          </cell>
          <cell r="C53" t="str">
            <v>[6085]</v>
          </cell>
          <cell r="D53">
            <v>97110002</v>
          </cell>
          <cell r="E53" t="str">
            <v>Variable 1</v>
          </cell>
          <cell r="F53">
            <v>1</v>
          </cell>
          <cell r="G53" t="str">
            <v>Año</v>
          </cell>
          <cell r="H53" t="str">
            <v>Cantidad</v>
          </cell>
          <cell r="I53">
            <v>0</v>
          </cell>
          <cell r="J53">
            <v>14</v>
          </cell>
          <cell r="K53" t="str">
            <v>Proceso: Recursos Físicos</v>
          </cell>
          <cell r="L53">
            <v>232</v>
          </cell>
          <cell r="M53" t="str">
            <v>Subproceso: Administración de Bienes</v>
          </cell>
          <cell r="N53">
            <v>2348</v>
          </cell>
          <cell r="O53" t="str">
            <v>Procedimiento: Intervención y Mantenimiento de Bienes Inmuebles</v>
          </cell>
          <cell r="P53">
            <v>6085</v>
          </cell>
          <cell r="Q53">
            <v>0</v>
          </cell>
          <cell r="R53">
            <v>0</v>
          </cell>
          <cell r="S53">
            <v>0</v>
          </cell>
          <cell r="T53" t="str">
            <v>Constante</v>
          </cell>
          <cell r="U53">
            <v>1</v>
          </cell>
          <cell r="V53" t="str">
            <v>Procedimiento</v>
          </cell>
          <cell r="W53">
            <v>21501</v>
          </cell>
          <cell r="X53" t="str">
            <v>Recursos Físicos</v>
          </cell>
          <cell r="Y53" t="str">
            <v>No</v>
          </cell>
        </row>
        <row r="54">
          <cell r="A54">
            <v>428</v>
          </cell>
          <cell r="B54" t="str">
            <v>Cumplimiento del Programa Anual de Auditorías a las Entidades Autorizadas para Recaudar</v>
          </cell>
          <cell r="C54" t="str">
            <v>([6086]/[6087])* 100</v>
          </cell>
          <cell r="D54">
            <v>97110002</v>
          </cell>
          <cell r="E54" t="str">
            <v>(Variable 1/ Variable 2)* 100</v>
          </cell>
          <cell r="F54">
            <v>100</v>
          </cell>
          <cell r="G54" t="str">
            <v>Semestre</v>
          </cell>
          <cell r="H54" t="str">
            <v>Porcentaje</v>
          </cell>
          <cell r="I54">
            <v>100</v>
          </cell>
          <cell r="J54">
            <v>12</v>
          </cell>
          <cell r="K54" t="str">
            <v>Proceso: Recaudación</v>
          </cell>
          <cell r="L54">
            <v>259</v>
          </cell>
          <cell r="M54" t="str">
            <v xml:space="preserve">	Subproceso: Información de Recaudo</v>
          </cell>
          <cell r="N54">
            <v>2056</v>
          </cell>
          <cell r="O54" t="str">
            <v>Procedimiento: Auditoría a Entidades Autorizadas para Recaudar</v>
          </cell>
          <cell r="P54">
            <v>6086</v>
          </cell>
          <cell r="Q54">
            <v>6087</v>
          </cell>
          <cell r="R54">
            <v>0</v>
          </cell>
          <cell r="S54">
            <v>0</v>
          </cell>
          <cell r="T54" t="str">
            <v>Constante</v>
          </cell>
          <cell r="U54">
            <v>1</v>
          </cell>
          <cell r="V54" t="str">
            <v>Procedimiento</v>
          </cell>
          <cell r="W54">
            <v>22401</v>
          </cell>
          <cell r="X54" t="str">
            <v>Recaudo</v>
          </cell>
          <cell r="Y54" t="str">
            <v>No</v>
          </cell>
        </row>
        <row r="55">
          <cell r="A55">
            <v>429</v>
          </cell>
          <cell r="B55" t="str">
            <v>Capacitaciones sobre el proceso de recaudo a las Entidades Autorizadas para Recaudar</v>
          </cell>
          <cell r="C55" t="str">
            <v>([6088]/[6089])* 100</v>
          </cell>
          <cell r="D55">
            <v>97110002</v>
          </cell>
          <cell r="E55" t="str">
            <v>(Variable 1/ Variable 2)* 100</v>
          </cell>
          <cell r="F55">
            <v>100</v>
          </cell>
          <cell r="G55" t="str">
            <v>Semestre</v>
          </cell>
          <cell r="H55" t="str">
            <v>Porcentaje</v>
          </cell>
          <cell r="I55">
            <v>100</v>
          </cell>
          <cell r="J55">
            <v>12</v>
          </cell>
          <cell r="K55" t="str">
            <v>Proceso: Recaudación</v>
          </cell>
          <cell r="L55">
            <v>259</v>
          </cell>
          <cell r="M55" t="str">
            <v xml:space="preserve">	Subproceso: Información de Recaudo</v>
          </cell>
          <cell r="N55">
            <v>2056</v>
          </cell>
          <cell r="O55" t="str">
            <v>Procedimiento: Auditoría a Entidades Autorizadas para Recaudar</v>
          </cell>
          <cell r="P55">
            <v>6088</v>
          </cell>
          <cell r="Q55">
            <v>6089</v>
          </cell>
          <cell r="R55">
            <v>0</v>
          </cell>
          <cell r="S55">
            <v>0</v>
          </cell>
          <cell r="T55" t="str">
            <v>Constante</v>
          </cell>
          <cell r="U55">
            <v>1</v>
          </cell>
          <cell r="V55" t="str">
            <v>Procedimiento</v>
          </cell>
          <cell r="W55">
            <v>22401</v>
          </cell>
          <cell r="X55" t="str">
            <v>Recaudo</v>
          </cell>
          <cell r="Y55" t="str">
            <v>No</v>
          </cell>
        </row>
        <row r="56">
          <cell r="A56">
            <v>430</v>
          </cell>
          <cell r="B56" t="str">
            <v>Oportunidad en la Decisión a Solicitudes Actualización RUT sujetas a verificación concepto 21 y 22</v>
          </cell>
          <cell r="C56" t="str">
            <v>(6090/6091)*100</v>
          </cell>
          <cell r="D56">
            <v>97110002</v>
          </cell>
          <cell r="E56" t="str">
            <v>(Variable1/Variable2)*100</v>
          </cell>
          <cell r="F56">
            <v>100</v>
          </cell>
          <cell r="G56" t="str">
            <v>Mes</v>
          </cell>
          <cell r="H56" t="str">
            <v>Porcentaje</v>
          </cell>
          <cell r="I56">
            <v>99.5</v>
          </cell>
          <cell r="J56">
            <v>8</v>
          </cell>
          <cell r="K56" t="str">
            <v>Proceso: Gestión Masiva</v>
          </cell>
          <cell r="L56">
            <v>291</v>
          </cell>
          <cell r="M56" t="str">
            <v>Subproceso: Modificaciones del Registro</v>
          </cell>
          <cell r="N56">
            <v>2037</v>
          </cell>
          <cell r="O56" t="str">
            <v>Procedimiento: Actualizaciones del Rut sujetas a verificación</v>
          </cell>
          <cell r="P56">
            <v>6064</v>
          </cell>
          <cell r="Q56">
            <v>6065</v>
          </cell>
          <cell r="R56">
            <v>0</v>
          </cell>
          <cell r="S56">
            <v>0</v>
          </cell>
          <cell r="T56" t="str">
            <v>Constante</v>
          </cell>
          <cell r="U56">
            <v>1</v>
          </cell>
          <cell r="V56" t="str">
            <v>Procedimiento</v>
          </cell>
          <cell r="W56">
            <v>22501</v>
          </cell>
          <cell r="X56" t="str">
            <v>Asistencia al Cliente</v>
          </cell>
          <cell r="Y56" t="str">
            <v>No</v>
          </cell>
        </row>
        <row r="57">
          <cell r="A57">
            <v>431</v>
          </cell>
          <cell r="B57" t="str">
            <v>Calidad de las Solicitudes de Actualización del RUT sujetas a verificación concepto 21, 22 y 5</v>
          </cell>
          <cell r="C57" t="str">
            <v>((6092/6093)*90+(6094/6095)*10)</v>
          </cell>
          <cell r="D57">
            <v>97110002</v>
          </cell>
          <cell r="E57" t="str">
            <v>((Variable1/Variable2)*90+(Variable3/Variable4)*10)</v>
          </cell>
          <cell r="F57">
            <v>100</v>
          </cell>
          <cell r="G57" t="str">
            <v>Mes</v>
          </cell>
          <cell r="H57" t="str">
            <v>Porcentaje</v>
          </cell>
          <cell r="I57">
            <v>0.95</v>
          </cell>
          <cell r="J57">
            <v>8</v>
          </cell>
          <cell r="K57" t="str">
            <v>Proceso: Gestión Masiva</v>
          </cell>
          <cell r="L57">
            <v>291</v>
          </cell>
          <cell r="M57" t="str">
            <v>Subproceso: Modificaciones del Registro</v>
          </cell>
          <cell r="N57">
            <v>2037</v>
          </cell>
          <cell r="O57" t="str">
            <v>Procedimiento: Actualizaciones del Rut sujetas a verificación</v>
          </cell>
          <cell r="P57">
            <v>6092</v>
          </cell>
          <cell r="Q57">
            <v>6093</v>
          </cell>
          <cell r="R57">
            <v>6094</v>
          </cell>
          <cell r="S57">
            <v>6095</v>
          </cell>
          <cell r="T57" t="str">
            <v>Constante</v>
          </cell>
          <cell r="U57">
            <v>1</v>
          </cell>
          <cell r="V57" t="str">
            <v>Procedimiento</v>
          </cell>
          <cell r="W57">
            <v>22501</v>
          </cell>
          <cell r="X57" t="str">
            <v>Asistencia al Cliente</v>
          </cell>
          <cell r="Y57" t="str">
            <v>No</v>
          </cell>
        </row>
        <row r="58">
          <cell r="A58">
            <v>434</v>
          </cell>
          <cell r="B58" t="str">
            <v>Porcentaje de cumplimiento de las auditorías internas</v>
          </cell>
          <cell r="C58" t="str">
            <v>(6100/6101)*100</v>
          </cell>
          <cell r="D58">
            <v>97110002</v>
          </cell>
          <cell r="E58" t="str">
            <v>(Variable1/Variable2)*100</v>
          </cell>
          <cell r="F58">
            <v>100</v>
          </cell>
          <cell r="G58" t="str">
            <v>Semestre</v>
          </cell>
          <cell r="H58" t="str">
            <v>Porcentaje</v>
          </cell>
          <cell r="I58">
            <v>0</v>
          </cell>
          <cell r="J58">
            <v>4</v>
          </cell>
          <cell r="K58" t="str">
            <v>Proceso: Control Interno</v>
          </cell>
          <cell r="L58">
            <v>4</v>
          </cell>
          <cell r="M58" t="str">
            <v>Proceso: Control Interno. No Aplica Subproceso.</v>
          </cell>
          <cell r="N58">
            <v>2145</v>
          </cell>
          <cell r="O58" t="str">
            <v>Procedimiento: Auditoria Interna.</v>
          </cell>
          <cell r="P58">
            <v>6100</v>
          </cell>
          <cell r="Q58">
            <v>6101</v>
          </cell>
          <cell r="R58">
            <v>0</v>
          </cell>
          <cell r="S58">
            <v>0</v>
          </cell>
          <cell r="T58" t="str">
            <v>Constante</v>
          </cell>
          <cell r="U58">
            <v>1</v>
          </cell>
          <cell r="V58" t="str">
            <v>Procedimiento</v>
          </cell>
          <cell r="W58">
            <v>20401</v>
          </cell>
          <cell r="X58" t="str">
            <v>Control Interno</v>
          </cell>
          <cell r="Y58" t="str">
            <v>No</v>
          </cell>
        </row>
        <row r="59">
          <cell r="A59">
            <v>435</v>
          </cell>
          <cell r="B59" t="str">
            <v>Ejecutar campañas de divulgación en los medios de comunicación externos.</v>
          </cell>
          <cell r="C59" t="str">
            <v>(6102/6103)*100</v>
          </cell>
          <cell r="D59">
            <v>97110002</v>
          </cell>
          <cell r="E59" t="str">
            <v>(Variable1/Variable2)*100</v>
          </cell>
          <cell r="F59">
            <v>100</v>
          </cell>
          <cell r="G59" t="str">
            <v>Semestre</v>
          </cell>
          <cell r="H59" t="str">
            <v>Porcentaje</v>
          </cell>
          <cell r="I59">
            <v>100</v>
          </cell>
          <cell r="J59">
            <v>9</v>
          </cell>
          <cell r="K59" t="str">
            <v>Proceso: Inteligencia Corporativa</v>
          </cell>
          <cell r="L59">
            <v>253</v>
          </cell>
          <cell r="M59" t="str">
            <v>Subproceso: Comunicaciones</v>
          </cell>
          <cell r="N59">
            <v>2290</v>
          </cell>
          <cell r="O59" t="str">
            <v>Procedimiento: Comunicación  Externa</v>
          </cell>
          <cell r="P59">
            <v>6102</v>
          </cell>
          <cell r="Q59">
            <v>6103</v>
          </cell>
          <cell r="R59">
            <v>0</v>
          </cell>
          <cell r="S59">
            <v>0</v>
          </cell>
          <cell r="T59" t="str">
            <v>Constante</v>
          </cell>
          <cell r="U59">
            <v>1</v>
          </cell>
          <cell r="V59" t="str">
            <v>Procedimiento</v>
          </cell>
          <cell r="W59">
            <v>20501</v>
          </cell>
          <cell r="X59" t="str">
            <v>Comunicaciones</v>
          </cell>
          <cell r="Y59" t="str">
            <v>No</v>
          </cell>
        </row>
        <row r="60">
          <cell r="A60">
            <v>436</v>
          </cell>
          <cell r="B60" t="str">
            <v xml:space="preserve">Actualización de precios de referencia para productos importados. </v>
          </cell>
          <cell r="C60" t="str">
            <v>(6104/6105)*100</v>
          </cell>
          <cell r="D60">
            <v>97110002</v>
          </cell>
          <cell r="E60" t="str">
            <v>(Variable1/Variable2)*100</v>
          </cell>
          <cell r="F60">
            <v>100</v>
          </cell>
          <cell r="G60" t="str">
            <v>Trimestre</v>
          </cell>
          <cell r="H60" t="str">
            <v>Porcentaje</v>
          </cell>
          <cell r="I60">
            <v>100</v>
          </cell>
          <cell r="J60">
            <v>11</v>
          </cell>
          <cell r="K60" t="str">
            <v>Proceso: Operación Aduanera</v>
          </cell>
          <cell r="L60">
            <v>216</v>
          </cell>
          <cell r="M60" t="str">
            <v>Subproceso: Apoyo  a la Operación Aduanera</v>
          </cell>
          <cell r="N60">
            <v>2100</v>
          </cell>
          <cell r="O60" t="str">
            <v>Procedimiento: Estudio de Precios de Referencia</v>
          </cell>
          <cell r="P60">
            <v>6104</v>
          </cell>
          <cell r="Q60">
            <v>6105</v>
          </cell>
          <cell r="R60">
            <v>0</v>
          </cell>
          <cell r="S60">
            <v>0</v>
          </cell>
          <cell r="T60" t="str">
            <v>Constante</v>
          </cell>
          <cell r="U60">
            <v>1</v>
          </cell>
          <cell r="V60" t="str">
            <v>Procedimiento</v>
          </cell>
          <cell r="W60">
            <v>22701</v>
          </cell>
          <cell r="X60" t="str">
            <v xml:space="preserve">Técnica Aduanera    </v>
          </cell>
          <cell r="Y60" t="str">
            <v>No</v>
          </cell>
        </row>
        <row r="61">
          <cell r="A61">
            <v>437</v>
          </cell>
          <cell r="B61" t="str">
            <v>Acciones de mejora propuestas por las áreas con base en los temas más frecuentes detectados a  través del SIE de PQSR y denuncias de la DIAN</v>
          </cell>
          <cell r="C61" t="str">
            <v>(6106/6107)*100</v>
          </cell>
          <cell r="D61">
            <v>97110002</v>
          </cell>
          <cell r="E61" t="str">
            <v>(Variable1/Variable2)*100</v>
          </cell>
          <cell r="F61">
            <v>100</v>
          </cell>
          <cell r="G61" t="str">
            <v>Semestre</v>
          </cell>
          <cell r="H61" t="str">
            <v>Porcentaje</v>
          </cell>
          <cell r="I61">
            <v>99</v>
          </cell>
          <cell r="J61">
            <v>2</v>
          </cell>
          <cell r="K61" t="str">
            <v>Proceso: Asistencia al cliente</v>
          </cell>
          <cell r="L61">
            <v>2</v>
          </cell>
          <cell r="M61" t="str">
            <v>Subproceso: Asistencia al cliente. No Aplica Subproceso.</v>
          </cell>
          <cell r="N61">
            <v>544</v>
          </cell>
          <cell r="O61" t="str">
            <v>Procedimiento: Peticiones, quejas, sugerencias, reclamos, felicitaciones y denuncias</v>
          </cell>
          <cell r="P61">
            <v>6106</v>
          </cell>
          <cell r="Q61">
            <v>6107</v>
          </cell>
          <cell r="R61">
            <v>0</v>
          </cell>
          <cell r="S61">
            <v>0</v>
          </cell>
          <cell r="T61" t="str">
            <v>Constante</v>
          </cell>
          <cell r="U61">
            <v>1</v>
          </cell>
          <cell r="V61" t="str">
            <v>Procedimiento</v>
          </cell>
          <cell r="W61">
            <v>22501</v>
          </cell>
          <cell r="X61" t="str">
            <v>Asistencia al Cliente</v>
          </cell>
          <cell r="Y61" t="str">
            <v>Si</v>
          </cell>
        </row>
        <row r="62">
          <cell r="A62">
            <v>438</v>
          </cell>
          <cell r="B62" t="str">
            <v xml:space="preserve">Cumplimiento ANS Canal Presencial </v>
          </cell>
          <cell r="C62" t="str">
            <v>(6108/6109)*100</v>
          </cell>
          <cell r="D62">
            <v>97110002</v>
          </cell>
          <cell r="E62" t="str">
            <v>(Variable1/Variable2)*100</v>
          </cell>
          <cell r="F62">
            <v>80</v>
          </cell>
          <cell r="G62" t="str">
            <v>Trimestre</v>
          </cell>
          <cell r="H62" t="str">
            <v>Porcentaje</v>
          </cell>
          <cell r="I62">
            <v>80</v>
          </cell>
          <cell r="J62">
            <v>2</v>
          </cell>
          <cell r="K62" t="str">
            <v>Proceso: Asistencia al cliente</v>
          </cell>
          <cell r="L62">
            <v>2</v>
          </cell>
          <cell r="M62" t="str">
            <v>Subproceso: Asistencia al cliente. No Aplica Subproceso.</v>
          </cell>
          <cell r="N62">
            <v>2015</v>
          </cell>
          <cell r="O62" t="str">
            <v>Procedimiento: Atención en Canales</v>
          </cell>
          <cell r="P62">
            <v>6108</v>
          </cell>
          <cell r="Q62">
            <v>6109</v>
          </cell>
          <cell r="R62">
            <v>0</v>
          </cell>
          <cell r="S62">
            <v>0</v>
          </cell>
          <cell r="T62" t="str">
            <v>Constante</v>
          </cell>
          <cell r="U62">
            <v>1</v>
          </cell>
          <cell r="V62" t="str">
            <v>Procedimiento</v>
          </cell>
          <cell r="W62">
            <v>22501</v>
          </cell>
          <cell r="X62" t="str">
            <v>Asistencia al Cliente</v>
          </cell>
          <cell r="Y62" t="str">
            <v>Si</v>
          </cell>
        </row>
        <row r="63">
          <cell r="A63">
            <v>439</v>
          </cell>
          <cell r="B63" t="str">
            <v xml:space="preserve">Cumplimiento ANS Canal Telefónico </v>
          </cell>
          <cell r="C63" t="str">
            <v>(6110/6111)*100</v>
          </cell>
          <cell r="D63">
            <v>97110002</v>
          </cell>
          <cell r="E63" t="str">
            <v>(Variable1/Variable2)*100</v>
          </cell>
          <cell r="F63">
            <v>90</v>
          </cell>
          <cell r="G63" t="str">
            <v>Mes</v>
          </cell>
          <cell r="H63" t="str">
            <v>Porcentaje</v>
          </cell>
          <cell r="I63">
            <v>80</v>
          </cell>
          <cell r="J63">
            <v>2</v>
          </cell>
          <cell r="K63" t="str">
            <v>Proceso: Asistencia al cliente</v>
          </cell>
          <cell r="L63">
            <v>2</v>
          </cell>
          <cell r="M63" t="str">
            <v>Subproceso: Asistencia al cliente. No Aplica Subproceso.</v>
          </cell>
          <cell r="N63">
            <v>2015</v>
          </cell>
          <cell r="O63" t="str">
            <v>Procedimiento: Atención en Canales</v>
          </cell>
          <cell r="P63">
            <v>6110</v>
          </cell>
          <cell r="Q63">
            <v>6111</v>
          </cell>
          <cell r="R63">
            <v>0</v>
          </cell>
          <cell r="S63">
            <v>0</v>
          </cell>
          <cell r="T63" t="str">
            <v>Constante</v>
          </cell>
          <cell r="U63">
            <v>1</v>
          </cell>
          <cell r="V63" t="str">
            <v>Procedimiento</v>
          </cell>
          <cell r="W63">
            <v>22501</v>
          </cell>
          <cell r="X63" t="str">
            <v>Asistencia al Cliente</v>
          </cell>
          <cell r="Y63" t="str">
            <v>No</v>
          </cell>
        </row>
        <row r="64">
          <cell r="A64">
            <v>440</v>
          </cell>
          <cell r="B64" t="str">
            <v>Número de ciudadanos impactados con las estrategias de cultura de la contribución</v>
          </cell>
          <cell r="C64" t="str">
            <v>(6112/6113)*100</v>
          </cell>
          <cell r="D64">
            <v>97110002</v>
          </cell>
          <cell r="E64" t="str">
            <v>(Variable1/Variable2)*100</v>
          </cell>
          <cell r="F64">
            <v>100</v>
          </cell>
          <cell r="G64" t="str">
            <v>Cuatrimestre</v>
          </cell>
          <cell r="H64" t="str">
            <v>Porcentaje</v>
          </cell>
          <cell r="I64">
            <v>100</v>
          </cell>
          <cell r="J64">
            <v>2</v>
          </cell>
          <cell r="K64" t="str">
            <v>Proceso: Asistencia al cliente</v>
          </cell>
          <cell r="L64">
            <v>2</v>
          </cell>
          <cell r="M64" t="str">
            <v>Subproceso: Asistencia al cliente. No Aplica Subproceso.</v>
          </cell>
          <cell r="N64">
            <v>3167</v>
          </cell>
          <cell r="O64" t="str">
            <v>Procedimiento: Planeación y seguimiento del modelo de cultura de la contribución</v>
          </cell>
          <cell r="P64">
            <v>6112</v>
          </cell>
          <cell r="Q64">
            <v>6113</v>
          </cell>
          <cell r="R64">
            <v>0</v>
          </cell>
          <cell r="S64">
            <v>0</v>
          </cell>
          <cell r="T64" t="str">
            <v>Constante</v>
          </cell>
          <cell r="U64">
            <v>1</v>
          </cell>
          <cell r="V64" t="str">
            <v>Procedimiento</v>
          </cell>
          <cell r="W64">
            <v>22501</v>
          </cell>
          <cell r="X64" t="str">
            <v>Asistencia al Cliente</v>
          </cell>
          <cell r="Y64" t="str">
            <v>No</v>
          </cell>
        </row>
        <row r="65">
          <cell r="A65">
            <v>441</v>
          </cell>
          <cell r="B65" t="str">
            <v>Gestión de títulos de depósito judicial</v>
          </cell>
          <cell r="C65" t="str">
            <v>(6114/6115)*100</v>
          </cell>
          <cell r="D65">
            <v>97110002</v>
          </cell>
          <cell r="E65" t="str">
            <v>(Variable1/Variable2)*100</v>
          </cell>
          <cell r="F65">
            <v>100</v>
          </cell>
          <cell r="G65" t="str">
            <v>Mes</v>
          </cell>
          <cell r="H65" t="str">
            <v>Porcentaje</v>
          </cell>
          <cell r="I65">
            <v>0</v>
          </cell>
          <cell r="J65">
            <v>1</v>
          </cell>
          <cell r="K65" t="str">
            <v>Proceso: Administración de Cartera</v>
          </cell>
          <cell r="L65">
            <v>278</v>
          </cell>
          <cell r="M65" t="str">
            <v>Subproceso: Cobro en Sede Administrativa</v>
          </cell>
          <cell r="N65">
            <v>3089</v>
          </cell>
          <cell r="O65" t="str">
            <v>Procedimiento: Gestión y  Administración de Depósitos Judiciales</v>
          </cell>
          <cell r="P65">
            <v>6114</v>
          </cell>
          <cell r="Q65">
            <v>6115</v>
          </cell>
          <cell r="R65">
            <v>0</v>
          </cell>
          <cell r="S65">
            <v>0</v>
          </cell>
          <cell r="T65" t="str">
            <v>Constante</v>
          </cell>
          <cell r="U65">
            <v>1</v>
          </cell>
          <cell r="V65" t="str">
            <v>Procedimiento</v>
          </cell>
          <cell r="W65">
            <v>22402</v>
          </cell>
          <cell r="X65" t="str">
            <v>Cobranzas</v>
          </cell>
          <cell r="Y65" t="str">
            <v>Si</v>
          </cell>
        </row>
        <row r="66">
          <cell r="A66">
            <v>442</v>
          </cell>
          <cell r="B66" t="str">
            <v>Documentos corregidos</v>
          </cell>
          <cell r="C66" t="str">
            <v>(6116/6117)*100</v>
          </cell>
          <cell r="D66">
            <v>97110002</v>
          </cell>
          <cell r="E66" t="str">
            <v>(Variable1/Variable2)*100</v>
          </cell>
          <cell r="F66">
            <v>100</v>
          </cell>
          <cell r="G66" t="str">
            <v>Mes</v>
          </cell>
          <cell r="H66" t="str">
            <v>Porcentaje</v>
          </cell>
          <cell r="I66">
            <v>0</v>
          </cell>
          <cell r="J66">
            <v>12</v>
          </cell>
          <cell r="K66" t="str">
            <v>Proceso: Recaudación</v>
          </cell>
          <cell r="L66">
            <v>259</v>
          </cell>
          <cell r="M66" t="str">
            <v xml:space="preserve">	Subproceso: Información de Recaudo</v>
          </cell>
          <cell r="N66">
            <v>2042</v>
          </cell>
          <cell r="O66" t="str">
            <v>Procedimiento: Corrección de inconsistencias  de Declaraciones y-o Recibos de Pago</v>
          </cell>
          <cell r="P66">
            <v>6116</v>
          </cell>
          <cell r="Q66">
            <v>6117</v>
          </cell>
          <cell r="R66">
            <v>0</v>
          </cell>
          <cell r="S66">
            <v>0</v>
          </cell>
          <cell r="T66" t="str">
            <v>Constante</v>
          </cell>
          <cell r="U66">
            <v>1</v>
          </cell>
          <cell r="V66" t="str">
            <v>Procedimiento</v>
          </cell>
          <cell r="W66">
            <v>22401</v>
          </cell>
          <cell r="X66" t="str">
            <v>Recaudo</v>
          </cell>
          <cell r="Y66" t="str">
            <v>No</v>
          </cell>
        </row>
        <row r="67">
          <cell r="A67">
            <v>443</v>
          </cell>
          <cell r="B67" t="str">
            <v>Gestión de bienes Inmuebles Embargados</v>
          </cell>
          <cell r="C67" t="str">
            <v>(6118/6119)*100</v>
          </cell>
          <cell r="D67">
            <v>97110002</v>
          </cell>
          <cell r="E67" t="str">
            <v>(Variable1/Variable2)*100</v>
          </cell>
          <cell r="F67">
            <v>100</v>
          </cell>
          <cell r="G67" t="str">
            <v>Bimestre</v>
          </cell>
          <cell r="H67" t="str">
            <v>Porcentaje</v>
          </cell>
          <cell r="I67">
            <v>0</v>
          </cell>
          <cell r="J67">
            <v>1</v>
          </cell>
          <cell r="K67" t="str">
            <v>Proceso: Administración de Cartera</v>
          </cell>
          <cell r="L67">
            <v>278</v>
          </cell>
          <cell r="M67" t="str">
            <v>Subproceso: Cobro en Sede Administrativa</v>
          </cell>
          <cell r="N67">
            <v>2001</v>
          </cell>
          <cell r="O67" t="str">
            <v>Procedimiento: Cobro Coactivo -  Ejecución de Bienes del deudor</v>
          </cell>
          <cell r="P67">
            <v>6118</v>
          </cell>
          <cell r="Q67">
            <v>6119</v>
          </cell>
          <cell r="R67">
            <v>0</v>
          </cell>
          <cell r="S67">
            <v>0</v>
          </cell>
          <cell r="T67" t="str">
            <v>Constante</v>
          </cell>
          <cell r="U67">
            <v>1</v>
          </cell>
          <cell r="V67" t="str">
            <v>Procedimiento</v>
          </cell>
          <cell r="W67">
            <v>22402</v>
          </cell>
          <cell r="X67" t="str">
            <v>Cobranzas</v>
          </cell>
          <cell r="Y67" t="str">
            <v>No</v>
          </cell>
        </row>
        <row r="68">
          <cell r="A68">
            <v>444</v>
          </cell>
          <cell r="B68" t="str">
            <v>Informe contable mensual remitido con calidad</v>
          </cell>
          <cell r="C68" t="str">
            <v>((6120+6121+6122)/6123)*100</v>
          </cell>
          <cell r="D68">
            <v>97110002</v>
          </cell>
          <cell r="E68" t="str">
            <v>((Variable1+Variable2+Variable3)/Variable4)</v>
          </cell>
          <cell r="F68">
            <v>100</v>
          </cell>
          <cell r="G68" t="str">
            <v>Mes</v>
          </cell>
          <cell r="H68" t="str">
            <v>Porcentaje</v>
          </cell>
          <cell r="I68">
            <v>85</v>
          </cell>
          <cell r="J68">
            <v>12</v>
          </cell>
          <cell r="K68" t="str">
            <v>Proceso: Recaudación</v>
          </cell>
          <cell r="L68">
            <v>259</v>
          </cell>
          <cell r="M68" t="str">
            <v xml:space="preserve">	Subproceso: Información de Recaudo</v>
          </cell>
          <cell r="N68">
            <v>2052</v>
          </cell>
          <cell r="O68" t="str">
            <v>Procedimiento: Informe contable que deben rendir las direcciones seccionales</v>
          </cell>
          <cell r="P68">
            <v>6120</v>
          </cell>
          <cell r="Q68">
            <v>6121</v>
          </cell>
          <cell r="R68">
            <v>6122</v>
          </cell>
          <cell r="S68">
            <v>6123</v>
          </cell>
          <cell r="T68" t="str">
            <v>Constante</v>
          </cell>
          <cell r="U68">
            <v>1</v>
          </cell>
          <cell r="V68" t="str">
            <v>Procedimiento</v>
          </cell>
          <cell r="W68">
            <v>22401</v>
          </cell>
          <cell r="X68" t="str">
            <v>Recaudo</v>
          </cell>
          <cell r="Y68" t="str">
            <v>Si</v>
          </cell>
        </row>
        <row r="69">
          <cell r="A69">
            <v>445</v>
          </cell>
          <cell r="B69" t="str">
            <v>Obligaciones Normalizadas</v>
          </cell>
          <cell r="C69" t="str">
            <v>((6124+6125)/6126)*100</v>
          </cell>
          <cell r="D69">
            <v>97110002</v>
          </cell>
          <cell r="E69" t="str">
            <v>((Variable1+Variable2)/Variable3)*100</v>
          </cell>
          <cell r="F69">
            <v>100</v>
          </cell>
          <cell r="G69" t="str">
            <v>Mes</v>
          </cell>
          <cell r="H69" t="str">
            <v>Porcentaje</v>
          </cell>
          <cell r="I69">
            <v>0</v>
          </cell>
          <cell r="J69">
            <v>1</v>
          </cell>
          <cell r="K69" t="str">
            <v>Proceso: Administración de Cartera</v>
          </cell>
          <cell r="L69">
            <v>278</v>
          </cell>
          <cell r="M69" t="str">
            <v>Subproceso: Cobro en Sede Administrativa</v>
          </cell>
          <cell r="N69">
            <v>2347</v>
          </cell>
          <cell r="O69" t="str">
            <v>Procedimiento: Normalización de Saldos para la Obligación Financiera</v>
          </cell>
          <cell r="P69">
            <v>6124</v>
          </cell>
          <cell r="Q69">
            <v>6125</v>
          </cell>
          <cell r="R69">
            <v>6126</v>
          </cell>
          <cell r="S69">
            <v>0</v>
          </cell>
          <cell r="T69" t="str">
            <v>Constante</v>
          </cell>
          <cell r="U69">
            <v>1</v>
          </cell>
          <cell r="V69" t="str">
            <v>Procedimiento</v>
          </cell>
          <cell r="W69">
            <v>22402</v>
          </cell>
          <cell r="X69" t="str">
            <v>Cobranzas</v>
          </cell>
          <cell r="Y69" t="str">
            <v>No</v>
          </cell>
        </row>
        <row r="70">
          <cell r="A70">
            <v>446</v>
          </cell>
          <cell r="B70" t="str">
            <v xml:space="preserve">Oportunidad en el trámite de solicitudes de autoretenedores </v>
          </cell>
          <cell r="C70" t="str">
            <v>6127/6128</v>
          </cell>
          <cell r="D70">
            <v>97110003</v>
          </cell>
          <cell r="E70" t="str">
            <v>Variable1/Variable2</v>
          </cell>
          <cell r="F70">
            <v>50</v>
          </cell>
          <cell r="G70" t="str">
            <v>Mes</v>
          </cell>
          <cell r="H70" t="str">
            <v>Días</v>
          </cell>
          <cell r="I70">
            <v>46</v>
          </cell>
          <cell r="J70">
            <v>8</v>
          </cell>
          <cell r="K70" t="str">
            <v>Proceso: Gestión Masiva</v>
          </cell>
          <cell r="L70">
            <v>289</v>
          </cell>
          <cell r="M70" t="str">
            <v>Subproceso: Registro, Habilitación, Autorización Usuarios TAC</v>
          </cell>
          <cell r="N70">
            <v>2033</v>
          </cell>
          <cell r="O70" t="str">
            <v>Procedimiento: Autorización de la Calidad de autorretenedores y/o Agentes de Retención del IVA</v>
          </cell>
          <cell r="P70">
            <v>6127</v>
          </cell>
          <cell r="Q70">
            <v>6128</v>
          </cell>
          <cell r="R70">
            <v>0</v>
          </cell>
          <cell r="S70">
            <v>0</v>
          </cell>
          <cell r="T70" t="str">
            <v>Descendente</v>
          </cell>
          <cell r="U70">
            <v>1</v>
          </cell>
          <cell r="V70" t="str">
            <v>Procedimiento</v>
          </cell>
          <cell r="W70">
            <v>22401</v>
          </cell>
          <cell r="X70" t="str">
            <v>Recaudo</v>
          </cell>
          <cell r="Y70" t="str">
            <v>Si</v>
          </cell>
        </row>
        <row r="71">
          <cell r="A71">
            <v>447</v>
          </cell>
          <cell r="B71" t="str">
            <v>Porcentaje de saldos contables depurados</v>
          </cell>
          <cell r="C71" t="str">
            <v>((6129+6130)/6131)*100</v>
          </cell>
          <cell r="D71">
            <v>97110002</v>
          </cell>
          <cell r="E71" t="str">
            <v>((Variable1+Variable2)/Variable3)*100</v>
          </cell>
          <cell r="F71">
            <v>90</v>
          </cell>
          <cell r="G71" t="str">
            <v>Mes</v>
          </cell>
          <cell r="H71" t="str">
            <v>Porcentaje</v>
          </cell>
          <cell r="I71">
            <v>80</v>
          </cell>
          <cell r="J71">
            <v>12</v>
          </cell>
          <cell r="K71" t="str">
            <v>Proceso: Recaudación</v>
          </cell>
          <cell r="L71">
            <v>259</v>
          </cell>
          <cell r="M71" t="str">
            <v xml:space="preserve">	Subproceso: Información de Recaudo</v>
          </cell>
          <cell r="N71">
            <v>2046</v>
          </cell>
          <cell r="O71" t="str">
            <v>Procedimiento: Registro contable de Rentas por Cobrar, Acreedores, Anticipos y Deudores.</v>
          </cell>
          <cell r="P71">
            <v>6129</v>
          </cell>
          <cell r="Q71">
            <v>6130</v>
          </cell>
          <cell r="R71">
            <v>6131</v>
          </cell>
          <cell r="S71">
            <v>0</v>
          </cell>
          <cell r="T71" t="str">
            <v>Constante</v>
          </cell>
          <cell r="U71">
            <v>1</v>
          </cell>
          <cell r="V71" t="str">
            <v>Procedimiento</v>
          </cell>
          <cell r="W71">
            <v>22401</v>
          </cell>
          <cell r="X71" t="str">
            <v>Recaudo</v>
          </cell>
          <cell r="Y71" t="str">
            <v>No</v>
          </cell>
        </row>
        <row r="72">
          <cell r="A72">
            <v>448</v>
          </cell>
          <cell r="B72" t="str">
            <v>Porcentaje del número de registros contables de operaciones manuales y de actos administrativos tributarios en firme proferidos por el área de Liquidación contabilizados</v>
          </cell>
          <cell r="C72" t="str">
            <v>(6132/(6133+6134))*100</v>
          </cell>
          <cell r="D72">
            <v>97110002</v>
          </cell>
          <cell r="E72" t="str">
            <v>(Variable1/(Variable2+Variable3))*100</v>
          </cell>
          <cell r="F72">
            <v>100</v>
          </cell>
          <cell r="G72" t="str">
            <v>Mes</v>
          </cell>
          <cell r="H72" t="str">
            <v>Porcentaje</v>
          </cell>
          <cell r="I72">
            <v>85</v>
          </cell>
          <cell r="J72">
            <v>12</v>
          </cell>
          <cell r="K72" t="str">
            <v>Proceso: Recaudación</v>
          </cell>
          <cell r="L72">
            <v>259</v>
          </cell>
          <cell r="M72" t="str">
            <v xml:space="preserve">	Subproceso: Información de Recaudo</v>
          </cell>
          <cell r="N72">
            <v>2052</v>
          </cell>
          <cell r="O72" t="str">
            <v>Procedimiento: Informe contable que deben rendir las direcciones seccionales</v>
          </cell>
          <cell r="P72">
            <v>6132</v>
          </cell>
          <cell r="Q72">
            <v>6133</v>
          </cell>
          <cell r="R72">
            <v>6134</v>
          </cell>
          <cell r="S72">
            <v>0</v>
          </cell>
          <cell r="T72" t="str">
            <v>Constante</v>
          </cell>
          <cell r="U72">
            <v>1</v>
          </cell>
          <cell r="V72" t="str">
            <v>Procedimiento</v>
          </cell>
          <cell r="W72">
            <v>22401</v>
          </cell>
          <cell r="X72" t="str">
            <v>Recaudo</v>
          </cell>
          <cell r="Y72" t="str">
            <v>Si</v>
          </cell>
        </row>
        <row r="73">
          <cell r="A73">
            <v>449</v>
          </cell>
          <cell r="B73" t="str">
            <v>Cantidad de consultas y respuestas a los requerimientos de comunicaciones oficiales de entidades externas y dependencias de la Entidad.</v>
          </cell>
          <cell r="C73" t="str">
            <v>(6135/6136)*100</v>
          </cell>
          <cell r="D73">
            <v>97110002</v>
          </cell>
          <cell r="E73" t="str">
            <v>(Variable1/Variable2)*100</v>
          </cell>
          <cell r="F73">
            <v>100</v>
          </cell>
          <cell r="G73" t="str">
            <v>Trimestre</v>
          </cell>
          <cell r="H73" t="str">
            <v>Porcentaje</v>
          </cell>
          <cell r="I73">
            <v>0</v>
          </cell>
          <cell r="J73">
            <v>14</v>
          </cell>
          <cell r="K73" t="str">
            <v>Proceso: Recursos Físicos</v>
          </cell>
          <cell r="L73">
            <v>53</v>
          </cell>
          <cell r="M73" t="str">
            <v>Subproceso: Gestión Documental</v>
          </cell>
          <cell r="N73">
            <v>2209</v>
          </cell>
          <cell r="O73" t="str">
            <v>Procedimiento: Administración del Archivo Central</v>
          </cell>
          <cell r="P73">
            <v>6135</v>
          </cell>
          <cell r="Q73">
            <v>6136</v>
          </cell>
          <cell r="R73">
            <v>0</v>
          </cell>
          <cell r="S73">
            <v>0</v>
          </cell>
          <cell r="T73" t="str">
            <v>Constante</v>
          </cell>
          <cell r="U73">
            <v>1</v>
          </cell>
          <cell r="V73" t="str">
            <v>Procedimiento</v>
          </cell>
          <cell r="W73">
            <v>21501</v>
          </cell>
          <cell r="X73" t="str">
            <v>Recursos Físicos</v>
          </cell>
          <cell r="Y73" t="str">
            <v>No</v>
          </cell>
        </row>
        <row r="74">
          <cell r="A74">
            <v>451</v>
          </cell>
          <cell r="B74" t="str">
            <v>Oportunidad en la entrega de las comunicaciones oficiales de salida</v>
          </cell>
          <cell r="C74" t="str">
            <v>(6139/6140)*100</v>
          </cell>
          <cell r="D74">
            <v>97110001</v>
          </cell>
          <cell r="E74" t="str">
            <v>(Variable1/Variable2)*100</v>
          </cell>
          <cell r="F74">
            <v>100</v>
          </cell>
          <cell r="G74" t="str">
            <v>Trimestre</v>
          </cell>
          <cell r="H74" t="str">
            <v>Porcentaje</v>
          </cell>
          <cell r="I74">
            <v>0</v>
          </cell>
          <cell r="J74">
            <v>14</v>
          </cell>
          <cell r="K74" t="str">
            <v>Proceso: Recursos Físicos</v>
          </cell>
          <cell r="L74">
            <v>53</v>
          </cell>
          <cell r="M74" t="str">
            <v>Subproceso: Gestión Documental</v>
          </cell>
          <cell r="N74">
            <v>2198</v>
          </cell>
          <cell r="O74" t="str">
            <v>Procedimiento: Comunicaciones Oficiales de Salida</v>
          </cell>
          <cell r="P74">
            <v>6139</v>
          </cell>
          <cell r="Q74">
            <v>6140</v>
          </cell>
          <cell r="R74">
            <v>0</v>
          </cell>
          <cell r="S74">
            <v>0</v>
          </cell>
          <cell r="T74" t="str">
            <v>Ascendente</v>
          </cell>
          <cell r="U74">
            <v>1</v>
          </cell>
          <cell r="V74" t="str">
            <v>Procedimiento</v>
          </cell>
          <cell r="W74">
            <v>21501</v>
          </cell>
          <cell r="X74" t="str">
            <v>Recursos Físicos</v>
          </cell>
          <cell r="Y74" t="str">
            <v>No</v>
          </cell>
        </row>
        <row r="75">
          <cell r="A75">
            <v>452</v>
          </cell>
          <cell r="B75" t="str">
            <v>Transferencias Documentales de archivos de Gestión al Archivo Central que cumplen con los procedimiento, instructivo y formatos establecidos.</v>
          </cell>
          <cell r="C75" t="str">
            <v>(6141/6142)*100</v>
          </cell>
          <cell r="D75">
            <v>97110002</v>
          </cell>
          <cell r="E75" t="str">
            <v>(Variable1/Variable2)*100</v>
          </cell>
          <cell r="F75">
            <v>100</v>
          </cell>
          <cell r="G75" t="str">
            <v>Trimestre</v>
          </cell>
          <cell r="H75" t="str">
            <v>Cantidad</v>
          </cell>
          <cell r="I75">
            <v>0</v>
          </cell>
          <cell r="J75">
            <v>14</v>
          </cell>
          <cell r="K75" t="str">
            <v>Proceso: Recursos Físicos</v>
          </cell>
          <cell r="L75">
            <v>53</v>
          </cell>
          <cell r="M75" t="str">
            <v>Subproceso: Gestión Documental</v>
          </cell>
          <cell r="N75">
            <v>2209</v>
          </cell>
          <cell r="O75" t="str">
            <v>Procedimiento: Administración del Archivo Central</v>
          </cell>
          <cell r="P75">
            <v>6141</v>
          </cell>
          <cell r="Q75">
            <v>6142</v>
          </cell>
          <cell r="R75">
            <v>0</v>
          </cell>
          <cell r="S75">
            <v>0</v>
          </cell>
          <cell r="T75" t="str">
            <v>Constante</v>
          </cell>
          <cell r="U75">
            <v>1</v>
          </cell>
          <cell r="V75" t="str">
            <v>Procedimiento</v>
          </cell>
          <cell r="W75">
            <v>21501</v>
          </cell>
          <cell r="X75" t="str">
            <v>Recursos Físicos</v>
          </cell>
          <cell r="Y75" t="str">
            <v>No</v>
          </cell>
        </row>
        <row r="76">
          <cell r="A76">
            <v>5001</v>
          </cell>
          <cell r="B76" t="str">
            <v>Resultado de las Investigaciones en Fiscalización Tributaria e Internacional</v>
          </cell>
          <cell r="C76" t="str">
            <v>(5785/5832)* 100</v>
          </cell>
          <cell r="D76">
            <v>97110002</v>
          </cell>
          <cell r="E76" t="str">
            <v>(Variable 1/ Variable 2)* 100</v>
          </cell>
          <cell r="F76">
            <v>60</v>
          </cell>
          <cell r="G76" t="str">
            <v>Trimestre</v>
          </cell>
          <cell r="H76" t="str">
            <v>Porcentaje</v>
          </cell>
          <cell r="I76">
            <v>0</v>
          </cell>
          <cell r="J76">
            <v>5</v>
          </cell>
          <cell r="K76" t="str">
            <v>Proceso: Fiscalización y Liquidación</v>
          </cell>
          <cell r="L76">
            <v>200</v>
          </cell>
          <cell r="M76" t="str">
            <v>Subproceso: Control Tributario</v>
          </cell>
          <cell r="N76">
            <v>3007</v>
          </cell>
          <cell r="O76" t="str">
            <v>Subproceso: Control Tributario</v>
          </cell>
          <cell r="P76">
            <v>5785</v>
          </cell>
          <cell r="Q76">
            <v>5832</v>
          </cell>
          <cell r="R76">
            <v>0</v>
          </cell>
          <cell r="S76">
            <v>0</v>
          </cell>
          <cell r="T76" t="str">
            <v>Constante</v>
          </cell>
          <cell r="U76">
            <v>3</v>
          </cell>
          <cell r="V76" t="str">
            <v>Proceso</v>
          </cell>
          <cell r="W76">
            <v>22904</v>
          </cell>
          <cell r="X76" t="str">
            <v>Indicadores de Subproceso - Fiscalización Tributaria</v>
          </cell>
          <cell r="Y76" t="str">
            <v>No</v>
          </cell>
        </row>
        <row r="77">
          <cell r="A77">
            <v>5002</v>
          </cell>
          <cell r="B77" t="str">
            <v>Resultado de las Investigaciones en Liquidación Tributaria e Internacional</v>
          </cell>
          <cell r="C77" t="str">
            <v>(5786/5833)* 100</v>
          </cell>
          <cell r="D77">
            <v>97110002</v>
          </cell>
          <cell r="E77" t="str">
            <v>(Variable 1/ Variable 2)* 100</v>
          </cell>
          <cell r="F77">
            <v>80</v>
          </cell>
          <cell r="G77" t="str">
            <v>Trimestre</v>
          </cell>
          <cell r="H77" t="str">
            <v>Porcentaje</v>
          </cell>
          <cell r="I77">
            <v>0</v>
          </cell>
          <cell r="J77">
            <v>5</v>
          </cell>
          <cell r="K77" t="str">
            <v>Proceso: Fiscalización y Liquidación</v>
          </cell>
          <cell r="L77">
            <v>200</v>
          </cell>
          <cell r="M77" t="str">
            <v>Subproceso: Control Tributario</v>
          </cell>
          <cell r="N77">
            <v>3007</v>
          </cell>
          <cell r="O77" t="str">
            <v>Subproceso: Control Tributario</v>
          </cell>
          <cell r="P77">
            <v>5786</v>
          </cell>
          <cell r="Q77">
            <v>5833</v>
          </cell>
          <cell r="R77">
            <v>0</v>
          </cell>
          <cell r="S77">
            <v>0</v>
          </cell>
          <cell r="T77" t="str">
            <v>Constante</v>
          </cell>
          <cell r="U77">
            <v>3</v>
          </cell>
          <cell r="V77" t="str">
            <v>Proceso</v>
          </cell>
          <cell r="W77">
            <v>22905</v>
          </cell>
          <cell r="X77" t="str">
            <v>Indicadores de Subproceso - Liquidación Tributaria</v>
          </cell>
          <cell r="Y77" t="str">
            <v>No</v>
          </cell>
        </row>
        <row r="78">
          <cell r="A78">
            <v>5003</v>
          </cell>
          <cell r="B78" t="str">
            <v>Gestión de las investigaciones en Fiscalización Tributaria e Internacional</v>
          </cell>
          <cell r="C78" t="str">
            <v>(5787/(5834+5875))*100</v>
          </cell>
          <cell r="D78">
            <v>97110002</v>
          </cell>
          <cell r="E78" t="str">
            <v>(Variable 1/ (Variable 2 + Variable 3))*100</v>
          </cell>
          <cell r="F78">
            <v>40</v>
          </cell>
          <cell r="G78" t="str">
            <v>Trimestre</v>
          </cell>
          <cell r="H78" t="str">
            <v>Porcentaje</v>
          </cell>
          <cell r="I78">
            <v>0</v>
          </cell>
          <cell r="J78">
            <v>5</v>
          </cell>
          <cell r="K78" t="str">
            <v>Proceso: Fiscalización y Liquidación</v>
          </cell>
          <cell r="L78">
            <v>200</v>
          </cell>
          <cell r="M78" t="str">
            <v>Subproceso: Control Tributario</v>
          </cell>
          <cell r="N78">
            <v>3007</v>
          </cell>
          <cell r="O78" t="str">
            <v>Subproceso: Control Tributario</v>
          </cell>
          <cell r="P78">
            <v>5787</v>
          </cell>
          <cell r="Q78">
            <v>5834</v>
          </cell>
          <cell r="R78">
            <v>5875</v>
          </cell>
          <cell r="S78">
            <v>0</v>
          </cell>
          <cell r="T78" t="str">
            <v>Constante</v>
          </cell>
          <cell r="U78">
            <v>3</v>
          </cell>
          <cell r="V78" t="str">
            <v>Proceso</v>
          </cell>
          <cell r="W78">
            <v>22904</v>
          </cell>
          <cell r="X78" t="str">
            <v>Indicadores de Subproceso - Fiscalización Tributaria</v>
          </cell>
          <cell r="Y78" t="str">
            <v>No</v>
          </cell>
        </row>
        <row r="79">
          <cell r="A79">
            <v>5004</v>
          </cell>
          <cell r="B79" t="str">
            <v>Gestión de las investigaciones en Liquidación Tributaria e Internacional</v>
          </cell>
          <cell r="C79" t="str">
            <v>(5788/(5835+5876))*100</v>
          </cell>
          <cell r="D79">
            <v>97110002</v>
          </cell>
          <cell r="E79" t="str">
            <v>(Variable 1/ (Variable 2 + Variable 3))*100</v>
          </cell>
          <cell r="F79">
            <v>45</v>
          </cell>
          <cell r="G79" t="str">
            <v>Trimestre</v>
          </cell>
          <cell r="H79" t="str">
            <v>Porcentaje</v>
          </cell>
          <cell r="I79">
            <v>0</v>
          </cell>
          <cell r="J79">
            <v>5</v>
          </cell>
          <cell r="K79" t="str">
            <v>Proceso: Fiscalización y Liquidación</v>
          </cell>
          <cell r="L79">
            <v>200</v>
          </cell>
          <cell r="M79" t="str">
            <v>Subproceso: Control Tributario</v>
          </cell>
          <cell r="N79">
            <v>3007</v>
          </cell>
          <cell r="O79" t="str">
            <v>Subproceso: Control Tributario</v>
          </cell>
          <cell r="P79">
            <v>5788</v>
          </cell>
          <cell r="Q79">
            <v>5835</v>
          </cell>
          <cell r="R79">
            <v>5876</v>
          </cell>
          <cell r="S79">
            <v>0</v>
          </cell>
          <cell r="T79" t="str">
            <v>Constante</v>
          </cell>
          <cell r="U79">
            <v>3</v>
          </cell>
          <cell r="V79" t="str">
            <v>Proceso</v>
          </cell>
          <cell r="W79">
            <v>22905</v>
          </cell>
          <cell r="X79" t="str">
            <v>Indicadores de Subproceso - Liquidación Tributaria</v>
          </cell>
          <cell r="Y79" t="str">
            <v>No</v>
          </cell>
        </row>
        <row r="80">
          <cell r="A80">
            <v>5005</v>
          </cell>
          <cell r="B80" t="str">
            <v>Resultado de las Investigaciones en Fiscalización Cambiaria</v>
          </cell>
          <cell r="C80" t="str">
            <v>(5789/5836)*100</v>
          </cell>
          <cell r="D80">
            <v>97110001</v>
          </cell>
          <cell r="E80" t="str">
            <v>(Variable 1/ Variable 2)* 100</v>
          </cell>
          <cell r="F80">
            <v>80</v>
          </cell>
          <cell r="G80" t="str">
            <v>Trimestre</v>
          </cell>
          <cell r="H80" t="str">
            <v>Porcentaje</v>
          </cell>
          <cell r="I80">
            <v>0</v>
          </cell>
          <cell r="J80">
            <v>5</v>
          </cell>
          <cell r="K80" t="str">
            <v>Proceso: Fiscalización y Liquidación</v>
          </cell>
          <cell r="L80">
            <v>202</v>
          </cell>
          <cell r="M80" t="str">
            <v>Subproceso: Control Cambiario</v>
          </cell>
          <cell r="N80">
            <v>3005</v>
          </cell>
          <cell r="O80" t="str">
            <v>Subproceso: Control Cambiario</v>
          </cell>
          <cell r="P80">
            <v>5789</v>
          </cell>
          <cell r="Q80">
            <v>5836</v>
          </cell>
          <cell r="R80">
            <v>0</v>
          </cell>
          <cell r="S80">
            <v>0</v>
          </cell>
          <cell r="T80" t="str">
            <v>Ascendente</v>
          </cell>
          <cell r="U80">
            <v>3</v>
          </cell>
          <cell r="V80" t="str">
            <v>Proceso</v>
          </cell>
          <cell r="W80">
            <v>23204</v>
          </cell>
          <cell r="X80" t="str">
            <v>Indicadores de Subproceso - Fiscalización Cambiaria</v>
          </cell>
          <cell r="Y80" t="str">
            <v>No</v>
          </cell>
        </row>
        <row r="81">
          <cell r="A81">
            <v>5006</v>
          </cell>
          <cell r="B81" t="str">
            <v>Resultado de las investigaciones en Liquidación Cambiaria.</v>
          </cell>
          <cell r="C81" t="str">
            <v>(5790/5837)*100</v>
          </cell>
          <cell r="D81">
            <v>97110001</v>
          </cell>
          <cell r="E81" t="str">
            <v>(Variable 1/ Variable 2)* 100</v>
          </cell>
          <cell r="F81">
            <v>100</v>
          </cell>
          <cell r="G81" t="str">
            <v>Trimestre</v>
          </cell>
          <cell r="H81" t="str">
            <v>Porcentaje</v>
          </cell>
          <cell r="I81">
            <v>0</v>
          </cell>
          <cell r="J81">
            <v>5</v>
          </cell>
          <cell r="K81" t="str">
            <v>Proceso: Fiscalización y Liquidación</v>
          </cell>
          <cell r="L81">
            <v>202</v>
          </cell>
          <cell r="M81" t="str">
            <v>Subproceso: Control Cambiario</v>
          </cell>
          <cell r="N81">
            <v>3005</v>
          </cell>
          <cell r="O81" t="str">
            <v>Subproceso: Control Cambiario</v>
          </cell>
          <cell r="P81">
            <v>5790</v>
          </cell>
          <cell r="Q81">
            <v>5837</v>
          </cell>
          <cell r="R81">
            <v>0</v>
          </cell>
          <cell r="S81">
            <v>0</v>
          </cell>
          <cell r="T81" t="str">
            <v>Ascendente</v>
          </cell>
          <cell r="U81">
            <v>3</v>
          </cell>
          <cell r="V81" t="str">
            <v>Proceso</v>
          </cell>
          <cell r="W81">
            <v>23205</v>
          </cell>
          <cell r="X81" t="str">
            <v>Indicadores de Subproceso - Liquidación Cambiaria</v>
          </cell>
          <cell r="Y81" t="str">
            <v>No</v>
          </cell>
        </row>
        <row r="82">
          <cell r="A82">
            <v>5007</v>
          </cell>
          <cell r="B82" t="str">
            <v>Gestión de las investigaciones en Fiscalización Cambiaria</v>
          </cell>
          <cell r="C82" t="str">
            <v>(5791/(5838+5877))*100</v>
          </cell>
          <cell r="D82">
            <v>97110001</v>
          </cell>
          <cell r="E82" t="str">
            <v>(Variable 1/ (Variable 2 + Variable 3))*100</v>
          </cell>
          <cell r="F82">
            <v>70</v>
          </cell>
          <cell r="G82" t="str">
            <v>Trimestre</v>
          </cell>
          <cell r="H82" t="str">
            <v>Porcentaje</v>
          </cell>
          <cell r="I82">
            <v>0</v>
          </cell>
          <cell r="J82">
            <v>5</v>
          </cell>
          <cell r="K82" t="str">
            <v>Proceso: Fiscalización y Liquidación</v>
          </cell>
          <cell r="L82">
            <v>202</v>
          </cell>
          <cell r="M82" t="str">
            <v>Subproceso: Control Cambiario</v>
          </cell>
          <cell r="N82">
            <v>3005</v>
          </cell>
          <cell r="O82" t="str">
            <v>Subproceso: Control Cambiario</v>
          </cell>
          <cell r="P82">
            <v>5791</v>
          </cell>
          <cell r="Q82">
            <v>5838</v>
          </cell>
          <cell r="R82">
            <v>5877</v>
          </cell>
          <cell r="S82">
            <v>0</v>
          </cell>
          <cell r="T82" t="str">
            <v>Ascendente</v>
          </cell>
          <cell r="U82">
            <v>3</v>
          </cell>
          <cell r="V82" t="str">
            <v>Proceso</v>
          </cell>
          <cell r="W82">
            <v>23204</v>
          </cell>
          <cell r="X82" t="str">
            <v>Indicadores de Subproceso - Fiscalización Cambiaria</v>
          </cell>
          <cell r="Y82" t="str">
            <v>No</v>
          </cell>
        </row>
        <row r="83">
          <cell r="A83">
            <v>5008</v>
          </cell>
          <cell r="B83" t="str">
            <v>Gestión de las investigaciones en Liquidación Cambiaria</v>
          </cell>
          <cell r="C83" t="str">
            <v>(5792/(5839+5878))*100</v>
          </cell>
          <cell r="D83">
            <v>97110001</v>
          </cell>
          <cell r="E83" t="str">
            <v>(Variable 1/ (Variable 2 + Variable 3))*100</v>
          </cell>
          <cell r="F83">
            <v>70</v>
          </cell>
          <cell r="G83" t="str">
            <v>Trimestre</v>
          </cell>
          <cell r="H83" t="str">
            <v>Porcentaje</v>
          </cell>
          <cell r="I83">
            <v>0</v>
          </cell>
          <cell r="J83">
            <v>5</v>
          </cell>
          <cell r="K83" t="str">
            <v>Proceso: Fiscalización y Liquidación</v>
          </cell>
          <cell r="L83">
            <v>202</v>
          </cell>
          <cell r="M83" t="str">
            <v>Subproceso: Control Cambiario</v>
          </cell>
          <cell r="N83">
            <v>3005</v>
          </cell>
          <cell r="O83" t="str">
            <v>Subproceso: Control Cambiario</v>
          </cell>
          <cell r="P83">
            <v>5792</v>
          </cell>
          <cell r="Q83">
            <v>5839</v>
          </cell>
          <cell r="R83">
            <v>5878</v>
          </cell>
          <cell r="S83">
            <v>0</v>
          </cell>
          <cell r="T83" t="str">
            <v>Ascendente</v>
          </cell>
          <cell r="U83">
            <v>3</v>
          </cell>
          <cell r="V83" t="str">
            <v>Proceso</v>
          </cell>
          <cell r="W83">
            <v>23205</v>
          </cell>
          <cell r="X83" t="str">
            <v>Indicadores de Subproceso - Liquidación Cambiaria</v>
          </cell>
          <cell r="Y83" t="str">
            <v>No</v>
          </cell>
        </row>
        <row r="84">
          <cell r="A84">
            <v>5019</v>
          </cell>
          <cell r="B84" t="str">
            <v>Gestión de los reportes en control y prevención de lavado de activos</v>
          </cell>
          <cell r="C84" t="str">
            <v>(5803/(5850+5887))*100</v>
          </cell>
          <cell r="D84">
            <v>97110001</v>
          </cell>
          <cell r="E84" t="str">
            <v>(Variable 1/ (Variable 2 + Variable 3))*100</v>
          </cell>
          <cell r="F84">
            <v>35</v>
          </cell>
          <cell r="G84" t="str">
            <v>Trimestre</v>
          </cell>
          <cell r="H84" t="str">
            <v>Porcentaje</v>
          </cell>
          <cell r="I84">
            <v>0</v>
          </cell>
          <cell r="J84">
            <v>5</v>
          </cell>
          <cell r="K84" t="str">
            <v>Proceso: Fiscalización y Liquidación</v>
          </cell>
          <cell r="L84">
            <v>273</v>
          </cell>
          <cell r="M84" t="str">
            <v>Proceso: Fiscalización y Liquidación No Aplica Subproceso.</v>
          </cell>
          <cell r="N84">
            <v>3023</v>
          </cell>
          <cell r="O84" t="str">
            <v>Proceso: Fiscalización y Liquidación</v>
          </cell>
          <cell r="P84">
            <v>5803</v>
          </cell>
          <cell r="Q84">
            <v>5850</v>
          </cell>
          <cell r="R84">
            <v>5887</v>
          </cell>
          <cell r="S84">
            <v>0</v>
          </cell>
          <cell r="T84" t="str">
            <v>Ascendente</v>
          </cell>
          <cell r="U84">
            <v>3</v>
          </cell>
          <cell r="V84" t="str">
            <v>Proceso</v>
          </cell>
          <cell r="W84">
            <v>21103</v>
          </cell>
          <cell r="X84" t="str">
            <v>Indicadores de Proceso - Gestión de Fiscalización</v>
          </cell>
          <cell r="Y84" t="str">
            <v>No</v>
          </cell>
        </row>
        <row r="85">
          <cell r="A85">
            <v>5021</v>
          </cell>
          <cell r="B85" t="str">
            <v>Oportunidad en los actos administrativos proferidos en Sede Administrativa en materia Tributaria.</v>
          </cell>
          <cell r="C85" t="str">
            <v>(5805/5852)*100</v>
          </cell>
          <cell r="D85">
            <v>97110002</v>
          </cell>
          <cell r="E85" t="str">
            <v>(Variable 1/ Variable 2)* 100</v>
          </cell>
          <cell r="F85">
            <v>100</v>
          </cell>
          <cell r="G85" t="str">
            <v>Mes</v>
          </cell>
          <cell r="H85" t="str">
            <v>Porcentaje</v>
          </cell>
          <cell r="I85">
            <v>99.11</v>
          </cell>
          <cell r="J85">
            <v>7</v>
          </cell>
          <cell r="K85" t="str">
            <v>Proceso: Gestión Jurídica</v>
          </cell>
          <cell r="L85">
            <v>7</v>
          </cell>
          <cell r="M85" t="str">
            <v>Proceso: Gestión Jurídica No Aplica</v>
          </cell>
          <cell r="N85">
            <v>3003</v>
          </cell>
          <cell r="O85" t="str">
            <v>Proceso: Gestión Jurídica No Aplica</v>
          </cell>
          <cell r="P85">
            <v>5805</v>
          </cell>
          <cell r="Q85">
            <v>5852</v>
          </cell>
          <cell r="R85">
            <v>0</v>
          </cell>
          <cell r="S85">
            <v>0</v>
          </cell>
          <cell r="T85" t="str">
            <v>Constante</v>
          </cell>
          <cell r="U85">
            <v>3</v>
          </cell>
          <cell r="V85" t="str">
            <v>Proceso</v>
          </cell>
          <cell r="W85">
            <v>20803</v>
          </cell>
          <cell r="X85" t="str">
            <v>Indicadores de Proceso - Gestión Jurídica</v>
          </cell>
          <cell r="Y85" t="str">
            <v>No</v>
          </cell>
        </row>
        <row r="86">
          <cell r="A86">
            <v>5024</v>
          </cell>
          <cell r="B86" t="str">
            <v>Atención de Alegatos de Conclusión</v>
          </cell>
          <cell r="C86" t="str">
            <v>(5808/5854)* 100</v>
          </cell>
          <cell r="D86">
            <v>97110002</v>
          </cell>
          <cell r="E86" t="str">
            <v>(Variable 1/ Variable 2)* 100</v>
          </cell>
          <cell r="F86">
            <v>100</v>
          </cell>
          <cell r="G86" t="str">
            <v>Mes</v>
          </cell>
          <cell r="H86" t="str">
            <v>Porcentaje</v>
          </cell>
          <cell r="I86">
            <v>0</v>
          </cell>
          <cell r="J86">
            <v>7</v>
          </cell>
          <cell r="K86" t="str">
            <v>Proceso: Gestión Jurídica</v>
          </cell>
          <cell r="L86">
            <v>7</v>
          </cell>
          <cell r="M86" t="str">
            <v>Proceso: Gestión Jurídica No Aplica</v>
          </cell>
          <cell r="N86">
            <v>3003</v>
          </cell>
          <cell r="O86" t="str">
            <v>Proceso: Gestión Jurídica No Aplica</v>
          </cell>
          <cell r="P86">
            <v>5808</v>
          </cell>
          <cell r="Q86">
            <v>5854</v>
          </cell>
          <cell r="R86">
            <v>0</v>
          </cell>
          <cell r="S86">
            <v>0</v>
          </cell>
          <cell r="T86" t="str">
            <v>Constante</v>
          </cell>
          <cell r="U86">
            <v>3</v>
          </cell>
          <cell r="V86" t="str">
            <v>Proceso</v>
          </cell>
          <cell r="W86">
            <v>20803</v>
          </cell>
          <cell r="X86" t="str">
            <v>Indicadores de Proceso - Gestión Jurídica</v>
          </cell>
          <cell r="Y86" t="str">
            <v>No</v>
          </cell>
        </row>
        <row r="87">
          <cell r="A87">
            <v>5025</v>
          </cell>
          <cell r="B87" t="str">
            <v>Atención de recursos de apelación contra sentencias de primera instancia desfavorables a la DIAN</v>
          </cell>
          <cell r="C87" t="str">
            <v>(5809/5855)* 100</v>
          </cell>
          <cell r="D87">
            <v>97110002</v>
          </cell>
          <cell r="E87" t="str">
            <v>(Variable 1/ Variable 2)* 100</v>
          </cell>
          <cell r="F87">
            <v>100</v>
          </cell>
          <cell r="G87" t="str">
            <v>Mes</v>
          </cell>
          <cell r="H87" t="str">
            <v>Porcentaje</v>
          </cell>
          <cell r="I87">
            <v>0</v>
          </cell>
          <cell r="J87">
            <v>7</v>
          </cell>
          <cell r="K87" t="str">
            <v>Proceso: Gestión Jurídica</v>
          </cell>
          <cell r="L87">
            <v>7</v>
          </cell>
          <cell r="M87" t="str">
            <v>Proceso: Gestión Jurídica No Aplica</v>
          </cell>
          <cell r="N87">
            <v>3003</v>
          </cell>
          <cell r="O87" t="str">
            <v>Proceso: Gestión Jurídica No Aplica</v>
          </cell>
          <cell r="P87">
            <v>5809</v>
          </cell>
          <cell r="Q87">
            <v>5855</v>
          </cell>
          <cell r="R87">
            <v>0</v>
          </cell>
          <cell r="S87">
            <v>0</v>
          </cell>
          <cell r="T87" t="str">
            <v>Constante</v>
          </cell>
          <cell r="U87">
            <v>3</v>
          </cell>
          <cell r="V87" t="str">
            <v>Proceso</v>
          </cell>
          <cell r="W87">
            <v>20803</v>
          </cell>
          <cell r="X87" t="str">
            <v>Indicadores de Proceso - Gestión Jurídica</v>
          </cell>
          <cell r="Y87" t="str">
            <v>No</v>
          </cell>
        </row>
        <row r="88">
          <cell r="A88">
            <v>5028</v>
          </cell>
          <cell r="B88" t="str">
            <v>Decisiones del Comité de Conciliación y Defensa Judicial relacionadas con los estudios de acciones de repetición.</v>
          </cell>
          <cell r="C88" t="str">
            <v>(5812/5858)* 100</v>
          </cell>
          <cell r="D88">
            <v>97110002</v>
          </cell>
          <cell r="E88" t="str">
            <v>(Variable 1/ Variable 2)* 100</v>
          </cell>
          <cell r="F88">
            <v>100</v>
          </cell>
          <cell r="G88" t="str">
            <v>Mes</v>
          </cell>
          <cell r="H88" t="str">
            <v>Porcentaje</v>
          </cell>
          <cell r="I88">
            <v>0</v>
          </cell>
          <cell r="J88">
            <v>7</v>
          </cell>
          <cell r="K88" t="str">
            <v>Proceso: Gestión Jurídica</v>
          </cell>
          <cell r="L88">
            <v>7</v>
          </cell>
          <cell r="M88" t="str">
            <v>Proceso: Gestión Jurídica No Aplica</v>
          </cell>
          <cell r="N88">
            <v>3003</v>
          </cell>
          <cell r="O88" t="str">
            <v>Proceso: Gestión Jurídica No Aplica</v>
          </cell>
          <cell r="P88">
            <v>5812</v>
          </cell>
          <cell r="Q88">
            <v>5858</v>
          </cell>
          <cell r="R88">
            <v>0</v>
          </cell>
          <cell r="S88">
            <v>0</v>
          </cell>
          <cell r="T88" t="str">
            <v>Constante</v>
          </cell>
          <cell r="U88">
            <v>3</v>
          </cell>
          <cell r="V88" t="str">
            <v>Proceso</v>
          </cell>
          <cell r="W88">
            <v>20803</v>
          </cell>
          <cell r="X88" t="str">
            <v>Indicadores de Proceso - Gestión Jurídica</v>
          </cell>
          <cell r="Y88" t="str">
            <v>No</v>
          </cell>
        </row>
        <row r="89">
          <cell r="A89">
            <v>5029</v>
          </cell>
          <cell r="B89" t="str">
            <v>Atención de Tutelas</v>
          </cell>
          <cell r="C89" t="str">
            <v>(5813/5859)* 100</v>
          </cell>
          <cell r="D89">
            <v>97110002</v>
          </cell>
          <cell r="E89" t="str">
            <v>(Variable 1/ Variable 2)* 100</v>
          </cell>
          <cell r="F89">
            <v>100</v>
          </cell>
          <cell r="G89" t="str">
            <v>Mes</v>
          </cell>
          <cell r="H89" t="str">
            <v>Porcentaje</v>
          </cell>
          <cell r="I89">
            <v>0</v>
          </cell>
          <cell r="J89">
            <v>7</v>
          </cell>
          <cell r="K89" t="str">
            <v>Proceso: Gestión Jurídica</v>
          </cell>
          <cell r="L89">
            <v>7</v>
          </cell>
          <cell r="M89" t="str">
            <v>Proceso: Gestión Jurídica No Aplica</v>
          </cell>
          <cell r="N89">
            <v>3003</v>
          </cell>
          <cell r="O89" t="str">
            <v>Proceso: Gestión Jurídica No Aplica</v>
          </cell>
          <cell r="P89">
            <v>5813</v>
          </cell>
          <cell r="Q89">
            <v>5859</v>
          </cell>
          <cell r="R89">
            <v>0</v>
          </cell>
          <cell r="S89">
            <v>0</v>
          </cell>
          <cell r="T89" t="str">
            <v>Constante</v>
          </cell>
          <cell r="U89">
            <v>3</v>
          </cell>
          <cell r="V89" t="str">
            <v>Proceso</v>
          </cell>
          <cell r="W89">
            <v>20803</v>
          </cell>
          <cell r="X89" t="str">
            <v>Indicadores de Proceso - Gestión Jurídica</v>
          </cell>
          <cell r="Y89" t="str">
            <v>No</v>
          </cell>
        </row>
        <row r="90">
          <cell r="A90">
            <v>5030</v>
          </cell>
          <cell r="B90" t="str">
            <v>Fallos de tutela a favor de la DIAN</v>
          </cell>
          <cell r="C90" t="str">
            <v>(5814/5860)* 100</v>
          </cell>
          <cell r="D90">
            <v>97110002</v>
          </cell>
          <cell r="E90" t="str">
            <v>(Variable 1/ Variable 2)* 100</v>
          </cell>
          <cell r="F90">
            <v>90</v>
          </cell>
          <cell r="G90" t="str">
            <v>Trimestre</v>
          </cell>
          <cell r="H90" t="str">
            <v>Porcentaje</v>
          </cell>
          <cell r="I90">
            <v>0</v>
          </cell>
          <cell r="J90">
            <v>7</v>
          </cell>
          <cell r="K90" t="str">
            <v>Proceso: Gestión Jurídica</v>
          </cell>
          <cell r="L90">
            <v>7</v>
          </cell>
          <cell r="M90" t="str">
            <v>Proceso: Gestión Jurídica No Aplica</v>
          </cell>
          <cell r="N90">
            <v>3003</v>
          </cell>
          <cell r="O90" t="str">
            <v>Proceso: Gestión Jurídica No Aplica</v>
          </cell>
          <cell r="P90">
            <v>5814</v>
          </cell>
          <cell r="Q90">
            <v>5860</v>
          </cell>
          <cell r="R90">
            <v>0</v>
          </cell>
          <cell r="S90">
            <v>0</v>
          </cell>
          <cell r="T90" t="str">
            <v>Constante</v>
          </cell>
          <cell r="U90">
            <v>3</v>
          </cell>
          <cell r="V90" t="str">
            <v>Proceso</v>
          </cell>
          <cell r="W90">
            <v>20803</v>
          </cell>
          <cell r="X90" t="str">
            <v>Indicadores de Proceso - Gestión Jurídica</v>
          </cell>
          <cell r="Y90" t="str">
            <v>No</v>
          </cell>
        </row>
        <row r="91">
          <cell r="A91">
            <v>5032</v>
          </cell>
          <cell r="B91" t="str">
            <v>Conceptos efectivamente reconsiderados por la Dian.</v>
          </cell>
          <cell r="C91" t="str">
            <v>1-(5816/5862)*100</v>
          </cell>
          <cell r="D91">
            <v>97110002</v>
          </cell>
          <cell r="E91" t="str">
            <v>(1-(Variable 1 / Variable 2))*100</v>
          </cell>
          <cell r="F91">
            <v>100</v>
          </cell>
          <cell r="G91" t="str">
            <v>Trimestre</v>
          </cell>
          <cell r="H91" t="str">
            <v>Porcentaje</v>
          </cell>
          <cell r="I91">
            <v>0</v>
          </cell>
          <cell r="J91">
            <v>7</v>
          </cell>
          <cell r="K91" t="str">
            <v>Proceso: Gestión Jurídica</v>
          </cell>
          <cell r="L91">
            <v>7</v>
          </cell>
          <cell r="M91" t="str">
            <v>Proceso: Gestión Jurídica No Aplica</v>
          </cell>
          <cell r="N91">
            <v>3003</v>
          </cell>
          <cell r="O91" t="str">
            <v>Proceso: Gestión Jurídica No Aplica</v>
          </cell>
          <cell r="P91">
            <v>5816</v>
          </cell>
          <cell r="Q91">
            <v>5862</v>
          </cell>
          <cell r="R91">
            <v>0</v>
          </cell>
          <cell r="S91">
            <v>0</v>
          </cell>
          <cell r="T91" t="str">
            <v>Constante</v>
          </cell>
          <cell r="U91">
            <v>3</v>
          </cell>
          <cell r="V91" t="str">
            <v>Proceso</v>
          </cell>
          <cell r="W91">
            <v>20803</v>
          </cell>
          <cell r="X91" t="str">
            <v>Indicadores de Proceso - Gestión Jurídica</v>
          </cell>
          <cell r="Y91" t="str">
            <v>No</v>
          </cell>
        </row>
        <row r="92">
          <cell r="A92">
            <v>5033</v>
          </cell>
          <cell r="B92" t="str">
            <v>Oportunidad en la respuesta de los Conceptos</v>
          </cell>
          <cell r="C92" t="str">
            <v>5817/5863)* 100</v>
          </cell>
          <cell r="D92">
            <v>97110001</v>
          </cell>
          <cell r="E92" t="str">
            <v>(Variable 1/ Variable 2)* 100</v>
          </cell>
          <cell r="F92">
            <v>100</v>
          </cell>
          <cell r="G92" t="str">
            <v>Mes</v>
          </cell>
          <cell r="H92" t="str">
            <v>Porcentaje</v>
          </cell>
          <cell r="I92">
            <v>0</v>
          </cell>
          <cell r="J92">
            <v>7</v>
          </cell>
          <cell r="K92" t="str">
            <v>Proceso: Gestión Jurídica</v>
          </cell>
          <cell r="L92">
            <v>7</v>
          </cell>
          <cell r="M92" t="str">
            <v>Proceso: Gestión Jurídica No Aplica</v>
          </cell>
          <cell r="N92">
            <v>3003</v>
          </cell>
          <cell r="O92" t="str">
            <v>Proceso: Gestión Jurídica No Aplica</v>
          </cell>
          <cell r="P92">
            <v>5817</v>
          </cell>
          <cell r="Q92">
            <v>5863</v>
          </cell>
          <cell r="R92">
            <v>0</v>
          </cell>
          <cell r="S92">
            <v>0</v>
          </cell>
          <cell r="T92" t="str">
            <v>Ascendente</v>
          </cell>
          <cell r="U92">
            <v>3</v>
          </cell>
          <cell r="V92" t="str">
            <v>Proceso</v>
          </cell>
          <cell r="W92">
            <v>20803</v>
          </cell>
          <cell r="X92" t="str">
            <v>Indicadores de Proceso - Gestión Jurídica</v>
          </cell>
          <cell r="Y92" t="str">
            <v>No</v>
          </cell>
        </row>
        <row r="93">
          <cell r="A93">
            <v>5034</v>
          </cell>
          <cell r="B93" t="str">
            <v>Eficiencia en la expedición de providencias</v>
          </cell>
          <cell r="C93" t="str">
            <v>.992155525238744884038199181446111869031</v>
          </cell>
          <cell r="D93">
            <v>97110002</v>
          </cell>
          <cell r="E93" t="str">
            <v>Variable 1/ Variable 2</v>
          </cell>
          <cell r="F93">
            <v>1</v>
          </cell>
          <cell r="G93" t="str">
            <v>Trimestre</v>
          </cell>
          <cell r="H93" t="str">
            <v>Días</v>
          </cell>
          <cell r="I93">
            <v>0</v>
          </cell>
          <cell r="J93">
            <v>10</v>
          </cell>
          <cell r="K93" t="str">
            <v>Proceso: Investigación disciplinaria</v>
          </cell>
          <cell r="L93">
            <v>268</v>
          </cell>
          <cell r="M93" t="str">
            <v>Proceso: Investigación disciplinaria</v>
          </cell>
          <cell r="N93">
            <v>3000</v>
          </cell>
          <cell r="O93" t="str">
            <v>Proceso: Investigación Disciplinaria</v>
          </cell>
          <cell r="P93">
            <v>5818</v>
          </cell>
          <cell r="Q93">
            <v>5864</v>
          </cell>
          <cell r="R93">
            <v>0</v>
          </cell>
          <cell r="S93">
            <v>0</v>
          </cell>
          <cell r="T93" t="str">
            <v>Constante</v>
          </cell>
          <cell r="U93">
            <v>3</v>
          </cell>
          <cell r="V93" t="str">
            <v>Proceso</v>
          </cell>
          <cell r="W93">
            <v>21303</v>
          </cell>
          <cell r="X93" t="str">
            <v>Indicadores de Proceso - Control Disciplinario Interno</v>
          </cell>
          <cell r="Y93" t="str">
            <v>No</v>
          </cell>
        </row>
        <row r="94">
          <cell r="A94">
            <v>5036</v>
          </cell>
          <cell r="B94" t="str">
            <v>Porcentaje de fallos proferidos sin nulidad por segunda instancia</v>
          </cell>
          <cell r="C94" t="str">
            <v>99.215819979543129901125127855438117968</v>
          </cell>
          <cell r="D94">
            <v>97110002</v>
          </cell>
          <cell r="E94" t="str">
            <v>(Variable 1/ Variable 2)* 100</v>
          </cell>
          <cell r="F94">
            <v>100</v>
          </cell>
          <cell r="G94" t="str">
            <v>Semestre</v>
          </cell>
          <cell r="H94" t="str">
            <v>Porcentaje</v>
          </cell>
          <cell r="I94">
            <v>0</v>
          </cell>
          <cell r="J94">
            <v>10</v>
          </cell>
          <cell r="K94" t="str">
            <v>Proceso: Investigación disciplinaria</v>
          </cell>
          <cell r="L94">
            <v>268</v>
          </cell>
          <cell r="M94" t="str">
            <v>Proceso: Investigación disciplinaria</v>
          </cell>
          <cell r="N94">
            <v>3000</v>
          </cell>
          <cell r="O94" t="str">
            <v>Proceso: Investigación Disciplinaria</v>
          </cell>
          <cell r="P94">
            <v>5820</v>
          </cell>
          <cell r="Q94">
            <v>5866</v>
          </cell>
          <cell r="R94">
            <v>0</v>
          </cell>
          <cell r="S94">
            <v>0</v>
          </cell>
          <cell r="T94" t="str">
            <v>Constante</v>
          </cell>
          <cell r="U94">
            <v>3</v>
          </cell>
          <cell r="V94" t="str">
            <v>Proceso</v>
          </cell>
          <cell r="W94">
            <v>21303</v>
          </cell>
          <cell r="X94" t="str">
            <v>Indicadores de Proceso - Control Disciplinario Interno</v>
          </cell>
          <cell r="Y94" t="str">
            <v>No</v>
          </cell>
        </row>
        <row r="95">
          <cell r="A95">
            <v>5045</v>
          </cell>
          <cell r="B95" t="str">
            <v>Solicitudes  de Devolución y/o Compensación gestionadas, hasta proferir el acto administrativo terminal dentro del término legal.</v>
          </cell>
          <cell r="C95" t="str">
            <v>(5829/5873)*100</v>
          </cell>
          <cell r="D95">
            <v>97110002</v>
          </cell>
          <cell r="E95" t="str">
            <v>(Variable 1/ Variable 2)* 100</v>
          </cell>
          <cell r="F95">
            <v>100</v>
          </cell>
          <cell r="G95" t="str">
            <v>Mes</v>
          </cell>
          <cell r="H95" t="str">
            <v>Porcentaje</v>
          </cell>
          <cell r="I95">
            <v>0</v>
          </cell>
          <cell r="J95">
            <v>12</v>
          </cell>
          <cell r="K95" t="str">
            <v>Proceso: Recaudación</v>
          </cell>
          <cell r="L95">
            <v>45</v>
          </cell>
          <cell r="M95" t="str">
            <v>Subproceso: Devolución y/o Compensación</v>
          </cell>
          <cell r="N95">
            <v>3044</v>
          </cell>
          <cell r="O95" t="str">
            <v>Subproceso: Devolución y/o compensación</v>
          </cell>
          <cell r="P95">
            <v>5829</v>
          </cell>
          <cell r="Q95">
            <v>5873</v>
          </cell>
          <cell r="R95">
            <v>0</v>
          </cell>
          <cell r="S95">
            <v>0</v>
          </cell>
          <cell r="T95" t="str">
            <v>Constante</v>
          </cell>
          <cell r="U95">
            <v>3</v>
          </cell>
          <cell r="V95" t="str">
            <v>Proceso</v>
          </cell>
          <cell r="W95">
            <v>22403</v>
          </cell>
          <cell r="X95" t="str">
            <v>Indicadores de Subproceso - Recaudo</v>
          </cell>
          <cell r="Y95" t="str">
            <v>No</v>
          </cell>
        </row>
        <row r="96">
          <cell r="A96">
            <v>5047</v>
          </cell>
          <cell r="B96" t="str">
            <v>Promedio de días utilizados en resolver las solicitudes de devolución y/o compensación</v>
          </cell>
          <cell r="C96" t="str">
            <v>5831</v>
          </cell>
          <cell r="D96">
            <v>97110003</v>
          </cell>
          <cell r="E96" t="str">
            <v>Variable 1</v>
          </cell>
          <cell r="F96">
            <v>37</v>
          </cell>
          <cell r="G96" t="str">
            <v>Mes</v>
          </cell>
          <cell r="H96" t="str">
            <v>Días</v>
          </cell>
          <cell r="I96">
            <v>40.49</v>
          </cell>
          <cell r="J96">
            <v>12</v>
          </cell>
          <cell r="K96" t="str">
            <v>Proceso: Recaudación</v>
          </cell>
          <cell r="L96">
            <v>45</v>
          </cell>
          <cell r="M96" t="str">
            <v>Subproceso: Devolución y/o Compensación</v>
          </cell>
          <cell r="N96">
            <v>3044</v>
          </cell>
          <cell r="O96" t="str">
            <v>Subproceso: Devolución y/o compensación</v>
          </cell>
          <cell r="P96">
            <v>5831</v>
          </cell>
          <cell r="Q96">
            <v>0</v>
          </cell>
          <cell r="R96">
            <v>0</v>
          </cell>
          <cell r="S96">
            <v>0</v>
          </cell>
          <cell r="T96" t="str">
            <v>Descendente</v>
          </cell>
          <cell r="U96">
            <v>3</v>
          </cell>
          <cell r="V96" t="str">
            <v>Proceso</v>
          </cell>
          <cell r="W96">
            <v>22403</v>
          </cell>
          <cell r="X96" t="str">
            <v>Indicadores de Subproceso - Recaudo</v>
          </cell>
          <cell r="Y96" t="str">
            <v>No</v>
          </cell>
        </row>
        <row r="97">
          <cell r="A97">
            <v>5048</v>
          </cell>
          <cell r="B97" t="str">
            <v>Cumplimiento del Plan Anual de Auditoría</v>
          </cell>
          <cell r="C97" t="str">
            <v>(5926/5933)*100</v>
          </cell>
          <cell r="D97">
            <v>97110002</v>
          </cell>
          <cell r="E97" t="str">
            <v>(Variable 1/ Variable 2)* 100</v>
          </cell>
          <cell r="F97">
            <v>100</v>
          </cell>
          <cell r="G97" t="str">
            <v>Semestre</v>
          </cell>
          <cell r="H97" t="str">
            <v>Porcentaje</v>
          </cell>
          <cell r="I97">
            <v>0</v>
          </cell>
          <cell r="J97">
            <v>4</v>
          </cell>
          <cell r="K97" t="str">
            <v>Proceso: Control Interno</v>
          </cell>
          <cell r="L97">
            <v>4</v>
          </cell>
          <cell r="M97" t="str">
            <v>Proceso: Control Interno. No Aplica Subproceso.</v>
          </cell>
          <cell r="N97">
            <v>3010</v>
          </cell>
          <cell r="O97" t="str">
            <v>Proceso: Control Interno.</v>
          </cell>
          <cell r="P97">
            <v>5926</v>
          </cell>
          <cell r="Q97">
            <v>5933</v>
          </cell>
          <cell r="R97">
            <v>0</v>
          </cell>
          <cell r="S97">
            <v>0</v>
          </cell>
          <cell r="T97" t="str">
            <v>Constante</v>
          </cell>
          <cell r="U97">
            <v>3</v>
          </cell>
          <cell r="V97" t="str">
            <v>Proceso</v>
          </cell>
          <cell r="W97">
            <v>20403</v>
          </cell>
          <cell r="X97" t="str">
            <v>Indicadores de Proceso - Control Interno</v>
          </cell>
          <cell r="Y97" t="str">
            <v>No</v>
          </cell>
        </row>
        <row r="98">
          <cell r="A98">
            <v>5049</v>
          </cell>
          <cell r="B98" t="str">
            <v>Tiempo promedio de duración de las auditorías</v>
          </cell>
          <cell r="C98" t="str">
            <v>5927/5934</v>
          </cell>
          <cell r="D98">
            <v>97110003</v>
          </cell>
          <cell r="E98" t="str">
            <v>Variable 1/ Variable 2</v>
          </cell>
          <cell r="F98">
            <v>120</v>
          </cell>
          <cell r="G98" t="str">
            <v>Año</v>
          </cell>
          <cell r="H98" t="str">
            <v>Días</v>
          </cell>
          <cell r="I98">
            <v>0</v>
          </cell>
          <cell r="J98">
            <v>4</v>
          </cell>
          <cell r="K98" t="str">
            <v>Proceso: Control Interno</v>
          </cell>
          <cell r="L98">
            <v>4</v>
          </cell>
          <cell r="M98" t="str">
            <v>Proceso: Control Interno. No Aplica Subproceso.</v>
          </cell>
          <cell r="N98">
            <v>3010</v>
          </cell>
          <cell r="O98" t="str">
            <v>Proceso: Control Interno.</v>
          </cell>
          <cell r="P98">
            <v>5927</v>
          </cell>
          <cell r="Q98">
            <v>5934</v>
          </cell>
          <cell r="R98">
            <v>0</v>
          </cell>
          <cell r="S98">
            <v>0</v>
          </cell>
          <cell r="T98" t="str">
            <v>Descendente</v>
          </cell>
          <cell r="U98">
            <v>3</v>
          </cell>
          <cell r="V98" t="str">
            <v>Proceso</v>
          </cell>
          <cell r="W98">
            <v>20403</v>
          </cell>
          <cell r="X98" t="str">
            <v>Indicadores de Proceso - Control Interno</v>
          </cell>
          <cell r="Y98" t="str">
            <v>No</v>
          </cell>
        </row>
        <row r="99">
          <cell r="A99">
            <v>5050</v>
          </cell>
          <cell r="B99" t="str">
            <v>Administración del presupuesto de TIC</v>
          </cell>
          <cell r="C99" t="str">
            <v>(5928/5935)*100</v>
          </cell>
          <cell r="D99">
            <v>97110002</v>
          </cell>
          <cell r="E99" t="str">
            <v>(Variable 1/ Variable 2)* 100</v>
          </cell>
          <cell r="F99">
            <v>100</v>
          </cell>
          <cell r="G99" t="str">
            <v>Trimestre</v>
          </cell>
          <cell r="H99" t="str">
            <v>Porcentaje</v>
          </cell>
          <cell r="I99">
            <v>0</v>
          </cell>
          <cell r="J99">
            <v>15</v>
          </cell>
          <cell r="K99" t="str">
            <v>Proceso: Servicios informáticos</v>
          </cell>
          <cell r="L99">
            <v>263</v>
          </cell>
          <cell r="M99" t="str">
            <v>Proceso: Servicios informáticos</v>
          </cell>
          <cell r="N99">
            <v>3011</v>
          </cell>
          <cell r="O99" t="str">
            <v>Proceso: Servicios Informáticos</v>
          </cell>
          <cell r="P99">
            <v>5928</v>
          </cell>
          <cell r="Q99">
            <v>5935</v>
          </cell>
          <cell r="R99">
            <v>0</v>
          </cell>
          <cell r="S99">
            <v>0</v>
          </cell>
          <cell r="T99" t="str">
            <v>Constante</v>
          </cell>
          <cell r="U99">
            <v>3</v>
          </cell>
          <cell r="V99" t="str">
            <v>Proceso</v>
          </cell>
          <cell r="W99">
            <v>22003</v>
          </cell>
          <cell r="X99" t="str">
            <v>Indicadores de Proceso - Tecnología de Información y Telecomunicaciones</v>
          </cell>
          <cell r="Y99" t="str">
            <v>No</v>
          </cell>
        </row>
        <row r="100">
          <cell r="A100">
            <v>5051</v>
          </cell>
          <cell r="B100" t="str">
            <v>Nivel cumplimiento del cronograma de software</v>
          </cell>
          <cell r="C100" t="str">
            <v>(5929/5936)*100</v>
          </cell>
          <cell r="D100">
            <v>97110003</v>
          </cell>
          <cell r="E100" t="str">
            <v>(Variable 1/ Variable 2)* 100</v>
          </cell>
          <cell r="F100">
            <v>100</v>
          </cell>
          <cell r="G100" t="str">
            <v>Mes</v>
          </cell>
          <cell r="H100" t="str">
            <v>Porcentaje</v>
          </cell>
          <cell r="I100">
            <v>0</v>
          </cell>
          <cell r="J100">
            <v>15</v>
          </cell>
          <cell r="K100" t="str">
            <v>Proceso: Servicios informáticos</v>
          </cell>
          <cell r="L100">
            <v>245</v>
          </cell>
          <cell r="M100" t="str">
            <v>Subproceso: Construcción de Sistemas de Información</v>
          </cell>
          <cell r="N100">
            <v>3077</v>
          </cell>
          <cell r="O100" t="str">
            <v>Subproceso: Construcción de Sistemas de Información</v>
          </cell>
          <cell r="P100">
            <v>5929</v>
          </cell>
          <cell r="Q100">
            <v>5936</v>
          </cell>
          <cell r="R100">
            <v>0</v>
          </cell>
          <cell r="S100">
            <v>0</v>
          </cell>
          <cell r="T100" t="str">
            <v>Descendente</v>
          </cell>
          <cell r="U100">
            <v>3</v>
          </cell>
          <cell r="V100" t="str">
            <v>Proceso</v>
          </cell>
          <cell r="W100">
            <v>22002</v>
          </cell>
          <cell r="X100" t="str">
            <v>Indicadores de Subproceso - Tecnología de Información y Telecomunicaciones</v>
          </cell>
          <cell r="Y100" t="str">
            <v>No</v>
          </cell>
        </row>
        <row r="101">
          <cell r="A101">
            <v>5052</v>
          </cell>
          <cell r="B101" t="str">
            <v>Nivel de servicio Infraestructura Tecnologica</v>
          </cell>
          <cell r="C101" t="str">
            <v>((5930-5937)/5930)*100</v>
          </cell>
          <cell r="D101">
            <v>97110002</v>
          </cell>
          <cell r="E101" t="str">
            <v>((Variable 1 - Variable 2) / Variable 1)*100</v>
          </cell>
          <cell r="F101">
            <v>99.7</v>
          </cell>
          <cell r="G101" t="str">
            <v>Mes</v>
          </cell>
          <cell r="H101" t="str">
            <v>Porcentaje</v>
          </cell>
          <cell r="I101">
            <v>0</v>
          </cell>
          <cell r="J101">
            <v>15</v>
          </cell>
          <cell r="K101" t="str">
            <v>Proceso: Servicios informáticos</v>
          </cell>
          <cell r="L101">
            <v>242</v>
          </cell>
          <cell r="M101" t="str">
            <v>Subproceso: Gestión de la Infraestructura Tecnológica</v>
          </cell>
          <cell r="N101">
            <v>3013</v>
          </cell>
          <cell r="O101" t="str">
            <v>Subproceso: Gestión de la Infraestructura Tecnológica</v>
          </cell>
          <cell r="P101">
            <v>5930</v>
          </cell>
          <cell r="Q101">
            <v>5937</v>
          </cell>
          <cell r="R101">
            <v>0</v>
          </cell>
          <cell r="S101">
            <v>0</v>
          </cell>
          <cell r="T101" t="str">
            <v>Constante</v>
          </cell>
          <cell r="U101">
            <v>3</v>
          </cell>
          <cell r="V101" t="str">
            <v>Proceso</v>
          </cell>
          <cell r="W101">
            <v>22002</v>
          </cell>
          <cell r="X101" t="str">
            <v>Indicadores de Subproceso - Tecnología de Información y Telecomunicaciones</v>
          </cell>
          <cell r="Y101" t="str">
            <v>No</v>
          </cell>
        </row>
        <row r="102">
          <cell r="A102">
            <v>5053</v>
          </cell>
          <cell r="B102" t="str">
            <v>Cumplimiento en la atención a solicitudes</v>
          </cell>
          <cell r="C102" t="str">
            <v>(5931/5938)*100</v>
          </cell>
          <cell r="D102">
            <v>97110002</v>
          </cell>
          <cell r="E102" t="str">
            <v>(Variable 1/ Variable 2)* 100</v>
          </cell>
          <cell r="F102">
            <v>100</v>
          </cell>
          <cell r="G102" t="str">
            <v>Mes</v>
          </cell>
          <cell r="H102" t="str">
            <v>Porcentaje</v>
          </cell>
          <cell r="I102">
            <v>0</v>
          </cell>
          <cell r="J102">
            <v>15</v>
          </cell>
          <cell r="K102" t="str">
            <v>Proceso: Servicios informáticos</v>
          </cell>
          <cell r="L102">
            <v>243</v>
          </cell>
          <cell r="M102" t="str">
            <v>Subproceso: Soporte Tecnológico</v>
          </cell>
          <cell r="N102">
            <v>3014</v>
          </cell>
          <cell r="O102" t="str">
            <v>Subproceso: Soporte Tecnológico</v>
          </cell>
          <cell r="P102">
            <v>5931</v>
          </cell>
          <cell r="Q102">
            <v>5938</v>
          </cell>
          <cell r="R102">
            <v>0</v>
          </cell>
          <cell r="S102">
            <v>0</v>
          </cell>
          <cell r="T102" t="str">
            <v>Constante</v>
          </cell>
          <cell r="U102">
            <v>3</v>
          </cell>
          <cell r="V102" t="str">
            <v>Proceso</v>
          </cell>
          <cell r="W102">
            <v>22002</v>
          </cell>
          <cell r="X102" t="str">
            <v>Indicadores de Subproceso - Tecnología de Información y Telecomunicaciones</v>
          </cell>
          <cell r="Y102" t="str">
            <v>No</v>
          </cell>
        </row>
        <row r="103">
          <cell r="A103">
            <v>5055</v>
          </cell>
          <cell r="B103" t="str">
            <v>Anticipación en la toma de decisiones en los procesos disciplinarios</v>
          </cell>
          <cell r="C103" t="str">
            <v>(5955/5956)*100</v>
          </cell>
          <cell r="D103">
            <v>97110002</v>
          </cell>
          <cell r="E103" t="str">
            <v>(Variable 1/ Variable 2)* 100</v>
          </cell>
          <cell r="F103">
            <v>10</v>
          </cell>
          <cell r="G103" t="str">
            <v>Semestre</v>
          </cell>
          <cell r="H103" t="str">
            <v>Porcentaje</v>
          </cell>
          <cell r="I103">
            <v>0</v>
          </cell>
          <cell r="J103">
            <v>10</v>
          </cell>
          <cell r="K103" t="str">
            <v>Proceso: Investigación disciplinaria</v>
          </cell>
          <cell r="L103">
            <v>268</v>
          </cell>
          <cell r="M103" t="str">
            <v>Proceso: Investigación disciplinaria</v>
          </cell>
          <cell r="N103">
            <v>3000</v>
          </cell>
          <cell r="O103" t="str">
            <v>Proceso: Investigación Disciplinaria</v>
          </cell>
          <cell r="P103">
            <v>5955</v>
          </cell>
          <cell r="Q103">
            <v>5956</v>
          </cell>
          <cell r="R103">
            <v>0</v>
          </cell>
          <cell r="S103">
            <v>0</v>
          </cell>
          <cell r="T103" t="str">
            <v>Constante</v>
          </cell>
          <cell r="U103">
            <v>3</v>
          </cell>
          <cell r="V103" t="str">
            <v>Proceso</v>
          </cell>
          <cell r="W103">
            <v>21303</v>
          </cell>
          <cell r="X103" t="str">
            <v>Indicadores de Proceso - Control Disciplinario Interno</v>
          </cell>
          <cell r="Y103" t="str">
            <v>No</v>
          </cell>
        </row>
        <row r="104">
          <cell r="A104">
            <v>5056</v>
          </cell>
          <cell r="B104" t="str">
            <v>Eficacia de las notificaciones y/o comunicaciones en las decisiones disciplinarias</v>
          </cell>
          <cell r="C104" t="str">
            <v>(5957/5958)*100</v>
          </cell>
          <cell r="D104">
            <v>97110002</v>
          </cell>
          <cell r="E104" t="str">
            <v>(Variable 1/ Variable 2)* 100</v>
          </cell>
          <cell r="F104">
            <v>90</v>
          </cell>
          <cell r="G104" t="str">
            <v>Mes</v>
          </cell>
          <cell r="H104" t="str">
            <v>Porcentaje</v>
          </cell>
          <cell r="I104">
            <v>0</v>
          </cell>
          <cell r="J104">
            <v>10</v>
          </cell>
          <cell r="K104" t="str">
            <v>Proceso: Investigación disciplinaria</v>
          </cell>
          <cell r="L104">
            <v>268</v>
          </cell>
          <cell r="M104" t="str">
            <v>Proceso: Investigación disciplinaria</v>
          </cell>
          <cell r="N104">
            <v>3000</v>
          </cell>
          <cell r="O104" t="str">
            <v>Proceso: Investigación Disciplinaria</v>
          </cell>
          <cell r="P104">
            <v>5957</v>
          </cell>
          <cell r="Q104">
            <v>5958</v>
          </cell>
          <cell r="R104">
            <v>0</v>
          </cell>
          <cell r="S104">
            <v>0</v>
          </cell>
          <cell r="T104" t="str">
            <v>Constante</v>
          </cell>
          <cell r="U104">
            <v>3</v>
          </cell>
          <cell r="V104" t="str">
            <v>Proceso</v>
          </cell>
          <cell r="W104">
            <v>21303</v>
          </cell>
          <cell r="X104" t="str">
            <v>Indicadores de Proceso - Control Disciplinario Interno</v>
          </cell>
          <cell r="Y104" t="str">
            <v>No</v>
          </cell>
        </row>
        <row r="105">
          <cell r="A105">
            <v>5057</v>
          </cell>
          <cell r="B105" t="str">
            <v>Procesos terminados con fallo a favor de la DIAN</v>
          </cell>
          <cell r="C105" t="str">
            <v>(5961/5962)*100</v>
          </cell>
          <cell r="D105">
            <v>97110002</v>
          </cell>
          <cell r="E105" t="str">
            <v>(Variable 1/ Variable 2)* 100</v>
          </cell>
          <cell r="F105">
            <v>80</v>
          </cell>
          <cell r="G105" t="str">
            <v>Cuatrimestre</v>
          </cell>
          <cell r="H105" t="str">
            <v>Porcentaje</v>
          </cell>
          <cell r="I105">
            <v>0</v>
          </cell>
          <cell r="J105">
            <v>7</v>
          </cell>
          <cell r="K105" t="str">
            <v>Proceso: Gestión Jurídica</v>
          </cell>
          <cell r="L105">
            <v>7</v>
          </cell>
          <cell r="M105" t="str">
            <v>Proceso: Gestión Jurídica No Aplica</v>
          </cell>
          <cell r="N105">
            <v>3003</v>
          </cell>
          <cell r="O105" t="str">
            <v>Proceso: Gestión Jurídica No Aplica</v>
          </cell>
          <cell r="P105">
            <v>5961</v>
          </cell>
          <cell r="Q105">
            <v>5962</v>
          </cell>
          <cell r="R105">
            <v>0</v>
          </cell>
          <cell r="S105">
            <v>0</v>
          </cell>
          <cell r="T105" t="str">
            <v>Constante</v>
          </cell>
          <cell r="U105">
            <v>3</v>
          </cell>
          <cell r="V105" t="str">
            <v>Proceso</v>
          </cell>
          <cell r="W105">
            <v>20803</v>
          </cell>
          <cell r="X105" t="str">
            <v>Indicadores de Proceso - Gestión Jurídica</v>
          </cell>
          <cell r="Y105" t="str">
            <v>No</v>
          </cell>
        </row>
        <row r="106">
          <cell r="A106">
            <v>5058</v>
          </cell>
          <cell r="B106" t="str">
            <v>Cantidad de hallazgos de responsabilidad de la Subdirección Financiera.</v>
          </cell>
          <cell r="C106" t="str">
            <v>((5969-5970)/5970)*100</v>
          </cell>
          <cell r="D106">
            <v>97110001</v>
          </cell>
          <cell r="E106" t="str">
            <v>((Variable 1 - Variable 2)/ Variable 2)*100</v>
          </cell>
          <cell r="F106">
            <v>80</v>
          </cell>
          <cell r="G106" t="str">
            <v>Año</v>
          </cell>
          <cell r="H106" t="str">
            <v>Porcentaje</v>
          </cell>
          <cell r="I106">
            <v>0</v>
          </cell>
          <cell r="J106">
            <v>13</v>
          </cell>
          <cell r="K106" t="str">
            <v>Proceso: Recursos Financieros</v>
          </cell>
          <cell r="L106">
            <v>265</v>
          </cell>
          <cell r="M106" t="str">
            <v>Proceso: Recursos Financieros</v>
          </cell>
          <cell r="N106">
            <v>3064</v>
          </cell>
          <cell r="O106" t="str">
            <v>Proceso: Recursos Financieros</v>
          </cell>
          <cell r="P106">
            <v>5969</v>
          </cell>
          <cell r="Q106">
            <v>5970</v>
          </cell>
          <cell r="R106">
            <v>0</v>
          </cell>
          <cell r="S106">
            <v>0</v>
          </cell>
          <cell r="T106" t="str">
            <v>Ascendente</v>
          </cell>
          <cell r="U106">
            <v>3</v>
          </cell>
          <cell r="V106" t="str">
            <v>Proceso</v>
          </cell>
          <cell r="W106">
            <v>21603</v>
          </cell>
          <cell r="X106" t="str">
            <v>Indicadores de Proceso - Recursos Financieros</v>
          </cell>
          <cell r="Y106" t="str">
            <v>No</v>
          </cell>
        </row>
        <row r="107">
          <cell r="A107">
            <v>5059</v>
          </cell>
          <cell r="B107" t="str">
            <v>Nivel de ejecución presupuestal de la entidad</v>
          </cell>
          <cell r="C107" t="str">
            <v>(5971/5972)*100</v>
          </cell>
          <cell r="D107">
            <v>97110001</v>
          </cell>
          <cell r="E107" t="str">
            <v>(Variable 1/ Variable 2)* 100</v>
          </cell>
          <cell r="F107">
            <v>95</v>
          </cell>
          <cell r="G107" t="str">
            <v>Trimestre</v>
          </cell>
          <cell r="H107" t="str">
            <v>Porcentaje</v>
          </cell>
          <cell r="I107">
            <v>0</v>
          </cell>
          <cell r="J107">
            <v>13</v>
          </cell>
          <cell r="K107" t="str">
            <v>Proceso: Recursos Financieros</v>
          </cell>
          <cell r="L107">
            <v>265</v>
          </cell>
          <cell r="M107" t="str">
            <v>Proceso: Recursos Financieros</v>
          </cell>
          <cell r="N107">
            <v>3064</v>
          </cell>
          <cell r="O107" t="str">
            <v>Proceso: Recursos Financieros</v>
          </cell>
          <cell r="P107">
            <v>5971</v>
          </cell>
          <cell r="Q107">
            <v>5972</v>
          </cell>
          <cell r="R107">
            <v>0</v>
          </cell>
          <cell r="S107">
            <v>0</v>
          </cell>
          <cell r="T107" t="str">
            <v>Ascendente</v>
          </cell>
          <cell r="U107">
            <v>3</v>
          </cell>
          <cell r="V107" t="str">
            <v>Proceso</v>
          </cell>
          <cell r="W107">
            <v>21603</v>
          </cell>
          <cell r="X107" t="str">
            <v>Indicadores de Proceso - Recursos Financieros</v>
          </cell>
          <cell r="Y107" t="str">
            <v>No</v>
          </cell>
        </row>
        <row r="108">
          <cell r="A108">
            <v>5060</v>
          </cell>
          <cell r="B108" t="str">
            <v>Eficiencia en la realización de pagos</v>
          </cell>
          <cell r="C108" t="str">
            <v>(5973/5974)*100</v>
          </cell>
          <cell r="D108">
            <v>97110001</v>
          </cell>
          <cell r="E108" t="str">
            <v>(Variable 1/ Variable 2)* 100</v>
          </cell>
          <cell r="F108">
            <v>90</v>
          </cell>
          <cell r="G108" t="str">
            <v>Trimestre</v>
          </cell>
          <cell r="H108" t="str">
            <v>Porcentaje</v>
          </cell>
          <cell r="I108">
            <v>0</v>
          </cell>
          <cell r="J108">
            <v>13</v>
          </cell>
          <cell r="K108" t="str">
            <v>Proceso: Recursos Financieros</v>
          </cell>
          <cell r="L108">
            <v>265</v>
          </cell>
          <cell r="M108" t="str">
            <v>Proceso: Recursos Financieros</v>
          </cell>
          <cell r="N108">
            <v>3064</v>
          </cell>
          <cell r="O108" t="str">
            <v>Proceso: Recursos Financieros</v>
          </cell>
          <cell r="P108">
            <v>5973</v>
          </cell>
          <cell r="Q108">
            <v>5974</v>
          </cell>
          <cell r="R108">
            <v>0</v>
          </cell>
          <cell r="S108">
            <v>0</v>
          </cell>
          <cell r="T108" t="str">
            <v>Ascendente</v>
          </cell>
          <cell r="U108">
            <v>3</v>
          </cell>
          <cell r="V108" t="str">
            <v>Proceso</v>
          </cell>
          <cell r="W108">
            <v>21603</v>
          </cell>
          <cell r="X108" t="str">
            <v>Indicadores de Proceso - Recursos Financieros</v>
          </cell>
          <cell r="Y108" t="str">
            <v>No</v>
          </cell>
        </row>
        <row r="109">
          <cell r="A109">
            <v>5063</v>
          </cell>
          <cell r="B109" t="str">
            <v>Comportamiento del gasto de los recursos disponibles para la operación logística</v>
          </cell>
          <cell r="C109" t="str">
            <v>(5979/5980)*100</v>
          </cell>
          <cell r="D109">
            <v>97110002</v>
          </cell>
          <cell r="E109" t="str">
            <v>(Variable 1/ Variable 2)* 100</v>
          </cell>
          <cell r="F109">
            <v>100</v>
          </cell>
          <cell r="G109" t="str">
            <v>Mes</v>
          </cell>
          <cell r="H109" t="str">
            <v>Porcentaje</v>
          </cell>
          <cell r="I109">
            <v>0</v>
          </cell>
          <cell r="J109">
            <v>3</v>
          </cell>
          <cell r="K109" t="str">
            <v>Proceso: Comercialización</v>
          </cell>
          <cell r="L109">
            <v>275</v>
          </cell>
          <cell r="M109" t="str">
            <v>Proceso: Comercialización. No aplica Subproceso</v>
          </cell>
          <cell r="N109">
            <v>3018</v>
          </cell>
          <cell r="O109" t="str">
            <v>Proceso: Comercialización</v>
          </cell>
          <cell r="P109">
            <v>5979</v>
          </cell>
          <cell r="Q109">
            <v>5980</v>
          </cell>
          <cell r="R109">
            <v>0</v>
          </cell>
          <cell r="S109">
            <v>0</v>
          </cell>
          <cell r="T109" t="str">
            <v>Constante</v>
          </cell>
          <cell r="U109">
            <v>3</v>
          </cell>
          <cell r="V109" t="str">
            <v>Proceso</v>
          </cell>
          <cell r="W109">
            <v>21703</v>
          </cell>
          <cell r="X109" t="str">
            <v>Indicadores de Proceso - Comercial</v>
          </cell>
          <cell r="Y109" t="str">
            <v>No</v>
          </cell>
        </row>
        <row r="110">
          <cell r="A110">
            <v>5064</v>
          </cell>
          <cell r="B110" t="str">
            <v>Valor del ahorro en inversión para campañas informativas o de divulgación a través de acciones de free press</v>
          </cell>
          <cell r="C110" t="str">
            <v>5997</v>
          </cell>
          <cell r="D110">
            <v>97110002</v>
          </cell>
          <cell r="E110" t="str">
            <v>Variable 1</v>
          </cell>
          <cell r="F110">
            <v>30000</v>
          </cell>
          <cell r="G110" t="str">
            <v>Trimestre</v>
          </cell>
          <cell r="H110" t="str">
            <v>Millones de Pesos</v>
          </cell>
          <cell r="I110">
            <v>0</v>
          </cell>
          <cell r="J110">
            <v>9</v>
          </cell>
          <cell r="K110" t="str">
            <v>Proceso: Inteligencia Corporativa</v>
          </cell>
          <cell r="L110">
            <v>253</v>
          </cell>
          <cell r="M110" t="str">
            <v>Subproceso: Comunicaciones</v>
          </cell>
          <cell r="N110">
            <v>3004</v>
          </cell>
          <cell r="O110" t="str">
            <v>Subproceso: Comunicaciones</v>
          </cell>
          <cell r="P110">
            <v>5997</v>
          </cell>
          <cell r="Q110">
            <v>0</v>
          </cell>
          <cell r="R110">
            <v>0</v>
          </cell>
          <cell r="S110">
            <v>0</v>
          </cell>
          <cell r="T110" t="str">
            <v>Constante</v>
          </cell>
          <cell r="U110">
            <v>3</v>
          </cell>
          <cell r="V110" t="str">
            <v>Proceso</v>
          </cell>
          <cell r="W110">
            <v>20502</v>
          </cell>
          <cell r="X110" t="str">
            <v>Indicadores de Subproceso - Comunicaciones</v>
          </cell>
          <cell r="Y110" t="str">
            <v>No</v>
          </cell>
        </row>
        <row r="111">
          <cell r="A111">
            <v>5068</v>
          </cell>
          <cell r="B111" t="str">
            <v>Efectividad en la Gestión Documental</v>
          </cell>
          <cell r="C111" t="str">
            <v>(((5983/5984)*0.6)+((5985/5986)*0.4))*100</v>
          </cell>
          <cell r="D111">
            <v>97110002</v>
          </cell>
          <cell r="E111" t="str">
            <v>(((Variable 1 / Variable 2) * 0.6) + ((Variable 3 / Variable 4) * 0.4)) * 100</v>
          </cell>
          <cell r="F111">
            <v>100</v>
          </cell>
          <cell r="G111" t="str">
            <v>Mes</v>
          </cell>
          <cell r="H111" t="str">
            <v>Porcentaje</v>
          </cell>
          <cell r="I111">
            <v>0</v>
          </cell>
          <cell r="J111">
            <v>14</v>
          </cell>
          <cell r="K111" t="str">
            <v>Proceso: Recursos Físicos</v>
          </cell>
          <cell r="L111">
            <v>264</v>
          </cell>
          <cell r="M111" t="str">
            <v>Proceso: Recursos Físicos</v>
          </cell>
          <cell r="N111">
            <v>3075</v>
          </cell>
          <cell r="O111" t="str">
            <v>Proceso: Recursos Físicos</v>
          </cell>
          <cell r="P111">
            <v>5983</v>
          </cell>
          <cell r="Q111">
            <v>5984</v>
          </cell>
          <cell r="R111">
            <v>5985</v>
          </cell>
          <cell r="S111">
            <v>5986</v>
          </cell>
          <cell r="T111" t="str">
            <v>Constante</v>
          </cell>
          <cell r="U111">
            <v>3</v>
          </cell>
          <cell r="V111" t="str">
            <v>Proceso</v>
          </cell>
          <cell r="W111">
            <v>21503</v>
          </cell>
          <cell r="X111" t="str">
            <v>Indicadores de Proceso - Recursos Físicos</v>
          </cell>
          <cell r="Y111" t="str">
            <v>No</v>
          </cell>
        </row>
        <row r="112">
          <cell r="A112">
            <v>5069</v>
          </cell>
          <cell r="B112" t="str">
            <v>Administración de Bienes</v>
          </cell>
          <cell r="C112" t="str">
            <v>((5987*0.25)+(5988*0.30)+(5989*0.15)+(5990*0.30))</v>
          </cell>
          <cell r="D112">
            <v>97110002</v>
          </cell>
          <cell r="E112" t="str">
            <v>(Variable 1 * 0.25) + (Variable 2 * 0.30) + (Variable 3 * 0.15) + (Variable 4 * 0.30)</v>
          </cell>
          <cell r="F112">
            <v>100</v>
          </cell>
          <cell r="G112" t="str">
            <v>Trimestre</v>
          </cell>
          <cell r="H112" t="str">
            <v>Porcentaje</v>
          </cell>
          <cell r="I112">
            <v>0</v>
          </cell>
          <cell r="J112">
            <v>14</v>
          </cell>
          <cell r="K112" t="str">
            <v>Proceso: Recursos Físicos</v>
          </cell>
          <cell r="L112">
            <v>264</v>
          </cell>
          <cell r="M112" t="str">
            <v>Proceso: Recursos Físicos</v>
          </cell>
          <cell r="N112">
            <v>3075</v>
          </cell>
          <cell r="O112" t="str">
            <v>Proceso: Recursos Físicos</v>
          </cell>
          <cell r="P112">
            <v>5987</v>
          </cell>
          <cell r="Q112">
            <v>5988</v>
          </cell>
          <cell r="R112">
            <v>5989</v>
          </cell>
          <cell r="S112">
            <v>5990</v>
          </cell>
          <cell r="T112" t="str">
            <v>Constante</v>
          </cell>
          <cell r="U112">
            <v>3</v>
          </cell>
          <cell r="V112" t="str">
            <v>Proceso</v>
          </cell>
          <cell r="W112">
            <v>21503</v>
          </cell>
          <cell r="X112" t="str">
            <v>Indicadores de Proceso - Recursos Físicos</v>
          </cell>
          <cell r="Y112" t="str">
            <v>No</v>
          </cell>
        </row>
        <row r="113">
          <cell r="A113">
            <v>5070</v>
          </cell>
          <cell r="B113" t="str">
            <v>Calidad en la liquidación de la nómina</v>
          </cell>
          <cell r="C113" t="str">
            <v>(6001/6002)*100</v>
          </cell>
          <cell r="D113">
            <v>97110001</v>
          </cell>
          <cell r="E113" t="str">
            <v>(Variable 1/ Variable 2)* 100</v>
          </cell>
          <cell r="F113">
            <v>100</v>
          </cell>
          <cell r="G113" t="str">
            <v>Trimestre</v>
          </cell>
          <cell r="H113" t="str">
            <v>Porcentaje</v>
          </cell>
          <cell r="I113">
            <v>0</v>
          </cell>
          <cell r="J113">
            <v>6</v>
          </cell>
          <cell r="K113" t="str">
            <v>Proceso: Gestión Humana</v>
          </cell>
          <cell r="L113">
            <v>272</v>
          </cell>
          <cell r="M113" t="str">
            <v>Proceso: Gestión Humana No Aplica Subproceso.</v>
          </cell>
          <cell r="N113">
            <v>3030</v>
          </cell>
          <cell r="O113" t="str">
            <v>Proceso: Gestión Humana</v>
          </cell>
          <cell r="P113">
            <v>6001</v>
          </cell>
          <cell r="Q113">
            <v>6002</v>
          </cell>
          <cell r="R113">
            <v>0</v>
          </cell>
          <cell r="S113">
            <v>0</v>
          </cell>
          <cell r="T113" t="str">
            <v>Ascendente</v>
          </cell>
          <cell r="U113">
            <v>3</v>
          </cell>
          <cell r="V113" t="str">
            <v>Proceso</v>
          </cell>
          <cell r="W113">
            <v>21403</v>
          </cell>
          <cell r="X113" t="str">
            <v>Indicadores de Proceso - Personal</v>
          </cell>
          <cell r="Y113" t="str">
            <v>No</v>
          </cell>
        </row>
        <row r="114">
          <cell r="A114">
            <v>5071</v>
          </cell>
          <cell r="B114" t="str">
            <v>Ejecución del plan de bienestar</v>
          </cell>
          <cell r="C114" t="str">
            <v>(6003/6018)*100</v>
          </cell>
          <cell r="D114">
            <v>97110001</v>
          </cell>
          <cell r="E114" t="str">
            <v>(Variable 1/ Variable 2)* 100</v>
          </cell>
          <cell r="F114">
            <v>100</v>
          </cell>
          <cell r="G114" t="str">
            <v>Trimestre</v>
          </cell>
          <cell r="H114" t="str">
            <v>Porcentaje</v>
          </cell>
          <cell r="I114">
            <v>0</v>
          </cell>
          <cell r="J114">
            <v>6</v>
          </cell>
          <cell r="K114" t="str">
            <v>Proceso: Gestión Humana</v>
          </cell>
          <cell r="L114">
            <v>272</v>
          </cell>
          <cell r="M114" t="str">
            <v>Proceso: Gestión Humana No Aplica Subproceso.</v>
          </cell>
          <cell r="N114">
            <v>3030</v>
          </cell>
          <cell r="O114" t="str">
            <v>Proceso: Gestión Humana</v>
          </cell>
          <cell r="P114">
            <v>6003</v>
          </cell>
          <cell r="Q114">
            <v>6018</v>
          </cell>
          <cell r="R114">
            <v>0</v>
          </cell>
          <cell r="S114">
            <v>0</v>
          </cell>
          <cell r="T114" t="str">
            <v>Ascendente</v>
          </cell>
          <cell r="U114">
            <v>3</v>
          </cell>
          <cell r="V114" t="str">
            <v>Proceso</v>
          </cell>
          <cell r="W114">
            <v>21403</v>
          </cell>
          <cell r="X114" t="str">
            <v>Indicadores de Proceso - Personal</v>
          </cell>
          <cell r="Y114" t="str">
            <v>No</v>
          </cell>
        </row>
        <row r="115">
          <cell r="A115">
            <v>5072</v>
          </cell>
          <cell r="B115" t="str">
            <v>Gestión de incapacidades</v>
          </cell>
          <cell r="C115" t="str">
            <v>(6004/6005)*100</v>
          </cell>
          <cell r="D115">
            <v>97110001</v>
          </cell>
          <cell r="E115" t="str">
            <v>(Variable 1/ Variable 2)* 100</v>
          </cell>
          <cell r="F115">
            <v>100</v>
          </cell>
          <cell r="G115" t="str">
            <v>Bimestre</v>
          </cell>
          <cell r="H115" t="str">
            <v>Porcentaje</v>
          </cell>
          <cell r="I115">
            <v>92</v>
          </cell>
          <cell r="J115">
            <v>6</v>
          </cell>
          <cell r="K115" t="str">
            <v>Proceso: Gestión Humana</v>
          </cell>
          <cell r="L115">
            <v>272</v>
          </cell>
          <cell r="M115" t="str">
            <v>Proceso: Gestión Humana No Aplica Subproceso.</v>
          </cell>
          <cell r="N115">
            <v>3030</v>
          </cell>
          <cell r="O115" t="str">
            <v>Proceso: Gestión Humana</v>
          </cell>
          <cell r="P115">
            <v>6004</v>
          </cell>
          <cell r="Q115">
            <v>6005</v>
          </cell>
          <cell r="R115">
            <v>0</v>
          </cell>
          <cell r="S115">
            <v>0</v>
          </cell>
          <cell r="T115" t="str">
            <v>Ascendente</v>
          </cell>
          <cell r="U115">
            <v>3</v>
          </cell>
          <cell r="V115" t="str">
            <v>Proceso</v>
          </cell>
          <cell r="W115">
            <v>21403</v>
          </cell>
          <cell r="X115" t="str">
            <v>Indicadores de Proceso - Personal</v>
          </cell>
          <cell r="Y115" t="str">
            <v>No</v>
          </cell>
        </row>
        <row r="116">
          <cell r="A116">
            <v>5073</v>
          </cell>
          <cell r="B116" t="str">
            <v>Gestión de novedades que afectan la nómina</v>
          </cell>
          <cell r="C116" t="str">
            <v>(6006/6007)*100</v>
          </cell>
          <cell r="D116">
            <v>97110001</v>
          </cell>
          <cell r="E116" t="str">
            <v>(Variable 1/ Variable 2)* 100</v>
          </cell>
          <cell r="F116">
            <v>100</v>
          </cell>
          <cell r="G116" t="str">
            <v>Trimestre</v>
          </cell>
          <cell r="H116" t="str">
            <v>Porcentaje</v>
          </cell>
          <cell r="I116">
            <v>0</v>
          </cell>
          <cell r="J116">
            <v>6</v>
          </cell>
          <cell r="K116" t="str">
            <v>Proceso: Gestión Humana</v>
          </cell>
          <cell r="L116">
            <v>272</v>
          </cell>
          <cell r="M116" t="str">
            <v>Proceso: Gestión Humana No Aplica Subproceso.</v>
          </cell>
          <cell r="N116">
            <v>3030</v>
          </cell>
          <cell r="O116" t="str">
            <v>Proceso: Gestión Humana</v>
          </cell>
          <cell r="P116">
            <v>6006</v>
          </cell>
          <cell r="Q116">
            <v>6007</v>
          </cell>
          <cell r="R116">
            <v>0</v>
          </cell>
          <cell r="S116">
            <v>0</v>
          </cell>
          <cell r="T116" t="str">
            <v>Ascendente</v>
          </cell>
          <cell r="U116">
            <v>3</v>
          </cell>
          <cell r="V116" t="str">
            <v>Proceso</v>
          </cell>
          <cell r="W116">
            <v>21403</v>
          </cell>
          <cell r="X116" t="str">
            <v>Indicadores de Proceso - Personal</v>
          </cell>
          <cell r="Y116" t="str">
            <v>No</v>
          </cell>
        </row>
        <row r="117">
          <cell r="A117">
            <v>5074</v>
          </cell>
          <cell r="B117" t="str">
            <v>Gestión del clima laboral</v>
          </cell>
          <cell r="C117" t="str">
            <v>(6008/6009)*100</v>
          </cell>
          <cell r="D117">
            <v>97110001</v>
          </cell>
          <cell r="E117" t="str">
            <v>(Variable 1/ Variable 2)* 100</v>
          </cell>
          <cell r="F117">
            <v>100</v>
          </cell>
          <cell r="G117" t="str">
            <v>Semestre</v>
          </cell>
          <cell r="H117" t="str">
            <v>Porcentaje</v>
          </cell>
          <cell r="I117">
            <v>0</v>
          </cell>
          <cell r="J117">
            <v>6</v>
          </cell>
          <cell r="K117" t="str">
            <v>Proceso: Gestión Humana</v>
          </cell>
          <cell r="L117">
            <v>272</v>
          </cell>
          <cell r="M117" t="str">
            <v>Proceso: Gestión Humana No Aplica Subproceso.</v>
          </cell>
          <cell r="N117">
            <v>3030</v>
          </cell>
          <cell r="O117" t="str">
            <v>Proceso: Gestión Humana</v>
          </cell>
          <cell r="P117">
            <v>6008</v>
          </cell>
          <cell r="Q117">
            <v>6009</v>
          </cell>
          <cell r="R117">
            <v>0</v>
          </cell>
          <cell r="S117">
            <v>0</v>
          </cell>
          <cell r="T117" t="str">
            <v>Ascendente</v>
          </cell>
          <cell r="U117">
            <v>3</v>
          </cell>
          <cell r="V117" t="str">
            <v>Proceso</v>
          </cell>
          <cell r="W117">
            <v>21403</v>
          </cell>
          <cell r="X117" t="str">
            <v>Indicadores de Proceso - Personal</v>
          </cell>
          <cell r="Y117" t="str">
            <v>No</v>
          </cell>
        </row>
        <row r="118">
          <cell r="A118">
            <v>5075</v>
          </cell>
          <cell r="B118" t="str">
            <v>Gestión del desarrollo</v>
          </cell>
          <cell r="C118" t="str">
            <v>(6010/6011)*100</v>
          </cell>
          <cell r="D118">
            <v>97110001</v>
          </cell>
          <cell r="E118" t="str">
            <v>(Variable 1/ Variable 2)* 100</v>
          </cell>
          <cell r="F118">
            <v>100</v>
          </cell>
          <cell r="G118" t="str">
            <v>Trimestre</v>
          </cell>
          <cell r="H118" t="str">
            <v>Porcentaje</v>
          </cell>
          <cell r="I118">
            <v>0</v>
          </cell>
          <cell r="J118">
            <v>6</v>
          </cell>
          <cell r="K118" t="str">
            <v>Proceso: Gestión Humana</v>
          </cell>
          <cell r="L118">
            <v>272</v>
          </cell>
          <cell r="M118" t="str">
            <v>Proceso: Gestión Humana No Aplica Subproceso.</v>
          </cell>
          <cell r="N118">
            <v>3030</v>
          </cell>
          <cell r="O118" t="str">
            <v>Proceso: Gestión Humana</v>
          </cell>
          <cell r="P118">
            <v>6010</v>
          </cell>
          <cell r="Q118">
            <v>6011</v>
          </cell>
          <cell r="R118">
            <v>0</v>
          </cell>
          <cell r="S118">
            <v>0</v>
          </cell>
          <cell r="T118" t="str">
            <v>Ascendente</v>
          </cell>
          <cell r="U118">
            <v>3</v>
          </cell>
          <cell r="V118" t="str">
            <v>Proceso</v>
          </cell>
          <cell r="W118">
            <v>21403</v>
          </cell>
          <cell r="X118" t="str">
            <v>Indicadores de Proceso - Personal</v>
          </cell>
          <cell r="Y118" t="str">
            <v>No</v>
          </cell>
        </row>
        <row r="119">
          <cell r="A119">
            <v>5076</v>
          </cell>
          <cell r="B119" t="str">
            <v>Gestión del rendimiento</v>
          </cell>
          <cell r="C119" t="str">
            <v>(6012/6013)*100</v>
          </cell>
          <cell r="D119">
            <v>97110001</v>
          </cell>
          <cell r="E119" t="str">
            <v>(Variable 1/ Variable 2)* 100</v>
          </cell>
          <cell r="F119">
            <v>100</v>
          </cell>
          <cell r="G119" t="str">
            <v>Año</v>
          </cell>
          <cell r="H119" t="str">
            <v>Porcentaje</v>
          </cell>
          <cell r="I119">
            <v>0</v>
          </cell>
          <cell r="J119">
            <v>6</v>
          </cell>
          <cell r="K119" t="str">
            <v>Proceso: Gestión Humana</v>
          </cell>
          <cell r="L119">
            <v>272</v>
          </cell>
          <cell r="M119" t="str">
            <v>Proceso: Gestión Humana No Aplica Subproceso.</v>
          </cell>
          <cell r="N119">
            <v>3030</v>
          </cell>
          <cell r="O119" t="str">
            <v>Proceso: Gestión Humana</v>
          </cell>
          <cell r="P119">
            <v>6012</v>
          </cell>
          <cell r="Q119">
            <v>6013</v>
          </cell>
          <cell r="R119">
            <v>0</v>
          </cell>
          <cell r="S119">
            <v>0</v>
          </cell>
          <cell r="T119" t="str">
            <v>Ascendente</v>
          </cell>
          <cell r="U119">
            <v>3</v>
          </cell>
          <cell r="V119" t="str">
            <v>Proceso</v>
          </cell>
          <cell r="W119">
            <v>21403</v>
          </cell>
          <cell r="X119" t="str">
            <v>Indicadores de Proceso - Personal</v>
          </cell>
          <cell r="Y119" t="str">
            <v>No</v>
          </cell>
        </row>
        <row r="120">
          <cell r="A120">
            <v>5077</v>
          </cell>
          <cell r="B120" t="str">
            <v>Gestión Historia Laboral</v>
          </cell>
          <cell r="C120" t="str">
            <v>(6014/6015)*100</v>
          </cell>
          <cell r="D120">
            <v>97110001</v>
          </cell>
          <cell r="E120" t="str">
            <v>(Variable 1/ Variable 2)* 100</v>
          </cell>
          <cell r="F120">
            <v>100</v>
          </cell>
          <cell r="G120" t="str">
            <v>Trimestre</v>
          </cell>
          <cell r="H120" t="str">
            <v>Porcentaje</v>
          </cell>
          <cell r="I120">
            <v>0</v>
          </cell>
          <cell r="J120">
            <v>6</v>
          </cell>
          <cell r="K120" t="str">
            <v>Proceso: Gestión Humana</v>
          </cell>
          <cell r="L120">
            <v>272</v>
          </cell>
          <cell r="M120" t="str">
            <v>Proceso: Gestión Humana No Aplica Subproceso.</v>
          </cell>
          <cell r="N120">
            <v>3030</v>
          </cell>
          <cell r="O120" t="str">
            <v>Proceso: Gestión Humana</v>
          </cell>
          <cell r="P120">
            <v>6014</v>
          </cell>
          <cell r="Q120">
            <v>6015</v>
          </cell>
          <cell r="R120">
            <v>0</v>
          </cell>
          <cell r="S120">
            <v>0</v>
          </cell>
          <cell r="T120" t="str">
            <v>Ascendente</v>
          </cell>
          <cell r="U120">
            <v>3</v>
          </cell>
          <cell r="V120" t="str">
            <v>Proceso</v>
          </cell>
          <cell r="W120">
            <v>21403</v>
          </cell>
          <cell r="X120" t="str">
            <v>Indicadores de Proceso - Personal</v>
          </cell>
          <cell r="Y120" t="str">
            <v>No</v>
          </cell>
        </row>
        <row r="121">
          <cell r="A121">
            <v>5078</v>
          </cell>
          <cell r="B121" t="str">
            <v>Gestión solicitudes de información historia laboral</v>
          </cell>
          <cell r="C121" t="str">
            <v>(6016/6017)*100</v>
          </cell>
          <cell r="D121">
            <v>97110001</v>
          </cell>
          <cell r="E121" t="str">
            <v>(Variable 1/ Variable 2)* 100</v>
          </cell>
          <cell r="F121">
            <v>100</v>
          </cell>
          <cell r="G121" t="str">
            <v>Trimestre</v>
          </cell>
          <cell r="H121" t="str">
            <v>Porcentaje</v>
          </cell>
          <cell r="I121">
            <v>0</v>
          </cell>
          <cell r="J121">
            <v>6</v>
          </cell>
          <cell r="K121" t="str">
            <v>Proceso: Gestión Humana</v>
          </cell>
          <cell r="L121">
            <v>272</v>
          </cell>
          <cell r="M121" t="str">
            <v>Proceso: Gestión Humana No Aplica Subproceso.</v>
          </cell>
          <cell r="N121">
            <v>3030</v>
          </cell>
          <cell r="O121" t="str">
            <v>Proceso: Gestión Humana</v>
          </cell>
          <cell r="P121">
            <v>6016</v>
          </cell>
          <cell r="Q121">
            <v>6017</v>
          </cell>
          <cell r="R121">
            <v>0</v>
          </cell>
          <cell r="S121">
            <v>0</v>
          </cell>
          <cell r="T121" t="str">
            <v>Ascendente</v>
          </cell>
          <cell r="U121">
            <v>3</v>
          </cell>
          <cell r="V121" t="str">
            <v>Proceso</v>
          </cell>
          <cell r="W121">
            <v>21403</v>
          </cell>
          <cell r="X121" t="str">
            <v>Indicadores de Proceso - Personal</v>
          </cell>
          <cell r="Y121" t="str">
            <v>No</v>
          </cell>
        </row>
        <row r="122">
          <cell r="A122">
            <v>5079</v>
          </cell>
          <cell r="B122" t="str">
            <v>Comentarios a proyectos de normativa</v>
          </cell>
          <cell r="C122" t="str">
            <v>(6023/6024)*100</v>
          </cell>
          <cell r="D122">
            <v>97110002</v>
          </cell>
          <cell r="E122" t="str">
            <v>(Variable 1/ Variable 2)* 100</v>
          </cell>
          <cell r="F122">
            <v>100</v>
          </cell>
          <cell r="G122" t="str">
            <v>Mes</v>
          </cell>
          <cell r="H122" t="str">
            <v>Porcentaje</v>
          </cell>
          <cell r="I122">
            <v>0</v>
          </cell>
          <cell r="J122">
            <v>7</v>
          </cell>
          <cell r="K122" t="str">
            <v>Proceso: Gestión Jurídica</v>
          </cell>
          <cell r="L122">
            <v>7</v>
          </cell>
          <cell r="M122" t="str">
            <v>Proceso: Gestión Jurídica No Aplica</v>
          </cell>
          <cell r="N122">
            <v>3003</v>
          </cell>
          <cell r="O122" t="str">
            <v>Proceso: Gestión Jurídica No Aplica</v>
          </cell>
          <cell r="P122">
            <v>6023</v>
          </cell>
          <cell r="Q122">
            <v>6024</v>
          </cell>
          <cell r="R122">
            <v>0</v>
          </cell>
          <cell r="S122">
            <v>0</v>
          </cell>
          <cell r="T122" t="str">
            <v>Constante</v>
          </cell>
          <cell r="U122">
            <v>3</v>
          </cell>
          <cell r="V122" t="str">
            <v>Proceso</v>
          </cell>
          <cell r="W122">
            <v>20803</v>
          </cell>
          <cell r="X122" t="str">
            <v>Indicadores de Proceso - Gestión Jurídica</v>
          </cell>
          <cell r="Y122" t="str">
            <v>No</v>
          </cell>
        </row>
        <row r="123">
          <cell r="A123">
            <v>5080</v>
          </cell>
          <cell r="B123" t="str">
            <v>Oportunidad en las decisiones adoptadas por el Comité de Conciliación y Defensa Judicial</v>
          </cell>
          <cell r="C123" t="str">
            <v>(6025/6026)*100</v>
          </cell>
          <cell r="D123">
            <v>97110002</v>
          </cell>
          <cell r="E123" t="str">
            <v>(Variable 1/ Variable 2)* 100</v>
          </cell>
          <cell r="F123">
            <v>90</v>
          </cell>
          <cell r="G123" t="str">
            <v>Mes</v>
          </cell>
          <cell r="H123" t="str">
            <v>Porcentaje</v>
          </cell>
          <cell r="I123">
            <v>0</v>
          </cell>
          <cell r="J123">
            <v>7</v>
          </cell>
          <cell r="K123" t="str">
            <v>Proceso: Gestión Jurídica</v>
          </cell>
          <cell r="L123">
            <v>7</v>
          </cell>
          <cell r="M123" t="str">
            <v>Proceso: Gestión Jurídica No Aplica</v>
          </cell>
          <cell r="N123">
            <v>3003</v>
          </cell>
          <cell r="O123" t="str">
            <v>Proceso: Gestión Jurídica No Aplica</v>
          </cell>
          <cell r="P123">
            <v>6025</v>
          </cell>
          <cell r="Q123">
            <v>6026</v>
          </cell>
          <cell r="R123">
            <v>0</v>
          </cell>
          <cell r="S123">
            <v>0</v>
          </cell>
          <cell r="T123" t="str">
            <v>Constante</v>
          </cell>
          <cell r="U123">
            <v>3</v>
          </cell>
          <cell r="V123" t="str">
            <v>Proceso</v>
          </cell>
          <cell r="W123">
            <v>20803</v>
          </cell>
          <cell r="X123" t="str">
            <v>Indicadores de Proceso - Gestión Jurídica</v>
          </cell>
          <cell r="Y123" t="str">
            <v>No</v>
          </cell>
        </row>
        <row r="124">
          <cell r="A124">
            <v>5081</v>
          </cell>
          <cell r="B124" t="str">
            <v>Estudios sobre la procedencia de denuncia</v>
          </cell>
          <cell r="C124" t="str">
            <v>(6027/6028)*100</v>
          </cell>
          <cell r="D124">
            <v>97110002</v>
          </cell>
          <cell r="E124" t="str">
            <v>(Variable 1/ Variable 2)* 100</v>
          </cell>
          <cell r="F124">
            <v>100</v>
          </cell>
          <cell r="G124" t="str">
            <v>Mes</v>
          </cell>
          <cell r="H124" t="str">
            <v>Porcentaje</v>
          </cell>
          <cell r="I124">
            <v>84.54</v>
          </cell>
          <cell r="J124">
            <v>7</v>
          </cell>
          <cell r="K124" t="str">
            <v>Proceso: Gestión Jurídica</v>
          </cell>
          <cell r="L124">
            <v>7</v>
          </cell>
          <cell r="M124" t="str">
            <v>Proceso: Gestión Jurídica No Aplica</v>
          </cell>
          <cell r="N124">
            <v>3003</v>
          </cell>
          <cell r="O124" t="str">
            <v>Proceso: Gestión Jurídica No Aplica</v>
          </cell>
          <cell r="P124">
            <v>6027</v>
          </cell>
          <cell r="Q124">
            <v>6028</v>
          </cell>
          <cell r="R124">
            <v>0</v>
          </cell>
          <cell r="S124">
            <v>0</v>
          </cell>
          <cell r="T124" t="str">
            <v>Constante</v>
          </cell>
          <cell r="U124">
            <v>3</v>
          </cell>
          <cell r="V124" t="str">
            <v>Proceso</v>
          </cell>
          <cell r="W124">
            <v>20803</v>
          </cell>
          <cell r="X124" t="str">
            <v>Indicadores de Proceso - Gestión Jurídica</v>
          </cell>
          <cell r="Y124" t="str">
            <v>No</v>
          </cell>
        </row>
        <row r="125">
          <cell r="A125">
            <v>5082</v>
          </cell>
          <cell r="B125" t="str">
            <v>Fallos en sede Administrativa a favor de la DIAN.</v>
          </cell>
          <cell r="C125" t="str">
            <v>(6029/6030)*100</v>
          </cell>
          <cell r="D125">
            <v>97110002</v>
          </cell>
          <cell r="E125" t="str">
            <v>(Variable 1/ Variable 2)* 100</v>
          </cell>
          <cell r="F125">
            <v>100</v>
          </cell>
          <cell r="G125" t="str">
            <v>Trimestre</v>
          </cell>
          <cell r="H125" t="str">
            <v>Porcentaje</v>
          </cell>
          <cell r="I125">
            <v>62.95</v>
          </cell>
          <cell r="J125">
            <v>7</v>
          </cell>
          <cell r="K125" t="str">
            <v>Proceso: Gestión Jurídica</v>
          </cell>
          <cell r="L125">
            <v>7</v>
          </cell>
          <cell r="M125" t="str">
            <v>Proceso: Gestión Jurídica No Aplica</v>
          </cell>
          <cell r="N125">
            <v>3003</v>
          </cell>
          <cell r="O125" t="str">
            <v>Proceso: Gestión Jurídica No Aplica</v>
          </cell>
          <cell r="P125">
            <v>6029</v>
          </cell>
          <cell r="Q125">
            <v>6030</v>
          </cell>
          <cell r="R125">
            <v>0</v>
          </cell>
          <cell r="S125">
            <v>0</v>
          </cell>
          <cell r="T125" t="str">
            <v>Constante</v>
          </cell>
          <cell r="U125">
            <v>3</v>
          </cell>
          <cell r="V125" t="str">
            <v>Proceso</v>
          </cell>
          <cell r="W125">
            <v>20803</v>
          </cell>
          <cell r="X125" t="str">
            <v>Indicadores de Proceso - Gestión Jurídica</v>
          </cell>
          <cell r="Y125" t="str">
            <v>No</v>
          </cell>
        </row>
        <row r="126">
          <cell r="A126">
            <v>5083</v>
          </cell>
          <cell r="B126" t="str">
            <v>Incidentes de Reparación Integral Presentados</v>
          </cell>
          <cell r="C126" t="str">
            <v>(6031/6032)*100</v>
          </cell>
          <cell r="D126">
            <v>97110002</v>
          </cell>
          <cell r="E126" t="str">
            <v>(Variable 1/ Variable 2)* 100</v>
          </cell>
          <cell r="F126">
            <v>90</v>
          </cell>
          <cell r="G126" t="str">
            <v>Mes</v>
          </cell>
          <cell r="H126" t="str">
            <v>Porcentaje</v>
          </cell>
          <cell r="I126">
            <v>47.5</v>
          </cell>
          <cell r="J126">
            <v>7</v>
          </cell>
          <cell r="K126" t="str">
            <v>Proceso: Gestión Jurídica</v>
          </cell>
          <cell r="L126">
            <v>7</v>
          </cell>
          <cell r="M126" t="str">
            <v>Proceso: Gestión Jurídica No Aplica</v>
          </cell>
          <cell r="N126">
            <v>3003</v>
          </cell>
          <cell r="O126" t="str">
            <v>Proceso: Gestión Jurídica No Aplica</v>
          </cell>
          <cell r="P126">
            <v>6031</v>
          </cell>
          <cell r="Q126">
            <v>6032</v>
          </cell>
          <cell r="R126">
            <v>0</v>
          </cell>
          <cell r="S126">
            <v>0</v>
          </cell>
          <cell r="T126" t="str">
            <v>Constante</v>
          </cell>
          <cell r="U126">
            <v>3</v>
          </cell>
          <cell r="V126" t="str">
            <v>Proceso</v>
          </cell>
          <cell r="W126">
            <v>20803</v>
          </cell>
          <cell r="X126" t="str">
            <v>Indicadores de Proceso - Gestión Jurídica</v>
          </cell>
          <cell r="Y126" t="str">
            <v>No</v>
          </cell>
        </row>
        <row r="127">
          <cell r="A127">
            <v>5084</v>
          </cell>
          <cell r="B127" t="str">
            <v>Oportunidad en los actos administrativos proferidos en Sede Administrativa en materia Aduanero y Cambiario.</v>
          </cell>
          <cell r="C127" t="str">
            <v>(6033/6034)*100</v>
          </cell>
          <cell r="D127">
            <v>97110002</v>
          </cell>
          <cell r="E127" t="str">
            <v>(Variable 1/ Variable 2)* 100</v>
          </cell>
          <cell r="F127">
            <v>100</v>
          </cell>
          <cell r="G127" t="str">
            <v>Mes</v>
          </cell>
          <cell r="H127" t="str">
            <v>Porcentaje</v>
          </cell>
          <cell r="I127">
            <v>62.5</v>
          </cell>
          <cell r="J127">
            <v>7</v>
          </cell>
          <cell r="K127" t="str">
            <v>Proceso: Gestión Jurídica</v>
          </cell>
          <cell r="L127">
            <v>7</v>
          </cell>
          <cell r="M127" t="str">
            <v>Proceso: Gestión Jurídica No Aplica</v>
          </cell>
          <cell r="N127">
            <v>3003</v>
          </cell>
          <cell r="O127" t="str">
            <v>Proceso: Gestión Jurídica No Aplica</v>
          </cell>
          <cell r="P127">
            <v>6033</v>
          </cell>
          <cell r="Q127">
            <v>6034</v>
          </cell>
          <cell r="R127">
            <v>0</v>
          </cell>
          <cell r="S127">
            <v>0</v>
          </cell>
          <cell r="T127" t="str">
            <v>Constante</v>
          </cell>
          <cell r="U127">
            <v>3</v>
          </cell>
          <cell r="V127" t="str">
            <v>Proceso</v>
          </cell>
          <cell r="W127">
            <v>20803</v>
          </cell>
          <cell r="X127" t="str">
            <v>Indicadores de Proceso - Gestión Jurídica</v>
          </cell>
          <cell r="Y127" t="str">
            <v>No</v>
          </cell>
        </row>
        <row r="128">
          <cell r="A128">
            <v>5085</v>
          </cell>
          <cell r="B128" t="str">
            <v>Efiencia en la inspección aduanera en importaciones</v>
          </cell>
          <cell r="C128" t="str">
            <v>(6037+6038/6039+6040)*100</v>
          </cell>
          <cell r="D128">
            <v>97110002</v>
          </cell>
          <cell r="E128" t="str">
            <v>((Variable 1+ Variable 2) / (Variable 3 + Variable 4))*100</v>
          </cell>
          <cell r="F128">
            <v>10</v>
          </cell>
          <cell r="G128" t="str">
            <v>Mes</v>
          </cell>
          <cell r="H128" t="str">
            <v>Porcentaje</v>
          </cell>
          <cell r="I128">
            <v>0</v>
          </cell>
          <cell r="J128">
            <v>11</v>
          </cell>
          <cell r="K128" t="str">
            <v>Proceso: Operación Aduanera</v>
          </cell>
          <cell r="L128">
            <v>267</v>
          </cell>
          <cell r="M128" t="str">
            <v>Proceso: Operación Aduanera</v>
          </cell>
          <cell r="N128">
            <v>3001</v>
          </cell>
          <cell r="O128" t="str">
            <v>Proceso: Operación Aduanera</v>
          </cell>
          <cell r="P128">
            <v>6037</v>
          </cell>
          <cell r="Q128">
            <v>6038</v>
          </cell>
          <cell r="R128">
            <v>6039</v>
          </cell>
          <cell r="S128">
            <v>6040</v>
          </cell>
          <cell r="T128" t="str">
            <v>Constante</v>
          </cell>
          <cell r="U128">
            <v>3</v>
          </cell>
          <cell r="V128" t="str">
            <v>Proceso</v>
          </cell>
          <cell r="W128">
            <v>21003</v>
          </cell>
          <cell r="X128" t="str">
            <v>Indicadores de Proceso - Gestión de Aduanas</v>
          </cell>
          <cell r="Y128" t="str">
            <v>No</v>
          </cell>
        </row>
        <row r="129">
          <cell r="A129">
            <v>5086</v>
          </cell>
          <cell r="B129" t="str">
            <v>Actos finales de Devoluciones y/o compensación debidamente proferidos</v>
          </cell>
          <cell r="C129" t="str">
            <v>(1-(6035/6036))*100</v>
          </cell>
          <cell r="D129">
            <v>97110002</v>
          </cell>
          <cell r="E129" t="str">
            <v>(1-(Variable 1 / Variable 2))*100</v>
          </cell>
          <cell r="F129">
            <v>100</v>
          </cell>
          <cell r="G129" t="str">
            <v>Semestre</v>
          </cell>
          <cell r="H129" t="str">
            <v>Porcentaje</v>
          </cell>
          <cell r="I129">
            <v>0</v>
          </cell>
          <cell r="J129">
            <v>12</v>
          </cell>
          <cell r="K129" t="str">
            <v>Proceso: Recaudación</v>
          </cell>
          <cell r="L129">
            <v>45</v>
          </cell>
          <cell r="M129" t="str">
            <v>Subproceso: Devolución y/o Compensación</v>
          </cell>
          <cell r="N129">
            <v>3044</v>
          </cell>
          <cell r="O129" t="str">
            <v>Subproceso: Devolución y/o compensación</v>
          </cell>
          <cell r="P129">
            <v>6035</v>
          </cell>
          <cell r="Q129">
            <v>6036</v>
          </cell>
          <cell r="R129">
            <v>0</v>
          </cell>
          <cell r="S129">
            <v>0</v>
          </cell>
          <cell r="T129" t="str">
            <v>Constante</v>
          </cell>
          <cell r="U129">
            <v>3</v>
          </cell>
          <cell r="V129" t="str">
            <v>Proceso</v>
          </cell>
          <cell r="W129">
            <v>22403</v>
          </cell>
          <cell r="X129" t="str">
            <v>Indicadores de Subproceso - Recaudo</v>
          </cell>
          <cell r="Y129" t="str">
            <v>No</v>
          </cell>
        </row>
        <row r="130">
          <cell r="A130">
            <v>5087</v>
          </cell>
          <cell r="B130" t="str">
            <v>Disposición de las mercancias ADA, bajo las diferentes modalidades de disposición excepto traslado,existentes en inventarios a Diciembre 31 de la vigencia anterior.</v>
          </cell>
          <cell r="C130" t="str">
            <v>(6019/6020)*100</v>
          </cell>
          <cell r="D130">
            <v>97110001</v>
          </cell>
          <cell r="E130" t="str">
            <v>(Variable 1/ Variable 2)* 100</v>
          </cell>
          <cell r="F130">
            <v>78</v>
          </cell>
          <cell r="G130" t="str">
            <v>Trimestre</v>
          </cell>
          <cell r="H130" t="str">
            <v>Porcentaje</v>
          </cell>
          <cell r="I130">
            <v>0</v>
          </cell>
          <cell r="J130">
            <v>3</v>
          </cell>
          <cell r="K130" t="str">
            <v>Proceso: Comercialización</v>
          </cell>
          <cell r="L130">
            <v>275</v>
          </cell>
          <cell r="M130" t="str">
            <v>Proceso: Comercialización. No aplica Subproceso</v>
          </cell>
          <cell r="N130">
            <v>3018</v>
          </cell>
          <cell r="O130" t="str">
            <v>Proceso: Comercialización</v>
          </cell>
          <cell r="P130">
            <v>6019</v>
          </cell>
          <cell r="Q130">
            <v>6020</v>
          </cell>
          <cell r="R130">
            <v>0</v>
          </cell>
          <cell r="S130">
            <v>0</v>
          </cell>
          <cell r="T130" t="str">
            <v>Ascendente</v>
          </cell>
          <cell r="U130">
            <v>3</v>
          </cell>
          <cell r="V130" t="str">
            <v>Proceso</v>
          </cell>
          <cell r="W130">
            <v>21703</v>
          </cell>
          <cell r="X130" t="str">
            <v>Indicadores de Proceso - Comercial</v>
          </cell>
          <cell r="Y130" t="str">
            <v>No</v>
          </cell>
        </row>
        <row r="131">
          <cell r="A131">
            <v>5088</v>
          </cell>
          <cell r="B131" t="str">
            <v>Control de proyectos de donación de mercancías</v>
          </cell>
          <cell r="C131" t="str">
            <v>(6021/6022)*100</v>
          </cell>
          <cell r="D131">
            <v>97110002</v>
          </cell>
          <cell r="E131" t="str">
            <v>(Variable 1/ Variable 2)* 100</v>
          </cell>
          <cell r="F131">
            <v>100</v>
          </cell>
          <cell r="G131" t="str">
            <v>Trimestre</v>
          </cell>
          <cell r="H131" t="str">
            <v>Porcentaje</v>
          </cell>
          <cell r="I131">
            <v>0</v>
          </cell>
          <cell r="J131">
            <v>3</v>
          </cell>
          <cell r="K131" t="str">
            <v>Proceso: Comercialización</v>
          </cell>
          <cell r="L131">
            <v>275</v>
          </cell>
          <cell r="M131" t="str">
            <v>Proceso: Comercialización. No aplica Subproceso</v>
          </cell>
          <cell r="N131">
            <v>3018</v>
          </cell>
          <cell r="O131" t="str">
            <v>Proceso: Comercialización</v>
          </cell>
          <cell r="P131">
            <v>6021</v>
          </cell>
          <cell r="Q131">
            <v>6022</v>
          </cell>
          <cell r="R131">
            <v>0</v>
          </cell>
          <cell r="S131">
            <v>0</v>
          </cell>
          <cell r="T131" t="str">
            <v>Constante</v>
          </cell>
          <cell r="U131">
            <v>3</v>
          </cell>
          <cell r="V131" t="str">
            <v>Proceso</v>
          </cell>
          <cell r="W131">
            <v>21703</v>
          </cell>
          <cell r="X131" t="str">
            <v>Indicadores de Proceso - Comercial</v>
          </cell>
          <cell r="Y131" t="str">
            <v>No</v>
          </cell>
        </row>
        <row r="132">
          <cell r="A132">
            <v>5089</v>
          </cell>
          <cell r="B132" t="str">
            <v>Trámite, Perfeccionamiento y legalización de procesos contractuales</v>
          </cell>
          <cell r="C132" t="str">
            <v>(6052/6053)*100</v>
          </cell>
          <cell r="D132">
            <v>97110002</v>
          </cell>
          <cell r="E132" t="str">
            <v>(Variable 1/ Variable 2)* 100</v>
          </cell>
          <cell r="F132">
            <v>90</v>
          </cell>
          <cell r="G132" t="str">
            <v>Trimestre</v>
          </cell>
          <cell r="H132" t="str">
            <v>Porcentaje</v>
          </cell>
          <cell r="I132">
            <v>0</v>
          </cell>
          <cell r="J132">
            <v>14</v>
          </cell>
          <cell r="K132" t="str">
            <v>Proceso: Recursos Físicos</v>
          </cell>
          <cell r="L132">
            <v>264</v>
          </cell>
          <cell r="M132" t="str">
            <v>Proceso: Recursos Físicos</v>
          </cell>
          <cell r="N132">
            <v>3075</v>
          </cell>
          <cell r="O132" t="str">
            <v>Proceso: Recursos Físicos</v>
          </cell>
          <cell r="P132">
            <v>6052</v>
          </cell>
          <cell r="Q132">
            <v>6053</v>
          </cell>
          <cell r="R132">
            <v>0</v>
          </cell>
          <cell r="S132">
            <v>0</v>
          </cell>
          <cell r="T132" t="str">
            <v>Constante</v>
          </cell>
          <cell r="U132">
            <v>3</v>
          </cell>
          <cell r="V132" t="str">
            <v>Proceso</v>
          </cell>
          <cell r="W132">
            <v>21503</v>
          </cell>
          <cell r="X132" t="str">
            <v>Indicadores de Proceso - Recursos Físicos</v>
          </cell>
          <cell r="Y132" t="str">
            <v>No</v>
          </cell>
        </row>
        <row r="133">
          <cell r="A133">
            <v>5092</v>
          </cell>
          <cell r="B133" t="str">
            <v>Percepción general de la calidad del servicio DIAN</v>
          </cell>
          <cell r="C133" t="str">
            <v>([6058]/[6059])* 100</v>
          </cell>
          <cell r="D133">
            <v>97110002</v>
          </cell>
          <cell r="E133" t="str">
            <v>(Variable 1/ Variable 2)* 100</v>
          </cell>
          <cell r="F133">
            <v>95</v>
          </cell>
          <cell r="G133" t="str">
            <v>Año</v>
          </cell>
          <cell r="H133" t="str">
            <v>Porcentaje</v>
          </cell>
          <cell r="I133">
            <v>0</v>
          </cell>
          <cell r="J133">
            <v>2</v>
          </cell>
          <cell r="K133" t="str">
            <v>Proceso: Asistencia al cliente</v>
          </cell>
          <cell r="L133">
            <v>276</v>
          </cell>
          <cell r="M133" t="str">
            <v>Proceso: Asistencia al cliente</v>
          </cell>
          <cell r="N133">
            <v>3015</v>
          </cell>
          <cell r="O133" t="str">
            <v>Proceso: Asistencia al Cliente</v>
          </cell>
          <cell r="P133">
            <v>6058</v>
          </cell>
          <cell r="Q133">
            <v>6059</v>
          </cell>
          <cell r="R133">
            <v>0</v>
          </cell>
          <cell r="S133">
            <v>0</v>
          </cell>
          <cell r="T133" t="str">
            <v>Constante</v>
          </cell>
          <cell r="U133">
            <v>3</v>
          </cell>
          <cell r="V133" t="str">
            <v>Proceso</v>
          </cell>
          <cell r="W133">
            <v>22503</v>
          </cell>
          <cell r="X133" t="str">
            <v>Indicadores de Proceso - Asistencia al Cliente</v>
          </cell>
          <cell r="Y133" t="str">
            <v>No</v>
          </cell>
        </row>
        <row r="134">
          <cell r="A134">
            <v>5093</v>
          </cell>
          <cell r="B134" t="str">
            <v>Mantener actualizado el RUPGJ</v>
          </cell>
          <cell r="C134" t="str">
            <v>(6143/6144)* 100</v>
          </cell>
          <cell r="D134">
            <v>97110002</v>
          </cell>
          <cell r="E134" t="str">
            <v>(Variable1/Variable2)*100</v>
          </cell>
          <cell r="F134">
            <v>100</v>
          </cell>
          <cell r="G134" t="str">
            <v>Mes</v>
          </cell>
          <cell r="H134" t="str">
            <v>Porcentaje</v>
          </cell>
          <cell r="I134">
            <v>99.11</v>
          </cell>
          <cell r="J134">
            <v>7</v>
          </cell>
          <cell r="K134" t="str">
            <v>Proceso: Gestión Jurídica</v>
          </cell>
          <cell r="L134">
            <v>7</v>
          </cell>
          <cell r="M134" t="str">
            <v>Proceso: Gestión Jurídica No Aplica</v>
          </cell>
          <cell r="N134">
            <v>3003</v>
          </cell>
          <cell r="O134" t="str">
            <v>Proceso: Gestión Jurídica No Aplica</v>
          </cell>
          <cell r="P134">
            <v>6143</v>
          </cell>
          <cell r="Q134">
            <v>6144</v>
          </cell>
          <cell r="R134">
            <v>0</v>
          </cell>
          <cell r="S134">
            <v>0</v>
          </cell>
          <cell r="T134" t="str">
            <v>Constante</v>
          </cell>
          <cell r="U134">
            <v>3</v>
          </cell>
          <cell r="V134" t="str">
            <v>Proceso</v>
          </cell>
          <cell r="W134">
            <v>20803</v>
          </cell>
          <cell r="X134" t="str">
            <v>Indicadores de Proceso - Gestión Jurídica</v>
          </cell>
          <cell r="Y134" t="str">
            <v>No</v>
          </cell>
        </row>
        <row r="135">
          <cell r="A135">
            <v>5094</v>
          </cell>
          <cell r="B135" t="str">
            <v>Resolver las solicitudes de Reducción Sanción en materia TAC en sede administrativa.</v>
          </cell>
          <cell r="C135" t="str">
            <v>(6145/6146)* 100</v>
          </cell>
          <cell r="D135">
            <v>97110002</v>
          </cell>
          <cell r="E135" t="str">
            <v>(Variable 1/ Variable 2)* 100</v>
          </cell>
          <cell r="F135">
            <v>100</v>
          </cell>
          <cell r="G135" t="str">
            <v>Mes</v>
          </cell>
          <cell r="H135" t="str">
            <v>Porcentaje</v>
          </cell>
          <cell r="I135">
            <v>99.11</v>
          </cell>
          <cell r="J135">
            <v>7</v>
          </cell>
          <cell r="K135" t="str">
            <v>Proceso: Gestión Jurídica</v>
          </cell>
          <cell r="L135">
            <v>7</v>
          </cell>
          <cell r="M135" t="str">
            <v>Proceso: Gestión Jurídica No Aplica</v>
          </cell>
          <cell r="N135">
            <v>3003</v>
          </cell>
          <cell r="O135" t="str">
            <v>Proceso: Gestión Jurídica No Aplica</v>
          </cell>
          <cell r="P135">
            <v>6145</v>
          </cell>
          <cell r="Q135">
            <v>6146</v>
          </cell>
          <cell r="R135">
            <v>0</v>
          </cell>
          <cell r="S135">
            <v>0</v>
          </cell>
          <cell r="T135" t="str">
            <v>Constante</v>
          </cell>
          <cell r="U135">
            <v>3</v>
          </cell>
          <cell r="V135" t="str">
            <v>Proceso</v>
          </cell>
          <cell r="W135">
            <v>20803</v>
          </cell>
          <cell r="X135" t="str">
            <v>Indicadores de Proceso - Gestión Jurídica</v>
          </cell>
          <cell r="Y135" t="str">
            <v>No</v>
          </cell>
        </row>
        <row r="136">
          <cell r="A136">
            <v>5095</v>
          </cell>
          <cell r="B136" t="str">
            <v>Resolver las solicitudes de Reducción Anticipo en materia TAC en sede administrativa.</v>
          </cell>
          <cell r="C136" t="str">
            <v>(6147/6148)* 100</v>
          </cell>
          <cell r="D136">
            <v>97110002</v>
          </cell>
          <cell r="E136" t="str">
            <v>(Variable 1/ Variable 2)* 100</v>
          </cell>
          <cell r="F136">
            <v>100</v>
          </cell>
          <cell r="G136" t="str">
            <v>Mes</v>
          </cell>
          <cell r="H136" t="str">
            <v>Porcentaje</v>
          </cell>
          <cell r="I136">
            <v>99.11</v>
          </cell>
          <cell r="J136">
            <v>7</v>
          </cell>
          <cell r="K136" t="str">
            <v>Proceso: Gestión Jurídica</v>
          </cell>
          <cell r="L136">
            <v>7</v>
          </cell>
          <cell r="M136" t="str">
            <v>Proceso: Gestión Jurídica No Aplica</v>
          </cell>
          <cell r="N136">
            <v>3003</v>
          </cell>
          <cell r="O136" t="str">
            <v>Proceso: Gestión Jurídica No Aplica</v>
          </cell>
          <cell r="P136">
            <v>6147</v>
          </cell>
          <cell r="Q136">
            <v>6148</v>
          </cell>
          <cell r="R136">
            <v>0</v>
          </cell>
          <cell r="S136">
            <v>0</v>
          </cell>
          <cell r="T136" t="str">
            <v>Constante</v>
          </cell>
          <cell r="U136">
            <v>3</v>
          </cell>
          <cell r="V136" t="str">
            <v>Proceso</v>
          </cell>
          <cell r="W136">
            <v>20803</v>
          </cell>
          <cell r="X136" t="str">
            <v>Indicadores de Proceso - Gestión Jurídica</v>
          </cell>
          <cell r="Y136" t="str">
            <v>No</v>
          </cell>
        </row>
        <row r="137">
          <cell r="A137">
            <v>5096</v>
          </cell>
          <cell r="B137" t="str">
            <v>Eficacia en la atención oportuna de consultas realizadas por usuarios internos y externos (SISCOS)</v>
          </cell>
          <cell r="C137" t="str">
            <v>(6149/ (6150 + 6151))*100</v>
          </cell>
          <cell r="D137">
            <v>97110001</v>
          </cell>
          <cell r="E137" t="str">
            <v>(Variable 1/ (Variable 2 + Variable 3))*100</v>
          </cell>
          <cell r="F137">
            <v>60</v>
          </cell>
          <cell r="G137" t="str">
            <v>Mes</v>
          </cell>
          <cell r="H137" t="str">
            <v>Porcentaje</v>
          </cell>
          <cell r="I137">
            <v>0</v>
          </cell>
          <cell r="J137">
            <v>11</v>
          </cell>
          <cell r="K137" t="str">
            <v>Proceso: Operación Aduanera</v>
          </cell>
          <cell r="L137">
            <v>216</v>
          </cell>
          <cell r="M137" t="str">
            <v>Subproceso: Apoyo  a la Operación Aduanera</v>
          </cell>
          <cell r="N137">
            <v>3051</v>
          </cell>
          <cell r="O137" t="str">
            <v>Subproceso: Apoyo  a la Operación Aduanera</v>
          </cell>
          <cell r="P137">
            <v>6149</v>
          </cell>
          <cell r="Q137">
            <v>6150</v>
          </cell>
          <cell r="R137">
            <v>6151</v>
          </cell>
          <cell r="S137">
            <v>0</v>
          </cell>
          <cell r="T137" t="str">
            <v>Ascendente</v>
          </cell>
          <cell r="U137">
            <v>2</v>
          </cell>
          <cell r="V137" t="str">
            <v>Subproceso</v>
          </cell>
          <cell r="W137">
            <v>22602</v>
          </cell>
          <cell r="X137" t="str">
            <v>Indicadores de Subproceso - Comercio Exterior</v>
          </cell>
          <cell r="Y137" t="str">
            <v>No</v>
          </cell>
        </row>
        <row r="138">
          <cell r="A138">
            <v>5097</v>
          </cell>
          <cell r="B138" t="str">
            <v>Impacto de la gestión de la DIAN en los medios de comunicación</v>
          </cell>
          <cell r="C138" t="str">
            <v>6152</v>
          </cell>
          <cell r="D138">
            <v>97110001</v>
          </cell>
          <cell r="E138" t="str">
            <v>Variable 1</v>
          </cell>
          <cell r="F138">
            <v>8000</v>
          </cell>
          <cell r="G138" t="str">
            <v>Semestre</v>
          </cell>
          <cell r="H138" t="str">
            <v>Cantidad</v>
          </cell>
          <cell r="I138">
            <v>8000</v>
          </cell>
          <cell r="J138">
            <v>9</v>
          </cell>
          <cell r="K138" t="str">
            <v>Proceso: Inteligencia Corporativa</v>
          </cell>
          <cell r="L138">
            <v>253</v>
          </cell>
          <cell r="M138" t="str">
            <v>Subproceso: Comunicaciones</v>
          </cell>
          <cell r="N138">
            <v>3004</v>
          </cell>
          <cell r="O138" t="str">
            <v>Subproceso: Comunicaciones</v>
          </cell>
          <cell r="P138">
            <v>6152</v>
          </cell>
          <cell r="Q138">
            <v>0</v>
          </cell>
          <cell r="R138">
            <v>0</v>
          </cell>
          <cell r="S138">
            <v>0</v>
          </cell>
          <cell r="T138" t="str">
            <v>Ascendente</v>
          </cell>
          <cell r="U138">
            <v>2</v>
          </cell>
          <cell r="V138" t="str">
            <v>Subproceso</v>
          </cell>
          <cell r="W138">
            <v>20502</v>
          </cell>
          <cell r="X138" t="str">
            <v>Indicadores de Subproceso - Comunicaciones</v>
          </cell>
          <cell r="Y138" t="str">
            <v>No</v>
          </cell>
        </row>
        <row r="139">
          <cell r="A139">
            <v>5098</v>
          </cell>
          <cell r="B139" t="str">
            <v xml:space="preserve">Percepción de los canales internos de comunicación </v>
          </cell>
          <cell r="C139" t="str">
            <v>6153</v>
          </cell>
          <cell r="D139">
            <v>97110001</v>
          </cell>
          <cell r="E139" t="str">
            <v>Variable 1</v>
          </cell>
          <cell r="F139">
            <v>60</v>
          </cell>
          <cell r="G139" t="str">
            <v>Año</v>
          </cell>
          <cell r="H139" t="str">
            <v>Porcentaje</v>
          </cell>
          <cell r="I139">
            <v>0</v>
          </cell>
          <cell r="J139">
            <v>9</v>
          </cell>
          <cell r="K139" t="str">
            <v>Proceso: Inteligencia Corporativa</v>
          </cell>
          <cell r="L139">
            <v>253</v>
          </cell>
          <cell r="M139" t="str">
            <v>Subproceso: Comunicaciones</v>
          </cell>
          <cell r="N139">
            <v>3004</v>
          </cell>
          <cell r="O139" t="str">
            <v>Subproceso: Comunicaciones</v>
          </cell>
          <cell r="P139">
            <v>6153</v>
          </cell>
          <cell r="Q139">
            <v>0</v>
          </cell>
          <cell r="R139">
            <v>0</v>
          </cell>
          <cell r="S139">
            <v>0</v>
          </cell>
          <cell r="T139" t="str">
            <v>Ascendente</v>
          </cell>
          <cell r="U139">
            <v>2</v>
          </cell>
          <cell r="V139" t="str">
            <v>Subproceso</v>
          </cell>
          <cell r="W139">
            <v>20502</v>
          </cell>
          <cell r="X139" t="str">
            <v>Indicadores de Subproceso - Comunicaciones</v>
          </cell>
          <cell r="Y139" t="str">
            <v>No</v>
          </cell>
        </row>
        <row r="140">
          <cell r="A140">
            <v>5099</v>
          </cell>
          <cell r="B140" t="str">
            <v>Capacitación en gestión del Riesgo del Subproceso de devoluciones y/o Compensaciones.</v>
          </cell>
          <cell r="C140" t="str">
            <v>(6154/6155)* 100</v>
          </cell>
          <cell r="D140">
            <v>97110002</v>
          </cell>
          <cell r="E140" t="str">
            <v>(Variable 1/ Variable 2)* 100</v>
          </cell>
          <cell r="F140">
            <v>100</v>
          </cell>
          <cell r="G140" t="str">
            <v>Semestre</v>
          </cell>
          <cell r="H140" t="str">
            <v>Porcentaje</v>
          </cell>
          <cell r="I140">
            <v>0</v>
          </cell>
          <cell r="J140">
            <v>12</v>
          </cell>
          <cell r="K140" t="str">
            <v>Proceso: Recaudación</v>
          </cell>
          <cell r="L140">
            <v>45</v>
          </cell>
          <cell r="M140" t="str">
            <v>Subproceso: Devolución y/o Compensación</v>
          </cell>
          <cell r="N140">
            <v>3044</v>
          </cell>
          <cell r="O140" t="str">
            <v>Subproceso: Devolución y/o compensación</v>
          </cell>
          <cell r="P140">
            <v>6154</v>
          </cell>
          <cell r="Q140">
            <v>6155</v>
          </cell>
          <cell r="R140">
            <v>0</v>
          </cell>
          <cell r="S140">
            <v>0</v>
          </cell>
          <cell r="T140" t="str">
            <v>Constante</v>
          </cell>
          <cell r="U140">
            <v>2</v>
          </cell>
          <cell r="V140" t="str">
            <v>Subproceso</v>
          </cell>
          <cell r="W140">
            <v>22403</v>
          </cell>
          <cell r="X140" t="str">
            <v>Indicadores de Subproceso - Recaudo</v>
          </cell>
          <cell r="Y140" t="str">
            <v>No</v>
          </cell>
        </row>
        <row r="141">
          <cell r="A141">
            <v>5100</v>
          </cell>
          <cell r="B141" t="str">
            <v>Gestión del SIE de Devoluciones optimizada</v>
          </cell>
          <cell r="C141" t="str">
            <v>(9488/9489)* 100</v>
          </cell>
          <cell r="D141">
            <v>97110001</v>
          </cell>
          <cell r="E141" t="str">
            <v>(Variable 1/ Variable 2)* 100</v>
          </cell>
          <cell r="F141">
            <v>85</v>
          </cell>
          <cell r="G141" t="str">
            <v>Mes</v>
          </cell>
          <cell r="H141" t="str">
            <v>Porcentaje</v>
          </cell>
          <cell r="I141">
            <v>0</v>
          </cell>
          <cell r="J141">
            <v>12</v>
          </cell>
          <cell r="K141" t="str">
            <v>Proceso: Recaudación</v>
          </cell>
          <cell r="L141">
            <v>45</v>
          </cell>
          <cell r="M141" t="str">
            <v>Subproceso: Devolución y/o Compensación</v>
          </cell>
          <cell r="N141">
            <v>3044</v>
          </cell>
          <cell r="O141" t="str">
            <v>Subproceso: Devolución y/o compensación</v>
          </cell>
          <cell r="P141">
            <v>6156</v>
          </cell>
          <cell r="Q141">
            <v>6157</v>
          </cell>
          <cell r="R141">
            <v>0</v>
          </cell>
          <cell r="S141">
            <v>0</v>
          </cell>
          <cell r="T141" t="str">
            <v>Ascendente</v>
          </cell>
          <cell r="U141">
            <v>2</v>
          </cell>
          <cell r="V141" t="str">
            <v>Subproceso</v>
          </cell>
          <cell r="W141">
            <v>22403</v>
          </cell>
          <cell r="X141" t="str">
            <v>Indicadores de Subproceso - Recaudo</v>
          </cell>
          <cell r="Y141" t="str">
            <v>No</v>
          </cell>
        </row>
        <row r="142">
          <cell r="A142">
            <v>5101</v>
          </cell>
          <cell r="B142" t="str">
            <v>Efectividad en la aprehensión de mercancías</v>
          </cell>
          <cell r="C142" t="str">
            <v>((6158+ 6159)- 6160)/6161</v>
          </cell>
          <cell r="D142">
            <v>97110001</v>
          </cell>
          <cell r="E142" t="str">
            <v>((Variable 1 + Variable 2 )- Variable 3 )/ Variable 4</v>
          </cell>
          <cell r="F142">
            <v>80</v>
          </cell>
          <cell r="G142" t="str">
            <v>Trimestre</v>
          </cell>
          <cell r="H142" t="str">
            <v>Porcentaje</v>
          </cell>
          <cell r="I142">
            <v>80</v>
          </cell>
          <cell r="J142">
            <v>5</v>
          </cell>
          <cell r="K142" t="str">
            <v>Proceso: Fiscalización y Liquidación</v>
          </cell>
          <cell r="L142">
            <v>201</v>
          </cell>
          <cell r="M142" t="str">
            <v>Subproceso: Control Aduanero</v>
          </cell>
          <cell r="N142">
            <v>3006</v>
          </cell>
          <cell r="O142" t="str">
            <v>Subproceso: Control Aduanero</v>
          </cell>
          <cell r="P142">
            <v>6158</v>
          </cell>
          <cell r="Q142">
            <v>6159</v>
          </cell>
          <cell r="R142">
            <v>6160</v>
          </cell>
          <cell r="S142">
            <v>6161</v>
          </cell>
          <cell r="T142" t="str">
            <v>Ascendente</v>
          </cell>
          <cell r="U142">
            <v>2</v>
          </cell>
          <cell r="V142" t="str">
            <v>Subproceso</v>
          </cell>
          <cell r="W142">
            <v>23104</v>
          </cell>
          <cell r="X142" t="str">
            <v>Indicadores de Subproceso - Fiscalización Aduanera</v>
          </cell>
          <cell r="Y142" t="str">
            <v>No</v>
          </cell>
        </row>
        <row r="143">
          <cell r="A143">
            <v>5102</v>
          </cell>
          <cell r="B143" t="str">
            <v>Porcentaje de devolución de mercancías aprehendidas</v>
          </cell>
          <cell r="C143" t="str">
            <v>(6162/6163)* 100</v>
          </cell>
          <cell r="D143">
            <v>97110003</v>
          </cell>
          <cell r="E143" t="str">
            <v>(Variable 1/ Variable 2)* 100</v>
          </cell>
          <cell r="F143">
            <v>2</v>
          </cell>
          <cell r="G143" t="str">
            <v>Mes</v>
          </cell>
          <cell r="H143" t="str">
            <v>Porcentaje</v>
          </cell>
          <cell r="I143">
            <v>1.91</v>
          </cell>
          <cell r="J143">
            <v>5</v>
          </cell>
          <cell r="K143" t="str">
            <v>Proceso: Fiscalización y Liquidación</v>
          </cell>
          <cell r="L143">
            <v>201</v>
          </cell>
          <cell r="M143" t="str">
            <v>Subproceso: Control Aduanero</v>
          </cell>
          <cell r="N143">
            <v>3006</v>
          </cell>
          <cell r="O143" t="str">
            <v>Subproceso: Control Aduanero</v>
          </cell>
          <cell r="P143">
            <v>6162</v>
          </cell>
          <cell r="Q143">
            <v>6163</v>
          </cell>
          <cell r="R143">
            <v>0</v>
          </cell>
          <cell r="S143">
            <v>0</v>
          </cell>
          <cell r="T143" t="str">
            <v>Descendente</v>
          </cell>
          <cell r="U143">
            <v>2</v>
          </cell>
          <cell r="V143" t="str">
            <v>Subproceso</v>
          </cell>
          <cell r="W143">
            <v>23104</v>
          </cell>
          <cell r="X143" t="str">
            <v>Indicadores de Subproceso - Fiscalización Aduanera</v>
          </cell>
          <cell r="Y143" t="str">
            <v>No</v>
          </cell>
        </row>
        <row r="144">
          <cell r="A144">
            <v>5103</v>
          </cell>
          <cell r="B144" t="str">
            <v>Porcentaje de gestión de los procedimientos sancionatorios y liquidaciones oficiales aduaneras (Corrección y Revisión).</v>
          </cell>
          <cell r="C144" t="str">
            <v>((6164 + 6165) / 6166)</v>
          </cell>
          <cell r="D144">
            <v>97110002</v>
          </cell>
          <cell r="E144" t="str">
            <v>((Variable 1 + Variable 2) / Variable 3)</v>
          </cell>
          <cell r="F144">
            <v>50</v>
          </cell>
          <cell r="G144" t="str">
            <v>Trimestre</v>
          </cell>
          <cell r="H144" t="str">
            <v>Porcentaje</v>
          </cell>
          <cell r="I144">
            <v>35</v>
          </cell>
          <cell r="J144">
            <v>5</v>
          </cell>
          <cell r="K144" t="str">
            <v>Proceso: Fiscalización y Liquidación</v>
          </cell>
          <cell r="L144">
            <v>201</v>
          </cell>
          <cell r="M144" t="str">
            <v>Subproceso: Control Aduanero</v>
          </cell>
          <cell r="N144">
            <v>3006</v>
          </cell>
          <cell r="O144" t="str">
            <v>Subproceso: Control Aduanero</v>
          </cell>
          <cell r="P144">
            <v>6164</v>
          </cell>
          <cell r="Q144">
            <v>6165</v>
          </cell>
          <cell r="R144">
            <v>6166</v>
          </cell>
          <cell r="S144">
            <v>0</v>
          </cell>
          <cell r="T144" t="str">
            <v>Constante</v>
          </cell>
          <cell r="U144">
            <v>2</v>
          </cell>
          <cell r="V144" t="str">
            <v>Subproceso</v>
          </cell>
          <cell r="W144">
            <v>23104</v>
          </cell>
          <cell r="X144" t="str">
            <v>Indicadores de Subproceso - Fiscalización Aduanera</v>
          </cell>
          <cell r="Y144" t="str">
            <v>No</v>
          </cell>
        </row>
      </sheetData>
      <sheetData sheetId="1"/>
      <sheetData sheetId="2"/>
      <sheetData sheetId="3"/>
      <sheetData sheetId="4">
        <row r="24">
          <cell r="V24">
            <v>0.87878787878787878</v>
          </cell>
        </row>
      </sheetData>
      <sheetData sheetId="5">
        <row r="29">
          <cell r="J29">
            <v>0</v>
          </cell>
        </row>
      </sheetData>
      <sheetData sheetId="6">
        <row r="66">
          <cell r="V66">
            <v>1.0026385224274406</v>
          </cell>
        </row>
      </sheetData>
      <sheetData sheetId="7">
        <row r="24">
          <cell r="BB24">
            <v>1</v>
          </cell>
        </row>
      </sheetData>
      <sheetData sheetId="8">
        <row r="24">
          <cell r="V24">
            <v>0.98507462686567171</v>
          </cell>
        </row>
      </sheetData>
      <sheetData sheetId="9">
        <row r="70">
          <cell r="J70">
            <v>0</v>
          </cell>
        </row>
      </sheetData>
      <sheetData sheetId="10">
        <row r="73">
          <cell r="V73">
            <v>0.99592006739935057</v>
          </cell>
        </row>
      </sheetData>
      <sheetData sheetId="11">
        <row r="73">
          <cell r="BB73">
            <v>0.99987875348261268</v>
          </cell>
        </row>
      </sheetData>
      <sheetData sheetId="12">
        <row r="73">
          <cell r="BB73">
            <v>0.97713693421636194</v>
          </cell>
        </row>
      </sheetData>
      <sheetData sheetId="13">
        <row r="65">
          <cell r="BO65">
            <v>1</v>
          </cell>
        </row>
      </sheetData>
      <sheetData sheetId="14">
        <row r="24">
          <cell r="V24">
            <v>1</v>
          </cell>
        </row>
      </sheetData>
      <sheetData sheetId="15">
        <row r="27">
          <cell r="J27">
            <v>0</v>
          </cell>
        </row>
      </sheetData>
      <sheetData sheetId="16">
        <row r="24">
          <cell r="V24">
            <v>1.9736434108527132</v>
          </cell>
        </row>
      </sheetData>
      <sheetData sheetId="17">
        <row r="73">
          <cell r="V73">
            <v>0.96806749747186349</v>
          </cell>
        </row>
      </sheetData>
      <sheetData sheetId="18">
        <row r="24">
          <cell r="V24">
            <v>0</v>
          </cell>
        </row>
      </sheetData>
      <sheetData sheetId="19">
        <row r="73">
          <cell r="CB73">
            <v>0.97251461247013338</v>
          </cell>
        </row>
      </sheetData>
      <sheetData sheetId="20">
        <row r="24">
          <cell r="AF24">
            <v>3</v>
          </cell>
        </row>
      </sheetData>
      <sheetData sheetId="21">
        <row r="62">
          <cell r="V62">
            <v>0.96514161220043571</v>
          </cell>
        </row>
      </sheetData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ndicadores"/>
      <sheetName val="consolidado"/>
      <sheetName val="Indicadores"/>
      <sheetName val="RESUMEN"/>
      <sheetName val="5050 PSI"/>
      <sheetName val="5051 PSI"/>
      <sheetName val="5052 PSI"/>
      <sheetName val="5053 PSI"/>
      <sheetName val="Variables"/>
    </sheetNames>
    <sheetDataSet>
      <sheetData sheetId="0">
        <row r="2">
          <cell r="A2">
            <v>37</v>
          </cell>
          <cell r="B2" t="str">
            <v>Eficacia en la declaratoria de cumplimiento de las garantías específicas, operaciones específicas, amparadas con garantía global y operaciones exentas de constituir garantías</v>
          </cell>
          <cell r="C2" t="str">
            <v>(5037/(5324+5589))*100</v>
          </cell>
          <cell r="D2">
            <v>97110001</v>
          </cell>
          <cell r="E2" t="str">
            <v>(Variable 1/ (Variable 2 + Variable 3))*100</v>
          </cell>
          <cell r="F2">
            <v>80</v>
          </cell>
          <cell r="G2" t="str">
            <v>Semestre</v>
          </cell>
          <cell r="H2" t="str">
            <v>Porcentaje</v>
          </cell>
          <cell r="I2">
            <v>0</v>
          </cell>
          <cell r="J2">
            <v>11</v>
          </cell>
          <cell r="K2" t="str">
            <v>Proceso: Operación Aduanera</v>
          </cell>
          <cell r="L2">
            <v>296</v>
          </cell>
          <cell r="M2" t="str">
            <v>Subproceso: Control a Operaciones</v>
          </cell>
          <cell r="N2">
            <v>2103</v>
          </cell>
          <cell r="O2" t="str">
            <v>Procedimiento: Control y cancelación de garantías</v>
          </cell>
          <cell r="P2">
            <v>5037</v>
          </cell>
          <cell r="Q2">
            <v>5324</v>
          </cell>
          <cell r="R2">
            <v>5589</v>
          </cell>
          <cell r="S2">
            <v>0</v>
          </cell>
          <cell r="T2" t="str">
            <v>Ascendente</v>
          </cell>
          <cell r="U2">
            <v>1</v>
          </cell>
          <cell r="V2" t="str">
            <v>Procedimiento</v>
          </cell>
          <cell r="W2">
            <v>22601</v>
          </cell>
          <cell r="X2" t="str">
            <v>Comercio Exterior</v>
          </cell>
          <cell r="Y2" t="str">
            <v>No</v>
          </cell>
        </row>
        <row r="3">
          <cell r="A3">
            <v>38</v>
          </cell>
          <cell r="B3" t="str">
            <v>Eficacia en la atención de Declaraciones de importación de trámite manual</v>
          </cell>
          <cell r="C3" t="str">
            <v>(5038/(5325+5590))*100</v>
          </cell>
          <cell r="D3">
            <v>97110001</v>
          </cell>
          <cell r="E3" t="str">
            <v>(Variable 1/(Variable 2+ Variable 3))*100</v>
          </cell>
          <cell r="F3">
            <v>80</v>
          </cell>
          <cell r="G3" t="str">
            <v>Mes</v>
          </cell>
          <cell r="H3" t="str">
            <v>Porcentaje</v>
          </cell>
          <cell r="I3">
            <v>0</v>
          </cell>
          <cell r="J3">
            <v>11</v>
          </cell>
          <cell r="K3" t="str">
            <v>Proceso: Operación Aduanera</v>
          </cell>
          <cell r="L3">
            <v>294</v>
          </cell>
          <cell r="M3" t="str">
            <v>Subproceso: Ingreso de Mercancías</v>
          </cell>
          <cell r="N3">
            <v>2090</v>
          </cell>
          <cell r="O3" t="str">
            <v>Procedimiento: Autorizaciones para tramites manuales de importación</v>
          </cell>
          <cell r="P3">
            <v>5038</v>
          </cell>
          <cell r="Q3">
            <v>5325</v>
          </cell>
          <cell r="R3">
            <v>5590</v>
          </cell>
          <cell r="S3">
            <v>0</v>
          </cell>
          <cell r="T3" t="str">
            <v>Ascendente</v>
          </cell>
          <cell r="U3">
            <v>1</v>
          </cell>
          <cell r="V3" t="str">
            <v>Procedimiento</v>
          </cell>
          <cell r="W3">
            <v>22601</v>
          </cell>
          <cell r="X3" t="str">
            <v>Comercio Exterior</v>
          </cell>
          <cell r="Y3" t="str">
            <v>No</v>
          </cell>
        </row>
        <row r="4">
          <cell r="A4">
            <v>58</v>
          </cell>
          <cell r="B4" t="str">
            <v>Porcentaje de cumplimiento en la entrega de informes a entidades de control</v>
          </cell>
          <cell r="C4" t="str">
            <v>(5043/5330)*100</v>
          </cell>
          <cell r="D4">
            <v>97110002</v>
          </cell>
          <cell r="E4" t="str">
            <v>(Variable 1/ Variable 2)* 100</v>
          </cell>
          <cell r="F4">
            <v>100</v>
          </cell>
          <cell r="G4" t="str">
            <v>Trimestre</v>
          </cell>
          <cell r="H4" t="str">
            <v>Porcentaje</v>
          </cell>
          <cell r="I4">
            <v>0</v>
          </cell>
          <cell r="J4">
            <v>4</v>
          </cell>
          <cell r="K4" t="str">
            <v>Proceso: Control Interno</v>
          </cell>
          <cell r="L4">
            <v>4</v>
          </cell>
          <cell r="M4" t="str">
            <v>Proceso: Control Interno. No Aplica Subproceso.</v>
          </cell>
          <cell r="N4">
            <v>2145</v>
          </cell>
          <cell r="O4" t="str">
            <v>Procedimiento: Auditoria Interna.</v>
          </cell>
          <cell r="P4">
            <v>5043</v>
          </cell>
          <cell r="Q4">
            <v>5330</v>
          </cell>
          <cell r="R4">
            <v>0</v>
          </cell>
          <cell r="S4">
            <v>0</v>
          </cell>
          <cell r="T4" t="str">
            <v>Constante</v>
          </cell>
          <cell r="U4">
            <v>1</v>
          </cell>
          <cell r="V4" t="str">
            <v>Procedimiento</v>
          </cell>
          <cell r="W4">
            <v>20401</v>
          </cell>
          <cell r="X4" t="str">
            <v>Control Interno</v>
          </cell>
          <cell r="Y4" t="str">
            <v>No</v>
          </cell>
        </row>
        <row r="5">
          <cell r="A5">
            <v>79</v>
          </cell>
          <cell r="B5" t="str">
            <v>Oportunidad en la calificación de la actuación disciplinaria</v>
          </cell>
          <cell r="C5" t="str">
            <v>(5064/5351)*100</v>
          </cell>
          <cell r="D5">
            <v>97110001</v>
          </cell>
          <cell r="E5" t="str">
            <v>(Variable 1/ Variable 2)* 100</v>
          </cell>
          <cell r="F5">
            <v>100</v>
          </cell>
          <cell r="G5" t="str">
            <v>Mes</v>
          </cell>
          <cell r="H5" t="str">
            <v>Porcentaje</v>
          </cell>
          <cell r="I5">
            <v>0</v>
          </cell>
          <cell r="J5">
            <v>10</v>
          </cell>
          <cell r="K5" t="str">
            <v>Proceso: Investigación disciplinaria</v>
          </cell>
          <cell r="L5">
            <v>293</v>
          </cell>
          <cell r="M5" t="str">
            <v>Subproceso: Actuación disciplinaria en primera instancia</v>
          </cell>
          <cell r="N5">
            <v>2131</v>
          </cell>
          <cell r="O5" t="str">
            <v>Procedimiento: Investigación Disciplinaria</v>
          </cell>
          <cell r="P5">
            <v>5064</v>
          </cell>
          <cell r="Q5">
            <v>5351</v>
          </cell>
          <cell r="R5">
            <v>0</v>
          </cell>
          <cell r="S5">
            <v>0</v>
          </cell>
          <cell r="T5" t="str">
            <v>Ascendente</v>
          </cell>
          <cell r="U5">
            <v>1</v>
          </cell>
          <cell r="V5" t="str">
            <v>Procedimiento</v>
          </cell>
          <cell r="W5">
            <v>21301</v>
          </cell>
          <cell r="X5" t="str">
            <v>Control Disciplinario Interno</v>
          </cell>
          <cell r="Y5" t="str">
            <v>No</v>
          </cell>
        </row>
        <row r="6">
          <cell r="A6">
            <v>101</v>
          </cell>
          <cell r="B6" t="str">
            <v>Calidad en la atención y acompañamiento al cliente a través del canal telefónico</v>
          </cell>
          <cell r="C6" t="str">
            <v>((5084+5370)/5605)*100</v>
          </cell>
          <cell r="D6">
            <v>97110001</v>
          </cell>
          <cell r="E6" t="str">
            <v>((Variable 1+ Variable 2) / Variable 3)*100</v>
          </cell>
          <cell r="F6">
            <v>90</v>
          </cell>
          <cell r="G6" t="str">
            <v>Mes</v>
          </cell>
          <cell r="H6" t="str">
            <v>Porcentaje</v>
          </cell>
          <cell r="I6">
            <v>0</v>
          </cell>
          <cell r="J6">
            <v>2</v>
          </cell>
          <cell r="K6" t="str">
            <v>Proceso: Asistencia al cliente</v>
          </cell>
          <cell r="L6">
            <v>2</v>
          </cell>
          <cell r="M6" t="str">
            <v>Subproceso: Asistencia al cliente. No Aplica Subproceso.</v>
          </cell>
          <cell r="N6">
            <v>2015</v>
          </cell>
          <cell r="O6" t="str">
            <v>Procedimiento: Atención en Canales</v>
          </cell>
          <cell r="P6">
            <v>5084</v>
          </cell>
          <cell r="Q6">
            <v>5370</v>
          </cell>
          <cell r="R6">
            <v>5605</v>
          </cell>
          <cell r="S6">
            <v>0</v>
          </cell>
          <cell r="T6" t="str">
            <v>Ascendente</v>
          </cell>
          <cell r="U6">
            <v>1</v>
          </cell>
          <cell r="V6" t="str">
            <v>Procedimiento</v>
          </cell>
          <cell r="W6">
            <v>22501</v>
          </cell>
          <cell r="X6" t="str">
            <v>Asistencia al Cliente</v>
          </cell>
          <cell r="Y6" t="str">
            <v>No</v>
          </cell>
        </row>
        <row r="7">
          <cell r="A7">
            <v>102</v>
          </cell>
          <cell r="B7" t="str">
            <v>Presencia institucional DIAN</v>
          </cell>
          <cell r="C7" t="str">
            <v>(5085/5371)*100</v>
          </cell>
          <cell r="D7">
            <v>97110001</v>
          </cell>
          <cell r="E7" t="str">
            <v>(Variable 1/ Variable 2)* 100</v>
          </cell>
          <cell r="F7">
            <v>100</v>
          </cell>
          <cell r="G7" t="str">
            <v>Trimestre</v>
          </cell>
          <cell r="H7" t="str">
            <v>Porcentaje</v>
          </cell>
          <cell r="I7">
            <v>0</v>
          </cell>
          <cell r="J7">
            <v>2</v>
          </cell>
          <cell r="K7" t="str">
            <v>Proceso: Asistencia al cliente</v>
          </cell>
          <cell r="L7">
            <v>2</v>
          </cell>
          <cell r="M7" t="str">
            <v>Subproceso: Asistencia al cliente. No Aplica Subproceso.</v>
          </cell>
          <cell r="N7">
            <v>2015</v>
          </cell>
          <cell r="O7" t="str">
            <v>Procedimiento: Atención en Canales</v>
          </cell>
          <cell r="P7">
            <v>5085</v>
          </cell>
          <cell r="Q7">
            <v>5371</v>
          </cell>
          <cell r="R7">
            <v>0</v>
          </cell>
          <cell r="S7">
            <v>0</v>
          </cell>
          <cell r="T7" t="str">
            <v>Ascendente</v>
          </cell>
          <cell r="U7">
            <v>1</v>
          </cell>
          <cell r="V7" t="str">
            <v>Procedimiento</v>
          </cell>
          <cell r="W7">
            <v>22501</v>
          </cell>
          <cell r="X7" t="str">
            <v>Asistencia al Cliente</v>
          </cell>
          <cell r="Y7" t="str">
            <v>No</v>
          </cell>
        </row>
        <row r="8">
          <cell r="A8">
            <v>109</v>
          </cell>
          <cell r="B8" t="str">
            <v>Oportunidad en la Decisión a Solicitudes Actualización RUT sujetas a verificación concepto 5</v>
          </cell>
          <cell r="C8" t="str">
            <v>(5087/5373)*100</v>
          </cell>
          <cell r="D8">
            <v>97110002</v>
          </cell>
          <cell r="E8" t="str">
            <v>(Variable 1/ Variable 2)* 100</v>
          </cell>
          <cell r="F8">
            <v>100</v>
          </cell>
          <cell r="G8" t="str">
            <v>Mes</v>
          </cell>
          <cell r="H8" t="str">
            <v>Porcentaje</v>
          </cell>
          <cell r="I8">
            <v>0</v>
          </cell>
          <cell r="J8">
            <v>8</v>
          </cell>
          <cell r="K8" t="str">
            <v>Proceso: Gestión Masiva</v>
          </cell>
          <cell r="L8">
            <v>291</v>
          </cell>
          <cell r="M8" t="str">
            <v>Subproceso: Modificaciones del Registro</v>
          </cell>
          <cell r="N8">
            <v>2037</v>
          </cell>
          <cell r="O8" t="str">
            <v>Procedimiento: Actualizaciones del Rut sujetas a verificación</v>
          </cell>
          <cell r="P8">
            <v>5087</v>
          </cell>
          <cell r="Q8">
            <v>5373</v>
          </cell>
          <cell r="R8">
            <v>0</v>
          </cell>
          <cell r="S8">
            <v>0</v>
          </cell>
          <cell r="T8" t="str">
            <v>Constante</v>
          </cell>
          <cell r="U8">
            <v>1</v>
          </cell>
          <cell r="V8" t="str">
            <v>Procedimiento</v>
          </cell>
          <cell r="W8">
            <v>22501</v>
          </cell>
          <cell r="X8" t="str">
            <v>Asistencia al Cliente</v>
          </cell>
          <cell r="Y8" t="str">
            <v>No</v>
          </cell>
        </row>
        <row r="9">
          <cell r="A9">
            <v>125</v>
          </cell>
          <cell r="B9" t="str">
            <v>Eficacia en el estudio y elaboración de  proyectos de normas de convenios internacionales aduaneros</v>
          </cell>
          <cell r="C9" t="str">
            <v>(5101/5387)*100</v>
          </cell>
          <cell r="D9">
            <v>97110002</v>
          </cell>
          <cell r="E9" t="str">
            <v>(Variable 1/ Variable 2)* 100</v>
          </cell>
          <cell r="F9">
            <v>100</v>
          </cell>
          <cell r="G9" t="str">
            <v>Semestre</v>
          </cell>
          <cell r="H9" t="str">
            <v>Porcentaje</v>
          </cell>
          <cell r="I9">
            <v>0</v>
          </cell>
          <cell r="J9">
            <v>11</v>
          </cell>
          <cell r="K9" t="str">
            <v>Proceso: Operación Aduanera</v>
          </cell>
          <cell r="L9">
            <v>216</v>
          </cell>
          <cell r="M9" t="str">
            <v>Subproceso: Apoyo  a la Operación Aduanera</v>
          </cell>
          <cell r="N9">
            <v>2093</v>
          </cell>
          <cell r="O9" t="str">
            <v>Procedimiento: Expedición de Pronunciamiento Técnico</v>
          </cell>
          <cell r="P9">
            <v>5101</v>
          </cell>
          <cell r="Q9">
            <v>5387</v>
          </cell>
          <cell r="R9">
            <v>0</v>
          </cell>
          <cell r="S9">
            <v>0</v>
          </cell>
          <cell r="T9" t="str">
            <v>Constante</v>
          </cell>
          <cell r="U9">
            <v>1</v>
          </cell>
          <cell r="V9" t="str">
            <v>Procedimiento</v>
          </cell>
          <cell r="W9">
            <v>22601</v>
          </cell>
          <cell r="X9" t="str">
            <v>Comercio Exterior</v>
          </cell>
          <cell r="Y9" t="str">
            <v>No</v>
          </cell>
        </row>
        <row r="10">
          <cell r="A10">
            <v>161</v>
          </cell>
          <cell r="B10" t="str">
            <v>Cobertura en Seguridad Social integral a los servidores públicos de la entidad.</v>
          </cell>
          <cell r="C10" t="str">
            <v>(5136/5422)*100</v>
          </cell>
          <cell r="D10">
            <v>97110001</v>
          </cell>
          <cell r="E10" t="str">
            <v>(Variable 1/ Variable 2)* 100</v>
          </cell>
          <cell r="F10">
            <v>100</v>
          </cell>
          <cell r="G10" t="str">
            <v>Trimestre</v>
          </cell>
          <cell r="H10" t="str">
            <v>Porcentaje</v>
          </cell>
          <cell r="I10">
            <v>0</v>
          </cell>
          <cell r="J10">
            <v>6</v>
          </cell>
          <cell r="K10" t="str">
            <v>Proceso: Gestión Humana</v>
          </cell>
          <cell r="L10">
            <v>282</v>
          </cell>
          <cell r="M10" t="str">
            <v>Subproceso: Gestión para la provisión y/o movilidad del empleo</v>
          </cell>
          <cell r="N10">
            <v>2264</v>
          </cell>
          <cell r="O10" t="str">
            <v>Procedimiento: Afiliaciones y/o Traslados al Sistema de Seguridad Social y Cajas de Compensación</v>
          </cell>
          <cell r="P10">
            <v>5136</v>
          </cell>
          <cell r="Q10">
            <v>5422</v>
          </cell>
          <cell r="R10">
            <v>0</v>
          </cell>
          <cell r="S10">
            <v>0</v>
          </cell>
          <cell r="T10" t="str">
            <v>Ascendente</v>
          </cell>
          <cell r="U10">
            <v>1</v>
          </cell>
          <cell r="V10" t="str">
            <v>Procedimiento</v>
          </cell>
          <cell r="W10">
            <v>21401</v>
          </cell>
          <cell r="X10" t="str">
            <v>Personal</v>
          </cell>
          <cell r="Y10" t="str">
            <v>No</v>
          </cell>
        </row>
        <row r="11">
          <cell r="A11">
            <v>178</v>
          </cell>
          <cell r="B11" t="str">
            <v>Número de días de mora en el cierre contable (MUISCA)</v>
          </cell>
          <cell r="C11" t="str">
            <v>(5152-5438)</v>
          </cell>
          <cell r="D11">
            <v>97110003</v>
          </cell>
          <cell r="E11" t="str">
            <v>(Variable 1 - Variable 2 )</v>
          </cell>
          <cell r="F11">
            <v>0</v>
          </cell>
          <cell r="G11" t="str">
            <v>Mes</v>
          </cell>
          <cell r="H11" t="str">
            <v>Días</v>
          </cell>
          <cell r="I11">
            <v>0</v>
          </cell>
          <cell r="J11">
            <v>12</v>
          </cell>
          <cell r="K11" t="str">
            <v>Proceso: Recaudación</v>
          </cell>
          <cell r="L11">
            <v>259</v>
          </cell>
          <cell r="M11" t="str">
            <v xml:space="preserve">	Subproceso: Información de Recaudo</v>
          </cell>
          <cell r="N11">
            <v>2051</v>
          </cell>
          <cell r="O11" t="str">
            <v>Procedimiento: Cierre Contable</v>
          </cell>
          <cell r="P11">
            <v>5152</v>
          </cell>
          <cell r="Q11">
            <v>5438</v>
          </cell>
          <cell r="R11">
            <v>0</v>
          </cell>
          <cell r="S11">
            <v>0</v>
          </cell>
          <cell r="T11" t="str">
            <v>Descendente</v>
          </cell>
          <cell r="U11">
            <v>1</v>
          </cell>
          <cell r="V11" t="str">
            <v>Procedimiento</v>
          </cell>
          <cell r="W11">
            <v>22401</v>
          </cell>
          <cell r="X11" t="str">
            <v>Recaudo</v>
          </cell>
          <cell r="Y11" t="str">
            <v>No</v>
          </cell>
        </row>
        <row r="12">
          <cell r="A12">
            <v>183</v>
          </cell>
          <cell r="B12" t="str">
            <v>Proceso sancionatorio contra EAR</v>
          </cell>
          <cell r="C12" t="str">
            <v>(5157/5443)*100</v>
          </cell>
          <cell r="D12">
            <v>97110002</v>
          </cell>
          <cell r="E12" t="str">
            <v>(Variable 1/ Variable 2)* 100</v>
          </cell>
          <cell r="F12">
            <v>100</v>
          </cell>
          <cell r="G12" t="str">
            <v>Año</v>
          </cell>
          <cell r="H12" t="str">
            <v>Porcentaje</v>
          </cell>
          <cell r="I12">
            <v>0</v>
          </cell>
          <cell r="J12">
            <v>12</v>
          </cell>
          <cell r="K12" t="str">
            <v>Proceso: Recaudación</v>
          </cell>
          <cell r="L12">
            <v>259</v>
          </cell>
          <cell r="M12" t="str">
            <v xml:space="preserve">	Subproceso: Información de Recaudo</v>
          </cell>
          <cell r="N12">
            <v>2055</v>
          </cell>
          <cell r="O12" t="str">
            <v>Procedimiento: Sanciones a Entidades Autorizadas para Recaudar</v>
          </cell>
          <cell r="P12">
            <v>5157</v>
          </cell>
          <cell r="Q12">
            <v>5443</v>
          </cell>
          <cell r="R12">
            <v>0</v>
          </cell>
          <cell r="S12">
            <v>0</v>
          </cell>
          <cell r="T12" t="str">
            <v>Constante</v>
          </cell>
          <cell r="U12">
            <v>1</v>
          </cell>
          <cell r="V12" t="str">
            <v>Procedimiento</v>
          </cell>
          <cell r="W12">
            <v>22401</v>
          </cell>
          <cell r="X12" t="str">
            <v>Recaudo</v>
          </cell>
          <cell r="Y12" t="str">
            <v>No</v>
          </cell>
        </row>
        <row r="13">
          <cell r="A13">
            <v>186</v>
          </cell>
          <cell r="B13" t="str">
            <v>Comunicación Indice de Consignación</v>
          </cell>
          <cell r="C13" t="str">
            <v>(5160/5446)*100</v>
          </cell>
          <cell r="D13">
            <v>97110002</v>
          </cell>
          <cell r="E13" t="str">
            <v>(Variable 1/ Variable 2)* 100</v>
          </cell>
          <cell r="F13">
            <v>100</v>
          </cell>
          <cell r="G13" t="str">
            <v>Mes</v>
          </cell>
          <cell r="H13" t="str">
            <v>Porcentaje</v>
          </cell>
          <cell r="I13">
            <v>0</v>
          </cell>
          <cell r="J13">
            <v>12</v>
          </cell>
          <cell r="K13" t="str">
            <v>Proceso: Recaudación</v>
          </cell>
          <cell r="L13">
            <v>259</v>
          </cell>
          <cell r="M13" t="str">
            <v xml:space="preserve">	Subproceso: Información de Recaudo</v>
          </cell>
          <cell r="N13">
            <v>2054</v>
          </cell>
          <cell r="O13" t="str">
            <v>Procedimiento: Cálculo del Índice de consignación</v>
          </cell>
          <cell r="P13">
            <v>5160</v>
          </cell>
          <cell r="Q13">
            <v>5446</v>
          </cell>
          <cell r="R13">
            <v>0</v>
          </cell>
          <cell r="S13">
            <v>0</v>
          </cell>
          <cell r="T13" t="str">
            <v>Constante</v>
          </cell>
          <cell r="U13">
            <v>1</v>
          </cell>
          <cell r="V13" t="str">
            <v>Procedimiento</v>
          </cell>
          <cell r="W13">
            <v>22401</v>
          </cell>
          <cell r="X13" t="str">
            <v>Recaudo</v>
          </cell>
          <cell r="Y13" t="str">
            <v>No</v>
          </cell>
        </row>
        <row r="14">
          <cell r="A14">
            <v>187</v>
          </cell>
          <cell r="B14" t="str">
            <v>Conciliación del Recaudo</v>
          </cell>
          <cell r="C14" t="str">
            <v>(5161/5447)*100</v>
          </cell>
          <cell r="D14">
            <v>97110002</v>
          </cell>
          <cell r="E14" t="str">
            <v>(Variable 1/ Variable 2)* 100</v>
          </cell>
          <cell r="F14">
            <v>100</v>
          </cell>
          <cell r="G14" t="str">
            <v>Mes</v>
          </cell>
          <cell r="H14" t="str">
            <v>Porcentaje</v>
          </cell>
          <cell r="I14">
            <v>0</v>
          </cell>
          <cell r="J14">
            <v>12</v>
          </cell>
          <cell r="K14" t="str">
            <v>Proceso: Recaudación</v>
          </cell>
          <cell r="L14">
            <v>259</v>
          </cell>
          <cell r="M14" t="str">
            <v xml:space="preserve">	Subproceso: Información de Recaudo</v>
          </cell>
          <cell r="N14">
            <v>2054</v>
          </cell>
          <cell r="O14" t="str">
            <v>Procedimiento: Cálculo del Índice de consignación</v>
          </cell>
          <cell r="P14">
            <v>5161</v>
          </cell>
          <cell r="Q14">
            <v>5447</v>
          </cell>
          <cell r="R14">
            <v>0</v>
          </cell>
          <cell r="S14">
            <v>0</v>
          </cell>
          <cell r="T14" t="str">
            <v>Constante</v>
          </cell>
          <cell r="U14">
            <v>1</v>
          </cell>
          <cell r="V14" t="str">
            <v>Procedimiento</v>
          </cell>
          <cell r="W14">
            <v>22401</v>
          </cell>
          <cell r="X14" t="str">
            <v>Recaudo</v>
          </cell>
          <cell r="Y14" t="str">
            <v>No</v>
          </cell>
        </row>
        <row r="15">
          <cell r="A15">
            <v>218</v>
          </cell>
          <cell r="B15" t="str">
            <v>Concepto bienes inmuebles recibidos en dación en pago</v>
          </cell>
          <cell r="C15" t="str">
            <v>(5179/5463)*100</v>
          </cell>
          <cell r="D15">
            <v>97110002</v>
          </cell>
          <cell r="E15" t="str">
            <v>(Variable 1/ Variable 2)* 100</v>
          </cell>
          <cell r="F15">
            <v>100</v>
          </cell>
          <cell r="G15" t="str">
            <v>Trimestre</v>
          </cell>
          <cell r="H15" t="str">
            <v>Porcentaje</v>
          </cell>
          <cell r="I15">
            <v>0</v>
          </cell>
          <cell r="J15">
            <v>14</v>
          </cell>
          <cell r="K15" t="str">
            <v>Proceso: Recursos Físicos</v>
          </cell>
          <cell r="L15">
            <v>232</v>
          </cell>
          <cell r="M15" t="str">
            <v>Subproceso: Administración de Bienes</v>
          </cell>
          <cell r="N15">
            <v>2173</v>
          </cell>
          <cell r="O15" t="str">
            <v>Procedimiento: Conceptualización y Entrega de Bienes Inmuebles Recibidos en Dación en Pago</v>
          </cell>
          <cell r="P15">
            <v>5179</v>
          </cell>
          <cell r="Q15">
            <v>5463</v>
          </cell>
          <cell r="R15">
            <v>0</v>
          </cell>
          <cell r="S15">
            <v>0</v>
          </cell>
          <cell r="T15" t="str">
            <v>Constante</v>
          </cell>
          <cell r="U15">
            <v>1</v>
          </cell>
          <cell r="V15" t="str">
            <v>Procedimiento</v>
          </cell>
          <cell r="W15">
            <v>21501</v>
          </cell>
          <cell r="X15" t="str">
            <v>Recursos Físicos</v>
          </cell>
          <cell r="Y15" t="str">
            <v>No</v>
          </cell>
        </row>
        <row r="16">
          <cell r="A16">
            <v>229</v>
          </cell>
          <cell r="B16" t="str">
            <v>Control a eliminación de documentos</v>
          </cell>
          <cell r="C16" t="str">
            <v>(5180/5464)*100</v>
          </cell>
          <cell r="D16">
            <v>97110002</v>
          </cell>
          <cell r="E16" t="str">
            <v>(Variable 1/ Variable 2)* 100</v>
          </cell>
          <cell r="F16">
            <v>100</v>
          </cell>
          <cell r="G16" t="str">
            <v>Año</v>
          </cell>
          <cell r="H16" t="str">
            <v>Porcentaje</v>
          </cell>
          <cell r="I16">
            <v>0</v>
          </cell>
          <cell r="J16">
            <v>14</v>
          </cell>
          <cell r="K16" t="str">
            <v>Proceso: Recursos Físicos</v>
          </cell>
          <cell r="L16">
            <v>53</v>
          </cell>
          <cell r="M16" t="str">
            <v>Subproceso: Gestión Documental</v>
          </cell>
          <cell r="N16">
            <v>2209</v>
          </cell>
          <cell r="O16" t="str">
            <v>Procedimiento: Administración del Archivo Central</v>
          </cell>
          <cell r="P16">
            <v>5190</v>
          </cell>
          <cell r="Q16">
            <v>5474</v>
          </cell>
          <cell r="R16">
            <v>0</v>
          </cell>
          <cell r="S16">
            <v>0</v>
          </cell>
          <cell r="T16" t="str">
            <v>Constante</v>
          </cell>
          <cell r="U16">
            <v>1</v>
          </cell>
          <cell r="V16" t="str">
            <v>Procedimiento</v>
          </cell>
          <cell r="W16">
            <v>21501</v>
          </cell>
          <cell r="X16" t="str">
            <v>Recursos Físicos</v>
          </cell>
          <cell r="Y16" t="str">
            <v>No</v>
          </cell>
        </row>
        <row r="17">
          <cell r="A17">
            <v>236</v>
          </cell>
          <cell r="B17" t="str">
            <v>Mantenimiento del Parque Automotor</v>
          </cell>
          <cell r="C17" t="str">
            <v>(5195/5479)*100</v>
          </cell>
          <cell r="D17">
            <v>97110002</v>
          </cell>
          <cell r="E17" t="str">
            <v>(Variable 1/ Variable 2)* 100</v>
          </cell>
          <cell r="F17">
            <v>100</v>
          </cell>
          <cell r="G17" t="str">
            <v>Trimestre</v>
          </cell>
          <cell r="H17" t="str">
            <v>Porcentaje</v>
          </cell>
          <cell r="I17">
            <v>0</v>
          </cell>
          <cell r="J17">
            <v>14</v>
          </cell>
          <cell r="K17" t="str">
            <v>Proceso: Recursos Físicos</v>
          </cell>
          <cell r="L17">
            <v>232</v>
          </cell>
          <cell r="M17" t="str">
            <v>Subproceso: Administración de Bienes</v>
          </cell>
          <cell r="N17">
            <v>2377</v>
          </cell>
          <cell r="O17" t="str">
            <v>Procedimiento: Programa de Mantenimiento Parque Automotor</v>
          </cell>
          <cell r="P17">
            <v>5195</v>
          </cell>
          <cell r="Q17">
            <v>5479</v>
          </cell>
          <cell r="R17">
            <v>0</v>
          </cell>
          <cell r="S17">
            <v>0</v>
          </cell>
          <cell r="T17" t="str">
            <v>Constante</v>
          </cell>
          <cell r="U17">
            <v>1</v>
          </cell>
          <cell r="V17" t="str">
            <v>Procedimiento</v>
          </cell>
          <cell r="W17">
            <v>21501</v>
          </cell>
          <cell r="X17" t="str">
            <v>Recursos Físicos</v>
          </cell>
          <cell r="Y17" t="str">
            <v>No</v>
          </cell>
        </row>
        <row r="18">
          <cell r="A18">
            <v>245</v>
          </cell>
          <cell r="B18" t="str">
            <v>Oportunidad entrega cuenta mensual de Almacén e Inventarios</v>
          </cell>
          <cell r="C18" t="str">
            <v>(5204/5488)*100</v>
          </cell>
          <cell r="D18">
            <v>97110002</v>
          </cell>
          <cell r="E18" t="str">
            <v>(Variable 1/ Variable 2)* 100</v>
          </cell>
          <cell r="F18">
            <v>100</v>
          </cell>
          <cell r="G18" t="str">
            <v>Mes</v>
          </cell>
          <cell r="H18" t="str">
            <v>Porcentaje</v>
          </cell>
          <cell r="I18">
            <v>0</v>
          </cell>
          <cell r="J18">
            <v>14</v>
          </cell>
          <cell r="K18" t="str">
            <v>Proceso: Recursos Físicos</v>
          </cell>
          <cell r="L18">
            <v>232</v>
          </cell>
          <cell r="M18" t="str">
            <v>Subproceso: Administración de Bienes</v>
          </cell>
          <cell r="N18">
            <v>2349</v>
          </cell>
          <cell r="O18" t="str">
            <v>Procedimiento: Levantamiento Físico de Inventario de Bienes Muebles</v>
          </cell>
          <cell r="P18">
            <v>5204</v>
          </cell>
          <cell r="Q18">
            <v>5488</v>
          </cell>
          <cell r="R18">
            <v>0</v>
          </cell>
          <cell r="S18">
            <v>0</v>
          </cell>
          <cell r="T18" t="str">
            <v>Constante</v>
          </cell>
          <cell r="U18">
            <v>1</v>
          </cell>
          <cell r="V18" t="str">
            <v>Procedimiento</v>
          </cell>
          <cell r="W18">
            <v>21501</v>
          </cell>
          <cell r="X18" t="str">
            <v>Recursos Físicos</v>
          </cell>
          <cell r="Y18" t="str">
            <v>No</v>
          </cell>
        </row>
        <row r="19">
          <cell r="A19">
            <v>262</v>
          </cell>
          <cell r="B19" t="str">
            <v>Cumplimiento y mantenimiento de los requisitos  con los cuales se obtuvo el registro aduanero</v>
          </cell>
          <cell r="C19" t="str">
            <v>(5219/5502)*100</v>
          </cell>
          <cell r="D19">
            <v>97110002</v>
          </cell>
          <cell r="E19" t="str">
            <v>(Variable 1/ Variable 2)* 100</v>
          </cell>
          <cell r="F19">
            <v>70</v>
          </cell>
          <cell r="G19" t="str">
            <v>Trimestre</v>
          </cell>
          <cell r="H19" t="str">
            <v>Porcentaje</v>
          </cell>
          <cell r="I19">
            <v>0</v>
          </cell>
          <cell r="J19">
            <v>8</v>
          </cell>
          <cell r="K19" t="str">
            <v>Proceso: Gestión Masiva</v>
          </cell>
          <cell r="L19">
            <v>289</v>
          </cell>
          <cell r="M19" t="str">
            <v>Subproceso: Registro, Habilitación, Autorización Usuarios TAC</v>
          </cell>
          <cell r="N19">
            <v>3121</v>
          </cell>
          <cell r="O19" t="str">
            <v>Procedimiento: Control al mantenimiento de requisitos a Operadores de Comercio Exterior y Obligados Aduaneros</v>
          </cell>
          <cell r="P19">
            <v>5219</v>
          </cell>
          <cell r="Q19">
            <v>5502</v>
          </cell>
          <cell r="R19">
            <v>0</v>
          </cell>
          <cell r="S19">
            <v>0</v>
          </cell>
          <cell r="T19" t="str">
            <v>Constante</v>
          </cell>
          <cell r="U19">
            <v>1</v>
          </cell>
          <cell r="V19" t="str">
            <v>Procedimiento</v>
          </cell>
          <cell r="W19">
            <v>22801</v>
          </cell>
          <cell r="X19" t="str">
            <v xml:space="preserve">Registro Aduanero    </v>
          </cell>
          <cell r="Y19" t="str">
            <v>No</v>
          </cell>
        </row>
        <row r="20">
          <cell r="A20">
            <v>341</v>
          </cell>
          <cell r="B20" t="str">
            <v>Avaluo de Bienes Inmuebles</v>
          </cell>
          <cell r="C20" t="str">
            <v>(5678/5679)*100</v>
          </cell>
          <cell r="D20">
            <v>97110002</v>
          </cell>
          <cell r="E20" t="str">
            <v>(Variable 1/ Variable 2)* 100</v>
          </cell>
          <cell r="F20">
            <v>50</v>
          </cell>
          <cell r="G20" t="str">
            <v>Cuatrimestre</v>
          </cell>
          <cell r="H20" t="str">
            <v>Porcentaje</v>
          </cell>
          <cell r="I20">
            <v>0</v>
          </cell>
          <cell r="J20">
            <v>1</v>
          </cell>
          <cell r="K20" t="str">
            <v>Proceso: Administración de Cartera</v>
          </cell>
          <cell r="L20">
            <v>278</v>
          </cell>
          <cell r="M20" t="str">
            <v>Subproceso: Cobro en Sede Administrativa</v>
          </cell>
          <cell r="N20">
            <v>3160</v>
          </cell>
          <cell r="O20" t="str">
            <v>Procedimiento: Avalúo de Bienes</v>
          </cell>
          <cell r="P20">
            <v>5678</v>
          </cell>
          <cell r="Q20">
            <v>5679</v>
          </cell>
          <cell r="R20">
            <v>0</v>
          </cell>
          <cell r="S20">
            <v>0</v>
          </cell>
          <cell r="T20" t="str">
            <v>Constante</v>
          </cell>
          <cell r="U20">
            <v>1</v>
          </cell>
          <cell r="V20" t="str">
            <v>Procedimiento</v>
          </cell>
          <cell r="W20">
            <v>22402</v>
          </cell>
          <cell r="X20" t="str">
            <v>Cobranzas</v>
          </cell>
          <cell r="Y20" t="str">
            <v>No</v>
          </cell>
        </row>
        <row r="21">
          <cell r="A21">
            <v>342</v>
          </cell>
          <cell r="B21" t="str">
            <v>Remate de Bienes Inmuebles</v>
          </cell>
          <cell r="C21" t="str">
            <v>(5681/5680)*100</v>
          </cell>
          <cell r="D21">
            <v>97110002</v>
          </cell>
          <cell r="E21" t="str">
            <v>(Variable 1/ Variable 2)* 100</v>
          </cell>
          <cell r="F21">
            <v>50</v>
          </cell>
          <cell r="G21" t="str">
            <v>Cuatrimestre</v>
          </cell>
          <cell r="H21" t="str">
            <v>Porcentaje</v>
          </cell>
          <cell r="I21">
            <v>0</v>
          </cell>
          <cell r="J21">
            <v>1</v>
          </cell>
          <cell r="K21" t="str">
            <v>Proceso: Administración de Cartera</v>
          </cell>
          <cell r="L21">
            <v>278</v>
          </cell>
          <cell r="M21" t="str">
            <v>Subproceso: Cobro en Sede Administrativa</v>
          </cell>
          <cell r="N21">
            <v>3162</v>
          </cell>
          <cell r="O21" t="str">
            <v>Procedimiento: Liquidación del Crédito y las Costas</v>
          </cell>
          <cell r="P21">
            <v>5681</v>
          </cell>
          <cell r="Q21">
            <v>5680</v>
          </cell>
          <cell r="R21">
            <v>0</v>
          </cell>
          <cell r="S21">
            <v>0</v>
          </cell>
          <cell r="T21" t="str">
            <v>Constante</v>
          </cell>
          <cell r="U21">
            <v>1</v>
          </cell>
          <cell r="V21" t="str">
            <v>Procedimiento</v>
          </cell>
          <cell r="W21">
            <v>22402</v>
          </cell>
          <cell r="X21" t="str">
            <v>Cobranzas</v>
          </cell>
          <cell r="Y21" t="str">
            <v>No</v>
          </cell>
        </row>
        <row r="22">
          <cell r="A22">
            <v>363</v>
          </cell>
          <cell r="B22" t="str">
            <v>Reconocimiento de las operaciones contables</v>
          </cell>
          <cell r="C22" t="str">
            <v>(5745/5760)* 100</v>
          </cell>
          <cell r="D22">
            <v>97110001</v>
          </cell>
          <cell r="E22" t="str">
            <v>(Variable 1/ Variable 2)* 100</v>
          </cell>
          <cell r="F22">
            <v>100</v>
          </cell>
          <cell r="G22" t="str">
            <v>Mes</v>
          </cell>
          <cell r="H22" t="str">
            <v>Porcentaje</v>
          </cell>
          <cell r="I22">
            <v>0</v>
          </cell>
          <cell r="J22">
            <v>13</v>
          </cell>
          <cell r="K22" t="str">
            <v>Proceso: Recursos Financieros</v>
          </cell>
          <cell r="L22">
            <v>226</v>
          </cell>
          <cell r="M22" t="str">
            <v>Subproceso: Reconocimiento</v>
          </cell>
          <cell r="N22">
            <v>2156</v>
          </cell>
          <cell r="O22" t="str">
            <v>Procedimiento: Reconocimiento de Hechos Económicos que No Generan Pago</v>
          </cell>
          <cell r="P22">
            <v>5745</v>
          </cell>
          <cell r="Q22">
            <v>5760</v>
          </cell>
          <cell r="R22">
            <v>0</v>
          </cell>
          <cell r="S22">
            <v>0</v>
          </cell>
          <cell r="T22" t="str">
            <v>Ascendente</v>
          </cell>
          <cell r="U22">
            <v>1</v>
          </cell>
          <cell r="V22" t="str">
            <v>Procedimiento</v>
          </cell>
          <cell r="W22">
            <v>21601</v>
          </cell>
          <cell r="X22" t="str">
            <v>Recursos Financieros</v>
          </cell>
          <cell r="Y22" t="str">
            <v>No</v>
          </cell>
        </row>
        <row r="23">
          <cell r="A23">
            <v>368</v>
          </cell>
          <cell r="B23" t="str">
            <v>Conciliaciones Contables</v>
          </cell>
          <cell r="C23" t="str">
            <v>5750</v>
          </cell>
          <cell r="D23">
            <v>97110001</v>
          </cell>
          <cell r="E23" t="str">
            <v>Variable 1</v>
          </cell>
          <cell r="F23">
            <v>4</v>
          </cell>
          <cell r="G23" t="str">
            <v>Mes</v>
          </cell>
          <cell r="H23" t="str">
            <v>Cantidad</v>
          </cell>
          <cell r="I23">
            <v>0</v>
          </cell>
          <cell r="J23">
            <v>13</v>
          </cell>
          <cell r="K23" t="str">
            <v>Proceso: Recursos Financieros</v>
          </cell>
          <cell r="L23">
            <v>281</v>
          </cell>
          <cell r="M23" t="str">
            <v>Subproceso: Gestión Contable</v>
          </cell>
          <cell r="N23">
            <v>2157</v>
          </cell>
          <cell r="O23" t="str">
            <v>Procedimiento: Generación de Conciliaciones Bancarias y Cruces de Información</v>
          </cell>
          <cell r="P23">
            <v>5750</v>
          </cell>
          <cell r="Q23">
            <v>0</v>
          </cell>
          <cell r="R23">
            <v>0</v>
          </cell>
          <cell r="S23">
            <v>0</v>
          </cell>
          <cell r="T23" t="str">
            <v>Ascendente</v>
          </cell>
          <cell r="U23">
            <v>1</v>
          </cell>
          <cell r="V23" t="str">
            <v>Procedimiento</v>
          </cell>
          <cell r="W23">
            <v>21601</v>
          </cell>
          <cell r="X23" t="str">
            <v>Recursos Financieros</v>
          </cell>
          <cell r="Y23" t="str">
            <v>No</v>
          </cell>
        </row>
        <row r="24">
          <cell r="A24">
            <v>371</v>
          </cell>
          <cell r="B24" t="str">
            <v>Secuestro de Bienes  Inmuebles</v>
          </cell>
          <cell r="C24" t="str">
            <v>(5753/5765)*100</v>
          </cell>
          <cell r="D24">
            <v>97110002</v>
          </cell>
          <cell r="E24" t="str">
            <v>(Variable 1/ Variable 2)* 100</v>
          </cell>
          <cell r="F24">
            <v>50</v>
          </cell>
          <cell r="G24" t="str">
            <v>Cuatrimestre</v>
          </cell>
          <cell r="H24" t="str">
            <v>Porcentaje</v>
          </cell>
          <cell r="I24">
            <v>0</v>
          </cell>
          <cell r="J24">
            <v>1</v>
          </cell>
          <cell r="K24" t="str">
            <v>Proceso: Administración de Cartera</v>
          </cell>
          <cell r="L24">
            <v>278</v>
          </cell>
          <cell r="M24" t="str">
            <v>Subproceso: Cobro en Sede Administrativa</v>
          </cell>
          <cell r="N24">
            <v>3158</v>
          </cell>
          <cell r="O24" t="str">
            <v>Procedimiento: Entrega de bienes secuestrados</v>
          </cell>
          <cell r="P24">
            <v>5753</v>
          </cell>
          <cell r="Q24">
            <v>5765</v>
          </cell>
          <cell r="R24">
            <v>0</v>
          </cell>
          <cell r="S24">
            <v>0</v>
          </cell>
          <cell r="T24" t="str">
            <v>Constante</v>
          </cell>
          <cell r="U24">
            <v>1</v>
          </cell>
          <cell r="V24" t="str">
            <v>Procedimiento</v>
          </cell>
          <cell r="W24">
            <v>22402</v>
          </cell>
          <cell r="X24" t="str">
            <v>Cobranzas</v>
          </cell>
          <cell r="Y24" t="str">
            <v>No</v>
          </cell>
        </row>
        <row r="25">
          <cell r="A25">
            <v>374</v>
          </cell>
          <cell r="B25" t="str">
            <v>Porcentaje de Terceros Conciliados</v>
          </cell>
          <cell r="C25" t="str">
            <v>(5756/5768)*100</v>
          </cell>
          <cell r="D25">
            <v>97110002</v>
          </cell>
          <cell r="E25" t="str">
            <v>(Variable 1/ Variable 2)* 100</v>
          </cell>
          <cell r="F25">
            <v>100</v>
          </cell>
          <cell r="G25" t="str">
            <v>Mes</v>
          </cell>
          <cell r="H25" t="str">
            <v>Porcentaje</v>
          </cell>
          <cell r="I25">
            <v>0</v>
          </cell>
          <cell r="J25">
            <v>12</v>
          </cell>
          <cell r="K25" t="str">
            <v>Proceso: Recaudación</v>
          </cell>
          <cell r="L25">
            <v>259</v>
          </cell>
          <cell r="M25" t="str">
            <v xml:space="preserve">	Subproceso: Información de Recaudo</v>
          </cell>
          <cell r="N25">
            <v>2052</v>
          </cell>
          <cell r="O25" t="str">
            <v>Procedimiento: Informe contable que deben rendir las direcciones seccionales</v>
          </cell>
          <cell r="P25">
            <v>5756</v>
          </cell>
          <cell r="Q25">
            <v>5768</v>
          </cell>
          <cell r="R25">
            <v>0</v>
          </cell>
          <cell r="S25">
            <v>0</v>
          </cell>
          <cell r="T25" t="str">
            <v>Constante</v>
          </cell>
          <cell r="U25">
            <v>1</v>
          </cell>
          <cell r="V25" t="str">
            <v>Procedimiento</v>
          </cell>
          <cell r="W25">
            <v>22401</v>
          </cell>
          <cell r="X25" t="str">
            <v>Recaudo</v>
          </cell>
          <cell r="Y25" t="str">
            <v>Si</v>
          </cell>
        </row>
        <row r="26">
          <cell r="A26">
            <v>375</v>
          </cell>
          <cell r="B26" t="str">
            <v>Gestión Saldos con errores de Procesamiento mediante el uso del Rol de Reprocesos del SIE de Obligación Financiera</v>
          </cell>
          <cell r="C26" t="str">
            <v>((5774+5778)/(5780+5782))*100</v>
          </cell>
          <cell r="D26">
            <v>97110002</v>
          </cell>
          <cell r="E26" t="str">
            <v>((Variable 1+ Variable 2) / (Variable 3 + Variable 4))*100</v>
          </cell>
          <cell r="F26">
            <v>100</v>
          </cell>
          <cell r="G26" t="str">
            <v>Mes</v>
          </cell>
          <cell r="H26" t="str">
            <v>Porcentaje</v>
          </cell>
          <cell r="I26">
            <v>0</v>
          </cell>
          <cell r="J26">
            <v>12</v>
          </cell>
          <cell r="K26" t="str">
            <v>Proceso: Recaudación</v>
          </cell>
          <cell r="L26">
            <v>259</v>
          </cell>
          <cell r="M26" t="str">
            <v xml:space="preserve">	Subproceso: Información de Recaudo</v>
          </cell>
          <cell r="N26">
            <v>2042</v>
          </cell>
          <cell r="O26" t="str">
            <v>Procedimiento: Corrección de inconsistencias  de Declaraciones y-o Recibos de Pago</v>
          </cell>
          <cell r="P26">
            <v>5774</v>
          </cell>
          <cell r="Q26">
            <v>5778</v>
          </cell>
          <cell r="R26">
            <v>5780</v>
          </cell>
          <cell r="S26">
            <v>5782</v>
          </cell>
          <cell r="T26" t="str">
            <v>Constante</v>
          </cell>
          <cell r="U26">
            <v>1</v>
          </cell>
          <cell r="V26" t="str">
            <v>Procedimiento</v>
          </cell>
          <cell r="W26">
            <v>22401</v>
          </cell>
          <cell r="X26" t="str">
            <v>Recaudo</v>
          </cell>
          <cell r="Y26" t="str">
            <v>No</v>
          </cell>
        </row>
        <row r="27">
          <cell r="A27">
            <v>386</v>
          </cell>
          <cell r="B27" t="str">
            <v>Eficacia en la ejecución del Procedimiento de Administración de la Actividad de Auditoría Interna</v>
          </cell>
          <cell r="C27" t="str">
            <v>(5894/5910)*100</v>
          </cell>
          <cell r="D27">
            <v>97110002</v>
          </cell>
          <cell r="E27" t="str">
            <v>(Variable 1/ Variable 2)* 100</v>
          </cell>
          <cell r="F27">
            <v>100</v>
          </cell>
          <cell r="G27" t="str">
            <v>Trimestre</v>
          </cell>
          <cell r="H27" t="str">
            <v>Porcentaje</v>
          </cell>
          <cell r="I27">
            <v>0</v>
          </cell>
          <cell r="J27">
            <v>4</v>
          </cell>
          <cell r="K27" t="str">
            <v>Proceso: Control Interno</v>
          </cell>
          <cell r="L27">
            <v>4</v>
          </cell>
          <cell r="M27" t="str">
            <v>Proceso: Control Interno. No Aplica Subproceso.</v>
          </cell>
          <cell r="N27">
            <v>2319</v>
          </cell>
          <cell r="O27" t="str">
            <v>Procedimiento: Administración de la actividad de Auditoria Interna</v>
          </cell>
          <cell r="P27">
            <v>5894</v>
          </cell>
          <cell r="Q27">
            <v>5910</v>
          </cell>
          <cell r="R27">
            <v>0</v>
          </cell>
          <cell r="S27">
            <v>0</v>
          </cell>
          <cell r="T27" t="str">
            <v>Constante</v>
          </cell>
          <cell r="U27">
            <v>1</v>
          </cell>
          <cell r="V27" t="str">
            <v>Procedimiento</v>
          </cell>
          <cell r="W27">
            <v>20401</v>
          </cell>
          <cell r="X27" t="str">
            <v>Control Interno</v>
          </cell>
          <cell r="Y27" t="str">
            <v>No</v>
          </cell>
        </row>
        <row r="28">
          <cell r="A28">
            <v>387</v>
          </cell>
          <cell r="B28" t="str">
            <v>Efectividad en el reconocimiento de carga de tráfico postal y envios urgentes.</v>
          </cell>
          <cell r="C28" t="str">
            <v>((5895+5911)/5920)*100</v>
          </cell>
          <cell r="D28">
            <v>97110001</v>
          </cell>
          <cell r="E28" t="str">
            <v>((Variable 1+ Variable 2) / Variable 3)*100</v>
          </cell>
          <cell r="F28">
            <v>60</v>
          </cell>
          <cell r="G28" t="str">
            <v>Mes</v>
          </cell>
          <cell r="H28" t="str">
            <v>Porcentaje</v>
          </cell>
          <cell r="I28">
            <v>0</v>
          </cell>
          <cell r="J28">
            <v>11</v>
          </cell>
          <cell r="K28" t="str">
            <v>Proceso: Operación Aduanera</v>
          </cell>
          <cell r="L28">
            <v>294</v>
          </cell>
          <cell r="M28" t="str">
            <v>Subproceso: Ingreso de Mercancías</v>
          </cell>
          <cell r="N28">
            <v>2080</v>
          </cell>
          <cell r="O28" t="str">
            <v>Procedimiento: Verificación de Tráfico Postal y Envios Urgentes</v>
          </cell>
          <cell r="P28">
            <v>5895</v>
          </cell>
          <cell r="Q28">
            <v>5911</v>
          </cell>
          <cell r="R28">
            <v>5920</v>
          </cell>
          <cell r="S28">
            <v>0</v>
          </cell>
          <cell r="T28" t="str">
            <v>Ascendente</v>
          </cell>
          <cell r="U28">
            <v>1</v>
          </cell>
          <cell r="V28" t="str">
            <v>Procedimiento</v>
          </cell>
          <cell r="W28">
            <v>22601</v>
          </cell>
          <cell r="X28" t="str">
            <v>Comercio Exterior</v>
          </cell>
          <cell r="Y28" t="str">
            <v>No</v>
          </cell>
        </row>
        <row r="29">
          <cell r="A29">
            <v>388</v>
          </cell>
          <cell r="B29" t="str">
            <v>Eficacia en la finalización de los tránsitos aduaneros autorizados</v>
          </cell>
          <cell r="C29" t="str">
            <v>(5896/(5912+5921))*100</v>
          </cell>
          <cell r="D29">
            <v>97110001</v>
          </cell>
          <cell r="E29" t="str">
            <v>(Variable 1/ (Variable 2 + Variable 3))*100</v>
          </cell>
          <cell r="F29">
            <v>80</v>
          </cell>
          <cell r="G29" t="str">
            <v>Mes</v>
          </cell>
          <cell r="H29" t="str">
            <v>Porcentaje</v>
          </cell>
          <cell r="I29">
            <v>0</v>
          </cell>
          <cell r="J29">
            <v>11</v>
          </cell>
          <cell r="K29" t="str">
            <v>Proceso: Operación Aduanera</v>
          </cell>
          <cell r="L29">
            <v>295</v>
          </cell>
          <cell r="M29" t="str">
            <v>Subproceso: Tránsitos aduaneros</v>
          </cell>
          <cell r="N29">
            <v>2083</v>
          </cell>
          <cell r="O29" t="str">
            <v>Procedimiento: Finalización de Tránsito Aduanero Nacional</v>
          </cell>
          <cell r="P29">
            <v>5896</v>
          </cell>
          <cell r="Q29">
            <v>5912</v>
          </cell>
          <cell r="R29">
            <v>5921</v>
          </cell>
          <cell r="S29">
            <v>0</v>
          </cell>
          <cell r="T29" t="str">
            <v>Ascendente</v>
          </cell>
          <cell r="U29">
            <v>1</v>
          </cell>
          <cell r="V29" t="str">
            <v>Procedimiento</v>
          </cell>
          <cell r="W29">
            <v>22601</v>
          </cell>
          <cell r="X29" t="str">
            <v>Comercio Exterior</v>
          </cell>
          <cell r="Y29" t="str">
            <v>No</v>
          </cell>
        </row>
        <row r="30">
          <cell r="A30">
            <v>390</v>
          </cell>
          <cell r="B30" t="str">
            <v>Efectividad en las inmovilizaciones efectuadas en carga.</v>
          </cell>
          <cell r="C30" t="str">
            <v>(5898/5914)*100</v>
          </cell>
          <cell r="D30">
            <v>97110001</v>
          </cell>
          <cell r="E30" t="str">
            <v>(Variable 1/ Variable 2)* 100</v>
          </cell>
          <cell r="F30">
            <v>10</v>
          </cell>
          <cell r="G30" t="str">
            <v>Mes</v>
          </cell>
          <cell r="H30" t="str">
            <v>Porcentaje</v>
          </cell>
          <cell r="I30">
            <v>0</v>
          </cell>
          <cell r="J30">
            <v>11</v>
          </cell>
          <cell r="K30" t="str">
            <v>Proceso: Operación Aduanera</v>
          </cell>
          <cell r="L30">
            <v>294</v>
          </cell>
          <cell r="M30" t="str">
            <v>Subproceso: Ingreso de Mercancías</v>
          </cell>
          <cell r="N30">
            <v>2081</v>
          </cell>
          <cell r="O30" t="str">
            <v>Procedimiento: Reconocimiento de Carga</v>
          </cell>
          <cell r="P30">
            <v>5898</v>
          </cell>
          <cell r="Q30">
            <v>5914</v>
          </cell>
          <cell r="R30">
            <v>0</v>
          </cell>
          <cell r="S30">
            <v>0</v>
          </cell>
          <cell r="T30" t="str">
            <v>Ascendente</v>
          </cell>
          <cell r="U30">
            <v>1</v>
          </cell>
          <cell r="V30" t="str">
            <v>Procedimiento</v>
          </cell>
          <cell r="W30">
            <v>22601</v>
          </cell>
          <cell r="X30" t="str">
            <v>Comercio Exterior</v>
          </cell>
          <cell r="Y30" t="str">
            <v>No</v>
          </cell>
        </row>
        <row r="31">
          <cell r="A31">
            <v>391</v>
          </cell>
          <cell r="B31" t="str">
            <v>Eficacia en la  expedición de las Resoluciones de clasificación arancelaria.</v>
          </cell>
          <cell r="C31" t="str">
            <v>(5899/5915)*100</v>
          </cell>
          <cell r="D31">
            <v>97110002</v>
          </cell>
          <cell r="E31" t="str">
            <v>(Variable 1/ Variable 2)* 100</v>
          </cell>
          <cell r="F31">
            <v>100</v>
          </cell>
          <cell r="G31" t="str">
            <v>Mes</v>
          </cell>
          <cell r="H31" t="str">
            <v>Porcentaje</v>
          </cell>
          <cell r="I31">
            <v>0</v>
          </cell>
          <cell r="J31">
            <v>11</v>
          </cell>
          <cell r="K31" t="str">
            <v>Proceso: Operación Aduanera</v>
          </cell>
          <cell r="L31">
            <v>216</v>
          </cell>
          <cell r="M31" t="str">
            <v>Subproceso: Apoyo  a la Operación Aduanera</v>
          </cell>
          <cell r="N31">
            <v>2327</v>
          </cell>
          <cell r="O31" t="str">
            <v>Procedimiento: Actualización Arancel</v>
          </cell>
          <cell r="P31">
            <v>5899</v>
          </cell>
          <cell r="Q31">
            <v>5915</v>
          </cell>
          <cell r="R31">
            <v>0</v>
          </cell>
          <cell r="S31">
            <v>0</v>
          </cell>
          <cell r="T31" t="str">
            <v>Constante</v>
          </cell>
          <cell r="U31">
            <v>1</v>
          </cell>
          <cell r="V31" t="str">
            <v>Procedimiento</v>
          </cell>
          <cell r="W31">
            <v>22701</v>
          </cell>
          <cell r="X31" t="str">
            <v xml:space="preserve">Técnica Aduanera    </v>
          </cell>
          <cell r="Y31" t="str">
            <v>No</v>
          </cell>
        </row>
        <row r="32">
          <cell r="A32">
            <v>394</v>
          </cell>
          <cell r="B32" t="str">
            <v>Eficacia en la atención de solicitudes de análisis merceológicos de mercancía.</v>
          </cell>
          <cell r="C32" t="str">
            <v>(5902/5918)*100</v>
          </cell>
          <cell r="D32">
            <v>97110002</v>
          </cell>
          <cell r="E32" t="str">
            <v>(Variable 1/ Variable 2)* 100</v>
          </cell>
          <cell r="F32">
            <v>100</v>
          </cell>
          <cell r="G32" t="str">
            <v>Mes</v>
          </cell>
          <cell r="H32" t="str">
            <v>Porcentaje</v>
          </cell>
          <cell r="I32">
            <v>0</v>
          </cell>
          <cell r="J32">
            <v>11</v>
          </cell>
          <cell r="K32" t="str">
            <v>Proceso: Operación Aduanera</v>
          </cell>
          <cell r="L32">
            <v>216</v>
          </cell>
          <cell r="M32" t="str">
            <v>Subproceso: Apoyo  a la Operación Aduanera</v>
          </cell>
          <cell r="N32">
            <v>2105</v>
          </cell>
          <cell r="O32" t="str">
            <v>Procedimiento: Análisis Físico Químico de Muestras</v>
          </cell>
          <cell r="P32">
            <v>5902</v>
          </cell>
          <cell r="Q32">
            <v>5918</v>
          </cell>
          <cell r="R32">
            <v>0</v>
          </cell>
          <cell r="S32">
            <v>0</v>
          </cell>
          <cell r="T32" t="str">
            <v>Constante</v>
          </cell>
          <cell r="U32">
            <v>1</v>
          </cell>
          <cell r="V32" t="str">
            <v>Procedimiento</v>
          </cell>
          <cell r="W32">
            <v>22701</v>
          </cell>
          <cell r="X32" t="str">
            <v xml:space="preserve">Técnica Aduanera    </v>
          </cell>
          <cell r="Y32" t="str">
            <v>No</v>
          </cell>
        </row>
        <row r="33">
          <cell r="A33">
            <v>397</v>
          </cell>
          <cell r="B33" t="str">
            <v>Eficiencia en la elaboración de  documentos en la etapa precontractual</v>
          </cell>
          <cell r="C33" t="str">
            <v>(5941/5942)*100</v>
          </cell>
          <cell r="D33">
            <v>97110002</v>
          </cell>
          <cell r="E33" t="str">
            <v>(Variable 1/ Variable 2)* 100</v>
          </cell>
          <cell r="F33">
            <v>100</v>
          </cell>
          <cell r="G33" t="str">
            <v>Trimestre</v>
          </cell>
          <cell r="H33" t="str">
            <v>Porcentaje</v>
          </cell>
          <cell r="I33">
            <v>0</v>
          </cell>
          <cell r="J33">
            <v>14</v>
          </cell>
          <cell r="K33" t="str">
            <v>Proceso: Recursos Físicos</v>
          </cell>
          <cell r="L33">
            <v>52</v>
          </cell>
          <cell r="M33" t="str">
            <v>Subproceso: Adquisición de Bienes y Servicios</v>
          </cell>
          <cell r="N33">
            <v>2186</v>
          </cell>
          <cell r="O33" t="str">
            <v>Procedimiento: Contratación Directa</v>
          </cell>
          <cell r="P33">
            <v>5941</v>
          </cell>
          <cell r="Q33">
            <v>5942</v>
          </cell>
          <cell r="R33">
            <v>0</v>
          </cell>
          <cell r="S33">
            <v>0</v>
          </cell>
          <cell r="T33" t="str">
            <v>Constante</v>
          </cell>
          <cell r="U33">
            <v>1</v>
          </cell>
          <cell r="V33" t="str">
            <v>Procedimiento</v>
          </cell>
          <cell r="W33">
            <v>21501</v>
          </cell>
          <cell r="X33" t="str">
            <v>Recursos Físicos</v>
          </cell>
          <cell r="Y33" t="str">
            <v>No</v>
          </cell>
        </row>
        <row r="34">
          <cell r="A34">
            <v>398</v>
          </cell>
          <cell r="B34" t="str">
            <v>Inventario anual actualizado</v>
          </cell>
          <cell r="C34" t="str">
            <v>5943</v>
          </cell>
          <cell r="D34">
            <v>97110002</v>
          </cell>
          <cell r="E34" t="str">
            <v>Variable 1</v>
          </cell>
          <cell r="F34">
            <v>1</v>
          </cell>
          <cell r="G34" t="str">
            <v>Año</v>
          </cell>
          <cell r="H34" t="str">
            <v>Cantidad</v>
          </cell>
          <cell r="I34">
            <v>0</v>
          </cell>
          <cell r="J34">
            <v>14</v>
          </cell>
          <cell r="K34" t="str">
            <v>Proceso: Recursos Físicos</v>
          </cell>
          <cell r="L34">
            <v>232</v>
          </cell>
          <cell r="M34" t="str">
            <v>Subproceso: Administración de Bienes</v>
          </cell>
          <cell r="N34">
            <v>2349</v>
          </cell>
          <cell r="O34" t="str">
            <v>Procedimiento: Levantamiento Físico de Inventario de Bienes Muebles</v>
          </cell>
          <cell r="P34">
            <v>5943</v>
          </cell>
          <cell r="Q34">
            <v>0</v>
          </cell>
          <cell r="R34">
            <v>0</v>
          </cell>
          <cell r="S34">
            <v>0</v>
          </cell>
          <cell r="T34" t="str">
            <v>Constante</v>
          </cell>
          <cell r="U34">
            <v>1</v>
          </cell>
          <cell r="V34" t="str">
            <v>Procedimiento</v>
          </cell>
          <cell r="W34">
            <v>21501</v>
          </cell>
          <cell r="X34" t="str">
            <v>Recursos Físicos</v>
          </cell>
          <cell r="Y34" t="str">
            <v>No</v>
          </cell>
        </row>
        <row r="35">
          <cell r="A35">
            <v>400</v>
          </cell>
          <cell r="B35" t="str">
            <v>Oportunidad en el trámite de Notificación, comunicación y/o publicación</v>
          </cell>
          <cell r="C35" t="str">
            <v>5946/5947)*100</v>
          </cell>
          <cell r="D35">
            <v>97110002</v>
          </cell>
          <cell r="E35" t="str">
            <v>(Variable 1/ Variable 2)* 100</v>
          </cell>
          <cell r="F35">
            <v>100</v>
          </cell>
          <cell r="G35" t="str">
            <v>Trimestre</v>
          </cell>
          <cell r="H35" t="str">
            <v>Porcentaje</v>
          </cell>
          <cell r="I35">
            <v>0</v>
          </cell>
          <cell r="J35">
            <v>14</v>
          </cell>
          <cell r="K35" t="str">
            <v>Proceso: Recursos Físicos</v>
          </cell>
          <cell r="L35">
            <v>53</v>
          </cell>
          <cell r="M35" t="str">
            <v>Subproceso: Gestión Documental</v>
          </cell>
          <cell r="N35">
            <v>2200</v>
          </cell>
          <cell r="O35" t="str">
            <v>Procedimiento: Notificación, Comunicación y/o Publicación</v>
          </cell>
          <cell r="P35">
            <v>5946</v>
          </cell>
          <cell r="Q35">
            <v>5947</v>
          </cell>
          <cell r="R35">
            <v>0</v>
          </cell>
          <cell r="S35">
            <v>0</v>
          </cell>
          <cell r="T35" t="str">
            <v>Constante</v>
          </cell>
          <cell r="U35">
            <v>1</v>
          </cell>
          <cell r="V35" t="str">
            <v>Procedimiento</v>
          </cell>
          <cell r="W35">
            <v>21501</v>
          </cell>
          <cell r="X35" t="str">
            <v>Recursos Físicos</v>
          </cell>
          <cell r="Y35" t="str">
            <v>No</v>
          </cell>
        </row>
        <row r="36">
          <cell r="A36">
            <v>401</v>
          </cell>
          <cell r="B36" t="str">
            <v>Eficacia en la gestión de las comunicaciones oficiales de entrada</v>
          </cell>
          <cell r="C36" t="str">
            <v>(5948/5949)*100</v>
          </cell>
          <cell r="D36">
            <v>97110002</v>
          </cell>
          <cell r="E36" t="str">
            <v>(Variable 1/ Variable 2)* 100</v>
          </cell>
          <cell r="F36">
            <v>100</v>
          </cell>
          <cell r="G36" t="str">
            <v>Mes</v>
          </cell>
          <cell r="H36" t="str">
            <v>Porcentaje</v>
          </cell>
          <cell r="I36">
            <v>0</v>
          </cell>
          <cell r="J36">
            <v>14</v>
          </cell>
          <cell r="K36" t="str">
            <v>Proceso: Recursos Físicos</v>
          </cell>
          <cell r="L36">
            <v>53</v>
          </cell>
          <cell r="M36" t="str">
            <v>Subproceso: Gestión Documental</v>
          </cell>
          <cell r="N36">
            <v>2197</v>
          </cell>
          <cell r="O36" t="str">
            <v>Procedimiento: Comunicaciones Oficiales de Entrada</v>
          </cell>
          <cell r="P36">
            <v>5948</v>
          </cell>
          <cell r="Q36">
            <v>5949</v>
          </cell>
          <cell r="R36">
            <v>0</v>
          </cell>
          <cell r="S36">
            <v>0</v>
          </cell>
          <cell r="T36" t="str">
            <v>Constante</v>
          </cell>
          <cell r="U36">
            <v>1</v>
          </cell>
          <cell r="V36" t="str">
            <v>Procedimiento</v>
          </cell>
          <cell r="W36">
            <v>21501</v>
          </cell>
          <cell r="X36" t="str">
            <v>Recursos Físicos</v>
          </cell>
          <cell r="Y36" t="str">
            <v>No</v>
          </cell>
        </row>
        <row r="37">
          <cell r="A37">
            <v>402</v>
          </cell>
          <cell r="B37" t="str">
            <v>Trámite oportuno de las comunicaciones oficiales de salida</v>
          </cell>
          <cell r="C37" t="str">
            <v>(5950/5951)*100</v>
          </cell>
          <cell r="D37">
            <v>97110002</v>
          </cell>
          <cell r="E37" t="str">
            <v>(Variable 1/ Variable 2)* 100</v>
          </cell>
          <cell r="F37">
            <v>100</v>
          </cell>
          <cell r="G37" t="str">
            <v>Mes</v>
          </cell>
          <cell r="H37" t="str">
            <v>Porcentaje</v>
          </cell>
          <cell r="I37">
            <v>0</v>
          </cell>
          <cell r="J37">
            <v>14</v>
          </cell>
          <cell r="K37" t="str">
            <v>Proceso: Recursos Físicos</v>
          </cell>
          <cell r="L37">
            <v>53</v>
          </cell>
          <cell r="M37" t="str">
            <v>Subproceso: Gestión Documental</v>
          </cell>
          <cell r="N37">
            <v>2198</v>
          </cell>
          <cell r="O37" t="str">
            <v>Procedimiento: Comunicaciones Oficiales de Salida</v>
          </cell>
          <cell r="P37">
            <v>5950</v>
          </cell>
          <cell r="Q37">
            <v>5951</v>
          </cell>
          <cell r="R37">
            <v>0</v>
          </cell>
          <cell r="S37">
            <v>0</v>
          </cell>
          <cell r="T37" t="str">
            <v>Constante</v>
          </cell>
          <cell r="U37">
            <v>1</v>
          </cell>
          <cell r="V37" t="str">
            <v>Procedimiento</v>
          </cell>
          <cell r="W37">
            <v>21501</v>
          </cell>
          <cell r="X37" t="str">
            <v>Recursos Físicos</v>
          </cell>
          <cell r="Y37" t="str">
            <v>No</v>
          </cell>
        </row>
        <row r="38">
          <cell r="A38">
            <v>403</v>
          </cell>
          <cell r="B38" t="str">
            <v>Servicios de Transporte</v>
          </cell>
          <cell r="C38" t="str">
            <v>((5952+5953)/5954)*100</v>
          </cell>
          <cell r="D38">
            <v>97110002</v>
          </cell>
          <cell r="E38" t="str">
            <v>((Variable 1+ Variable 2) / Variable 3)*100</v>
          </cell>
          <cell r="F38">
            <v>100</v>
          </cell>
          <cell r="G38" t="str">
            <v>Mes</v>
          </cell>
          <cell r="H38" t="str">
            <v>Porcentaje</v>
          </cell>
          <cell r="I38">
            <v>0</v>
          </cell>
          <cell r="J38">
            <v>14</v>
          </cell>
          <cell r="K38" t="str">
            <v>Proceso: Recursos Físicos</v>
          </cell>
          <cell r="L38">
            <v>232</v>
          </cell>
          <cell r="M38" t="str">
            <v>Subproceso: Administración de Bienes</v>
          </cell>
          <cell r="N38">
            <v>2170</v>
          </cell>
          <cell r="O38" t="str">
            <v>Procedimiento: Administración y prestación del Servicios de Transporte</v>
          </cell>
          <cell r="P38">
            <v>5952</v>
          </cell>
          <cell r="Q38">
            <v>5953</v>
          </cell>
          <cell r="R38">
            <v>5954</v>
          </cell>
          <cell r="S38">
            <v>0</v>
          </cell>
          <cell r="T38" t="str">
            <v>Constante</v>
          </cell>
          <cell r="U38">
            <v>1</v>
          </cell>
          <cell r="V38" t="str">
            <v>Procedimiento</v>
          </cell>
          <cell r="W38">
            <v>21501</v>
          </cell>
          <cell r="X38" t="str">
            <v>Recursos Físicos</v>
          </cell>
          <cell r="Y38" t="str">
            <v>No</v>
          </cell>
        </row>
        <row r="39">
          <cell r="A39">
            <v>404</v>
          </cell>
          <cell r="B39" t="str">
            <v>Afectación de pólizas</v>
          </cell>
          <cell r="C39" t="str">
            <v>(5959/5960)*100</v>
          </cell>
          <cell r="D39">
            <v>97110002</v>
          </cell>
          <cell r="E39" t="str">
            <v>(Variable 1/ Variable 2)* 100</v>
          </cell>
          <cell r="F39">
            <v>100</v>
          </cell>
          <cell r="G39" t="str">
            <v>Trimestre</v>
          </cell>
          <cell r="H39" t="str">
            <v>Porcentaje</v>
          </cell>
          <cell r="I39">
            <v>0</v>
          </cell>
          <cell r="J39">
            <v>14</v>
          </cell>
          <cell r="K39" t="str">
            <v>Proceso: Recursos Físicos</v>
          </cell>
          <cell r="L39">
            <v>232</v>
          </cell>
          <cell r="M39" t="str">
            <v>Subproceso: Administración de Bienes</v>
          </cell>
          <cell r="N39">
            <v>169</v>
          </cell>
          <cell r="O39" t="str">
            <v>Procedimiento: Reclamación ante un siniestro</v>
          </cell>
          <cell r="P39">
            <v>5959</v>
          </cell>
          <cell r="Q39">
            <v>5960</v>
          </cell>
          <cell r="R39">
            <v>0</v>
          </cell>
          <cell r="S39">
            <v>0</v>
          </cell>
          <cell r="T39" t="str">
            <v>Constante</v>
          </cell>
          <cell r="U39">
            <v>1</v>
          </cell>
          <cell r="V39" t="str">
            <v>Procedimiento</v>
          </cell>
          <cell r="W39">
            <v>21501</v>
          </cell>
          <cell r="X39" t="str">
            <v>Recursos Físicos</v>
          </cell>
          <cell r="Y39" t="str">
            <v>No</v>
          </cell>
        </row>
        <row r="40">
          <cell r="A40">
            <v>406</v>
          </cell>
          <cell r="B40" t="str">
            <v>Consistencia en la información del RUT de inscritos y actualizados para Persona Jurídica.</v>
          </cell>
          <cell r="C40" t="str">
            <v>(5963/5964)*100</v>
          </cell>
          <cell r="D40">
            <v>97110002</v>
          </cell>
          <cell r="E40" t="str">
            <v>(Variable 1/ Variable 2)* 100</v>
          </cell>
          <cell r="F40">
            <v>100</v>
          </cell>
          <cell r="G40" t="str">
            <v>Mes</v>
          </cell>
          <cell r="H40" t="str">
            <v>Porcentaje</v>
          </cell>
          <cell r="I40">
            <v>0</v>
          </cell>
          <cell r="J40">
            <v>8</v>
          </cell>
          <cell r="K40" t="str">
            <v>Proceso: Gestión Masiva</v>
          </cell>
          <cell r="L40">
            <v>291</v>
          </cell>
          <cell r="M40" t="str">
            <v>Subproceso: Modificaciones del Registro</v>
          </cell>
          <cell r="N40">
            <v>2036</v>
          </cell>
          <cell r="O40" t="str">
            <v>Procedimiento: Actualización RUT</v>
          </cell>
          <cell r="P40">
            <v>5963</v>
          </cell>
          <cell r="Q40">
            <v>5964</v>
          </cell>
          <cell r="R40">
            <v>0</v>
          </cell>
          <cell r="S40">
            <v>0</v>
          </cell>
          <cell r="T40" t="str">
            <v>Constante</v>
          </cell>
          <cell r="U40">
            <v>1</v>
          </cell>
          <cell r="V40" t="str">
            <v>Procedimiento</v>
          </cell>
          <cell r="W40">
            <v>22501</v>
          </cell>
          <cell r="X40" t="str">
            <v>Asistencia al Cliente</v>
          </cell>
          <cell r="Y40" t="str">
            <v>No</v>
          </cell>
        </row>
        <row r="41">
          <cell r="A41">
            <v>407</v>
          </cell>
          <cell r="B41" t="str">
            <v>Consistencia de la información del RUT de inscritos y actualizados Persona Natural.</v>
          </cell>
          <cell r="C41" t="str">
            <v>(5965/5966)*100</v>
          </cell>
          <cell r="D41">
            <v>97110002</v>
          </cell>
          <cell r="E41" t="str">
            <v>(Variable 1/ Variable 2)* 100</v>
          </cell>
          <cell r="F41">
            <v>100</v>
          </cell>
          <cell r="G41" t="str">
            <v>Mes</v>
          </cell>
          <cell r="H41" t="str">
            <v>Porcentaje</v>
          </cell>
          <cell r="I41">
            <v>0</v>
          </cell>
          <cell r="J41">
            <v>8</v>
          </cell>
          <cell r="K41" t="str">
            <v>Proceso: Gestión Masiva</v>
          </cell>
          <cell r="L41">
            <v>291</v>
          </cell>
          <cell r="M41" t="str">
            <v>Subproceso: Modificaciones del Registro</v>
          </cell>
          <cell r="N41">
            <v>2036</v>
          </cell>
          <cell r="O41" t="str">
            <v>Procedimiento: Actualización RUT</v>
          </cell>
          <cell r="P41">
            <v>5965</v>
          </cell>
          <cell r="Q41">
            <v>5966</v>
          </cell>
          <cell r="R41">
            <v>0</v>
          </cell>
          <cell r="S41">
            <v>0</v>
          </cell>
          <cell r="T41" t="str">
            <v>Constante</v>
          </cell>
          <cell r="U41">
            <v>1</v>
          </cell>
          <cell r="V41" t="str">
            <v>Procedimiento</v>
          </cell>
          <cell r="W41">
            <v>22501</v>
          </cell>
          <cell r="X41" t="str">
            <v>Asistencia al Cliente</v>
          </cell>
          <cell r="Y41" t="str">
            <v>No</v>
          </cell>
        </row>
        <row r="42">
          <cell r="A42">
            <v>410</v>
          </cell>
          <cell r="B42" t="str">
            <v>Atención de solicitudes de las áreas de la entidad que generen productos y/o acciones de comunicación</v>
          </cell>
          <cell r="C42" t="str">
            <v>(5995/5996)*100</v>
          </cell>
          <cell r="D42">
            <v>97110002</v>
          </cell>
          <cell r="E42" t="str">
            <v>(Variable 1/ Variable 2)* 100</v>
          </cell>
          <cell r="F42">
            <v>100</v>
          </cell>
          <cell r="G42" t="str">
            <v>Mes</v>
          </cell>
          <cell r="H42" t="str">
            <v>Porcentaje</v>
          </cell>
          <cell r="I42">
            <v>0</v>
          </cell>
          <cell r="J42">
            <v>9</v>
          </cell>
          <cell r="K42" t="str">
            <v>Proceso: Inteligencia Corporativa</v>
          </cell>
          <cell r="L42">
            <v>253</v>
          </cell>
          <cell r="M42" t="str">
            <v>Subproceso: Comunicaciones</v>
          </cell>
          <cell r="N42">
            <v>2291</v>
          </cell>
          <cell r="O42" t="str">
            <v>Procedimiento: Comunicación Interna</v>
          </cell>
          <cell r="P42">
            <v>5995</v>
          </cell>
          <cell r="Q42">
            <v>5996</v>
          </cell>
          <cell r="R42">
            <v>0</v>
          </cell>
          <cell r="S42">
            <v>0</v>
          </cell>
          <cell r="T42" t="str">
            <v>Constante</v>
          </cell>
          <cell r="U42">
            <v>1</v>
          </cell>
          <cell r="V42" t="str">
            <v>Procedimiento</v>
          </cell>
          <cell r="W42">
            <v>20501</v>
          </cell>
          <cell r="X42" t="str">
            <v>Comunicaciones</v>
          </cell>
          <cell r="Y42" t="str">
            <v>No</v>
          </cell>
        </row>
        <row r="43">
          <cell r="A43">
            <v>414</v>
          </cell>
          <cell r="B43" t="str">
            <v>Oportunidad en la respuesta de las peticiones, quejas, sugerencias, reclamos, felicitaciones y denuncias, tramitadas por el SIE de QRS.</v>
          </cell>
          <cell r="C43" t="str">
            <v>(6046/ 6047)* 100</v>
          </cell>
          <cell r="D43">
            <v>97110002</v>
          </cell>
          <cell r="E43" t="str">
            <v>(Variable 1/ Variable 2)* 100</v>
          </cell>
          <cell r="F43">
            <v>100</v>
          </cell>
          <cell r="G43" t="str">
            <v>Mes</v>
          </cell>
          <cell r="H43" t="str">
            <v>Porcentaje</v>
          </cell>
          <cell r="I43">
            <v>0</v>
          </cell>
          <cell r="J43">
            <v>2</v>
          </cell>
          <cell r="K43" t="str">
            <v>Proceso: Asistencia al cliente</v>
          </cell>
          <cell r="L43">
            <v>2</v>
          </cell>
          <cell r="M43" t="str">
            <v>Subproceso: Asistencia al cliente. No Aplica Subproceso.</v>
          </cell>
          <cell r="N43">
            <v>544</v>
          </cell>
          <cell r="O43" t="str">
            <v>Procedimiento: Peticiones, quejas, sugerencias, reclamos, felicitaciones y denuncias</v>
          </cell>
          <cell r="P43">
            <v>6046</v>
          </cell>
          <cell r="Q43">
            <v>6047</v>
          </cell>
          <cell r="R43">
            <v>0</v>
          </cell>
          <cell r="S43">
            <v>0</v>
          </cell>
          <cell r="T43" t="str">
            <v>Constante</v>
          </cell>
          <cell r="U43">
            <v>1</v>
          </cell>
          <cell r="V43" t="str">
            <v>Procedimiento</v>
          </cell>
          <cell r="W43">
            <v>22501</v>
          </cell>
          <cell r="X43" t="str">
            <v>Asistencia al Cliente</v>
          </cell>
          <cell r="Y43" t="str">
            <v>Si</v>
          </cell>
        </row>
        <row r="44">
          <cell r="A44">
            <v>416</v>
          </cell>
          <cell r="B44" t="str">
            <v>Seguimiento a  las peticiones, quejas, sugerencias, reclamos, felicitaciones y denuncias vencidas; interpuestas por el SIE de PQSR y Denuncias.</v>
          </cell>
          <cell r="C44" t="str">
            <v>(1-(6050/6051))*100</v>
          </cell>
          <cell r="D44">
            <v>97110002</v>
          </cell>
          <cell r="E44" t="str">
            <v>(1-(Variable 1 / Variable 2))*100</v>
          </cell>
          <cell r="F44">
            <v>100</v>
          </cell>
          <cell r="G44" t="str">
            <v>Mes</v>
          </cell>
          <cell r="H44" t="str">
            <v>Porcentaje</v>
          </cell>
          <cell r="I44">
            <v>0</v>
          </cell>
          <cell r="J44">
            <v>2</v>
          </cell>
          <cell r="K44" t="str">
            <v>Proceso: Asistencia al cliente</v>
          </cell>
          <cell r="L44">
            <v>2</v>
          </cell>
          <cell r="M44" t="str">
            <v>Subproceso: Asistencia al cliente. No Aplica Subproceso.</v>
          </cell>
          <cell r="N44">
            <v>544</v>
          </cell>
          <cell r="O44" t="str">
            <v>Procedimiento: Peticiones, quejas, sugerencias, reclamos, felicitaciones y denuncias</v>
          </cell>
          <cell r="P44">
            <v>6050</v>
          </cell>
          <cell r="Q44">
            <v>6051</v>
          </cell>
          <cell r="R44">
            <v>0</v>
          </cell>
          <cell r="S44">
            <v>0</v>
          </cell>
          <cell r="T44" t="str">
            <v>Constante</v>
          </cell>
          <cell r="U44">
            <v>1</v>
          </cell>
          <cell r="V44" t="str">
            <v>Procedimiento</v>
          </cell>
          <cell r="W44">
            <v>22501</v>
          </cell>
          <cell r="X44" t="str">
            <v>Asistencia al Cliente</v>
          </cell>
          <cell r="Y44" t="str">
            <v>No</v>
          </cell>
        </row>
        <row r="45">
          <cell r="A45">
            <v>417</v>
          </cell>
          <cell r="B45" t="str">
            <v>Evaluar la calidad de la Respuesta emitida a las peticiones, quejas, sugerencias, reclamos, felicitaciones y denuncias por el SIE de PQSR y Denuncias.</v>
          </cell>
          <cell r="C45" t="str">
            <v>(6054/6055)*100</v>
          </cell>
          <cell r="D45">
            <v>97110002</v>
          </cell>
          <cell r="E45" t="str">
            <v>(Variable 1/ Variable 2)* 100</v>
          </cell>
          <cell r="F45">
            <v>96</v>
          </cell>
          <cell r="G45" t="str">
            <v>Mes</v>
          </cell>
          <cell r="H45" t="str">
            <v>Porcentaje</v>
          </cell>
          <cell r="I45">
            <v>0</v>
          </cell>
          <cell r="J45">
            <v>2</v>
          </cell>
          <cell r="K45" t="str">
            <v>Proceso: Asistencia al cliente</v>
          </cell>
          <cell r="L45">
            <v>2</v>
          </cell>
          <cell r="M45" t="str">
            <v>Subproceso: Asistencia al cliente. No Aplica Subproceso.</v>
          </cell>
          <cell r="N45">
            <v>544</v>
          </cell>
          <cell r="O45" t="str">
            <v>Procedimiento: Peticiones, quejas, sugerencias, reclamos, felicitaciones y denuncias</v>
          </cell>
          <cell r="P45">
            <v>6054</v>
          </cell>
          <cell r="Q45">
            <v>6055</v>
          </cell>
          <cell r="R45">
            <v>0</v>
          </cell>
          <cell r="S45">
            <v>0</v>
          </cell>
          <cell r="T45" t="str">
            <v>Constante</v>
          </cell>
          <cell r="U45">
            <v>1</v>
          </cell>
          <cell r="V45" t="str">
            <v>Procedimiento</v>
          </cell>
          <cell r="W45">
            <v>22501</v>
          </cell>
          <cell r="X45" t="str">
            <v>Asistencia al Cliente</v>
          </cell>
          <cell r="Y45" t="str">
            <v>No</v>
          </cell>
        </row>
        <row r="46">
          <cell r="A46">
            <v>420</v>
          </cell>
          <cell r="B46" t="str">
            <v>EjecuciÓn PAC gastos de personal</v>
          </cell>
          <cell r="C46" t="str">
            <v>([6069] / ([6070] +[6071] -[6072]))* 100</v>
          </cell>
          <cell r="D46">
            <v>97110001</v>
          </cell>
          <cell r="E46" t="str">
            <v>(Variable 1 / (Variable 2 + Variable 3 - Variable 4))* 100</v>
          </cell>
          <cell r="F46">
            <v>95</v>
          </cell>
          <cell r="G46" t="str">
            <v>Mes</v>
          </cell>
          <cell r="H46" t="str">
            <v>Porcentaje</v>
          </cell>
          <cell r="I46">
            <v>0</v>
          </cell>
          <cell r="J46">
            <v>13</v>
          </cell>
          <cell r="K46" t="str">
            <v>Proceso: Recursos Financieros</v>
          </cell>
          <cell r="L46">
            <v>228</v>
          </cell>
          <cell r="M46" t="str">
            <v>Subproceso: Gestión de Tesorería</v>
          </cell>
          <cell r="N46">
            <v>2166</v>
          </cell>
          <cell r="O46" t="str">
            <v>Procedimiento: Administración Programa Anual Mensualizado de Caja PAC</v>
          </cell>
          <cell r="P46">
            <v>6069</v>
          </cell>
          <cell r="Q46">
            <v>6070</v>
          </cell>
          <cell r="R46">
            <v>6071</v>
          </cell>
          <cell r="S46">
            <v>6072</v>
          </cell>
          <cell r="T46" t="str">
            <v>Ascendente</v>
          </cell>
          <cell r="U46">
            <v>1</v>
          </cell>
          <cell r="V46" t="str">
            <v>Procedimiento</v>
          </cell>
          <cell r="W46">
            <v>21601</v>
          </cell>
          <cell r="X46" t="str">
            <v>Recursos Financieros</v>
          </cell>
          <cell r="Y46" t="str">
            <v>No</v>
          </cell>
        </row>
        <row r="47">
          <cell r="A47">
            <v>421</v>
          </cell>
          <cell r="B47" t="str">
            <v>Ejecución PAC gastos generales</v>
          </cell>
          <cell r="C47" t="str">
            <v>([6073]/[6074]+[6075]-[6076]))* 100</v>
          </cell>
          <cell r="D47">
            <v>97110001</v>
          </cell>
          <cell r="E47" t="str">
            <v>(Variable 1 / (Variable 2 + Variable 3 - Variable 4))* 100</v>
          </cell>
          <cell r="F47">
            <v>95</v>
          </cell>
          <cell r="G47" t="str">
            <v>Mes</v>
          </cell>
          <cell r="H47" t="str">
            <v>Porcentaje</v>
          </cell>
          <cell r="I47">
            <v>0</v>
          </cell>
          <cell r="J47">
            <v>13</v>
          </cell>
          <cell r="K47" t="str">
            <v>Proceso: Recursos Financieros</v>
          </cell>
          <cell r="L47">
            <v>228</v>
          </cell>
          <cell r="M47" t="str">
            <v>Subproceso: Gestión de Tesorería</v>
          </cell>
          <cell r="N47">
            <v>2166</v>
          </cell>
          <cell r="O47" t="str">
            <v>Procedimiento: Administración Programa Anual Mensualizado de Caja PAC</v>
          </cell>
          <cell r="P47">
            <v>6073</v>
          </cell>
          <cell r="Q47">
            <v>6074</v>
          </cell>
          <cell r="R47">
            <v>6075</v>
          </cell>
          <cell r="S47">
            <v>6076</v>
          </cell>
          <cell r="T47" t="str">
            <v>Ascendente</v>
          </cell>
          <cell r="U47">
            <v>1</v>
          </cell>
          <cell r="V47" t="str">
            <v>Procedimiento</v>
          </cell>
          <cell r="W47">
            <v>21601</v>
          </cell>
          <cell r="X47" t="str">
            <v>Recursos Financieros</v>
          </cell>
          <cell r="Y47" t="str">
            <v>No</v>
          </cell>
        </row>
        <row r="48">
          <cell r="A48">
            <v>422</v>
          </cell>
          <cell r="B48" t="str">
            <v>Efectividad en las suspensiones efectuadas por el aforador por erronea liquidación de los Derechos e Impuestos a la Importación</v>
          </cell>
          <cell r="C48" t="str">
            <v>([6060]/[6061])* 100</v>
          </cell>
          <cell r="D48">
            <v>97110001</v>
          </cell>
          <cell r="E48" t="str">
            <v>(Variable 1/ Variable 2)* 100</v>
          </cell>
          <cell r="F48">
            <v>50</v>
          </cell>
          <cell r="G48" t="str">
            <v>Mes</v>
          </cell>
          <cell r="H48" t="str">
            <v>Porcentaje</v>
          </cell>
          <cell r="I48">
            <v>0</v>
          </cell>
          <cell r="J48">
            <v>11</v>
          </cell>
          <cell r="K48" t="str">
            <v>Proceso: Operación Aduanera</v>
          </cell>
          <cell r="L48">
            <v>294</v>
          </cell>
          <cell r="M48" t="str">
            <v>Subproceso: Ingreso de Mercancías</v>
          </cell>
          <cell r="N48">
            <v>2092</v>
          </cell>
          <cell r="O48" t="str">
            <v>Procedimiento: Nacionalización  de Mercancías</v>
          </cell>
          <cell r="P48">
            <v>6060</v>
          </cell>
          <cell r="Q48">
            <v>6061</v>
          </cell>
          <cell r="R48">
            <v>0</v>
          </cell>
          <cell r="S48">
            <v>0</v>
          </cell>
          <cell r="T48" t="str">
            <v>Ascendente</v>
          </cell>
          <cell r="U48">
            <v>1</v>
          </cell>
          <cell r="V48" t="str">
            <v>Procedimiento</v>
          </cell>
          <cell r="W48">
            <v>22601</v>
          </cell>
          <cell r="X48" t="str">
            <v>Comercio Exterior</v>
          </cell>
          <cell r="Y48" t="str">
            <v>No</v>
          </cell>
        </row>
        <row r="49">
          <cell r="A49">
            <v>423</v>
          </cell>
          <cell r="B49" t="str">
            <v>Efectividad en las verificaciones de joyas, oro, esmeraldas y demas piedras preciosas preciosos en exportación.</v>
          </cell>
          <cell r="C49" t="str">
            <v>([6062]/[6063])* 100</v>
          </cell>
          <cell r="D49">
            <v>97110001</v>
          </cell>
          <cell r="E49" t="str">
            <v>(Variable 1/ Variable 2)* 100</v>
          </cell>
          <cell r="F49">
            <v>5</v>
          </cell>
          <cell r="G49" t="str">
            <v>Mes</v>
          </cell>
          <cell r="H49" t="str">
            <v>Porcentaje</v>
          </cell>
          <cell r="I49">
            <v>0</v>
          </cell>
          <cell r="J49">
            <v>11</v>
          </cell>
          <cell r="K49" t="str">
            <v>Proceso: Operación Aduanera</v>
          </cell>
          <cell r="L49">
            <v>218</v>
          </cell>
          <cell r="M49" t="str">
            <v>Subproceso: Salida de mercancías</v>
          </cell>
          <cell r="N49">
            <v>2120</v>
          </cell>
          <cell r="O49" t="str">
            <v>Procedimiento: Exportaciones</v>
          </cell>
          <cell r="P49">
            <v>6062</v>
          </cell>
          <cell r="Q49">
            <v>6063</v>
          </cell>
          <cell r="R49">
            <v>0</v>
          </cell>
          <cell r="S49">
            <v>0</v>
          </cell>
          <cell r="T49" t="str">
            <v>Ascendente</v>
          </cell>
          <cell r="U49">
            <v>1</v>
          </cell>
          <cell r="V49" t="str">
            <v>Procedimiento</v>
          </cell>
          <cell r="W49">
            <v>22601</v>
          </cell>
          <cell r="X49" t="str">
            <v>Comercio Exterior</v>
          </cell>
          <cell r="Y49" t="str">
            <v>No</v>
          </cell>
        </row>
        <row r="50">
          <cell r="A50">
            <v>424</v>
          </cell>
          <cell r="B50" t="str">
            <v>Efectividad en los controles ejercidos cuando existe Formulario de Movimiento de Mercancías de Salida Autorizado por el Usuario Operador con destino al TAN</v>
          </cell>
          <cell r="C50" t="str">
            <v>([6064]/[6065])* 100</v>
          </cell>
          <cell r="D50">
            <v>97110001</v>
          </cell>
          <cell r="E50" t="str">
            <v>(Variable 1/ Variable 2)* 100</v>
          </cell>
          <cell r="F50">
            <v>5</v>
          </cell>
          <cell r="G50" t="str">
            <v>Mes</v>
          </cell>
          <cell r="H50" t="str">
            <v>Porcentaje</v>
          </cell>
          <cell r="I50">
            <v>0</v>
          </cell>
          <cell r="J50">
            <v>11</v>
          </cell>
          <cell r="K50" t="str">
            <v>Proceso: Operación Aduanera</v>
          </cell>
          <cell r="L50">
            <v>297</v>
          </cell>
          <cell r="M50" t="str">
            <v>Subproceso: Zona Franca</v>
          </cell>
          <cell r="N50">
            <v>2111</v>
          </cell>
          <cell r="O50" t="str">
            <v>Procedimiento: Control aleatorio de  ingresos y salidas  de Zona Franca</v>
          </cell>
          <cell r="P50">
            <v>6064</v>
          </cell>
          <cell r="Q50">
            <v>6065</v>
          </cell>
          <cell r="R50">
            <v>0</v>
          </cell>
          <cell r="S50">
            <v>0</v>
          </cell>
          <cell r="T50" t="str">
            <v>Ascendente</v>
          </cell>
          <cell r="U50">
            <v>1</v>
          </cell>
          <cell r="V50" t="str">
            <v>Procedimiento</v>
          </cell>
          <cell r="W50">
            <v>22601</v>
          </cell>
          <cell r="X50" t="str">
            <v>Comercio Exterior</v>
          </cell>
          <cell r="Y50" t="str">
            <v>No</v>
          </cell>
        </row>
        <row r="51">
          <cell r="A51">
            <v>425</v>
          </cell>
          <cell r="B51" t="str">
            <v>Ejecución PAC inversión</v>
          </cell>
          <cell r="C51" t="str">
            <v>([6077]/ ([6078]+ [6079]-[6080]))* 100</v>
          </cell>
          <cell r="D51">
            <v>97110001</v>
          </cell>
          <cell r="E51" t="str">
            <v>(Variable 1 / (Variable 2 + Variable 3 - Variable 4))* 100</v>
          </cell>
          <cell r="F51">
            <v>90</v>
          </cell>
          <cell r="G51" t="str">
            <v>Mes</v>
          </cell>
          <cell r="H51" t="str">
            <v>Porcentaje</v>
          </cell>
          <cell r="I51">
            <v>0</v>
          </cell>
          <cell r="J51">
            <v>13</v>
          </cell>
          <cell r="K51" t="str">
            <v>Proceso: Recursos Financieros</v>
          </cell>
          <cell r="L51">
            <v>228</v>
          </cell>
          <cell r="M51" t="str">
            <v>Subproceso: Gestión de Tesorería</v>
          </cell>
          <cell r="N51">
            <v>2166</v>
          </cell>
          <cell r="O51" t="str">
            <v>Procedimiento: Administración Programa Anual Mensualizado de Caja PAC</v>
          </cell>
          <cell r="P51">
            <v>6077</v>
          </cell>
          <cell r="Q51">
            <v>6078</v>
          </cell>
          <cell r="R51">
            <v>6079</v>
          </cell>
          <cell r="S51">
            <v>6080</v>
          </cell>
          <cell r="T51" t="str">
            <v>Ascendente</v>
          </cell>
          <cell r="U51">
            <v>1</v>
          </cell>
          <cell r="V51" t="str">
            <v>Procedimiento</v>
          </cell>
          <cell r="W51">
            <v>21601</v>
          </cell>
          <cell r="X51" t="str">
            <v>Recursos Financieros</v>
          </cell>
          <cell r="Y51" t="str">
            <v>No</v>
          </cell>
        </row>
        <row r="52">
          <cell r="A52">
            <v>426</v>
          </cell>
          <cell r="B52" t="str">
            <v>Ejecución PAC transferencias</v>
          </cell>
          <cell r="C52" t="str">
            <v>([6081]/ ([6082]+[6083]- [6084]))* 100</v>
          </cell>
          <cell r="D52">
            <v>97110001</v>
          </cell>
          <cell r="E52" t="str">
            <v>(Variable 1 / (Variable 2 + Variable 3 - Variable 4))* 100</v>
          </cell>
          <cell r="F52">
            <v>95</v>
          </cell>
          <cell r="G52" t="str">
            <v>Mes</v>
          </cell>
          <cell r="H52" t="str">
            <v>Porcentaje</v>
          </cell>
          <cell r="I52">
            <v>0</v>
          </cell>
          <cell r="J52">
            <v>13</v>
          </cell>
          <cell r="K52" t="str">
            <v>Proceso: Recursos Financieros</v>
          </cell>
          <cell r="L52">
            <v>228</v>
          </cell>
          <cell r="M52" t="str">
            <v>Subproceso: Gestión de Tesorería</v>
          </cell>
          <cell r="N52">
            <v>2166</v>
          </cell>
          <cell r="O52" t="str">
            <v>Procedimiento: Administración Programa Anual Mensualizado de Caja PAC</v>
          </cell>
          <cell r="P52">
            <v>6081</v>
          </cell>
          <cell r="Q52">
            <v>6082</v>
          </cell>
          <cell r="R52">
            <v>6083</v>
          </cell>
          <cell r="S52">
            <v>6084</v>
          </cell>
          <cell r="T52" t="str">
            <v>Ascendente</v>
          </cell>
          <cell r="U52">
            <v>1</v>
          </cell>
          <cell r="V52" t="str">
            <v>Procedimiento</v>
          </cell>
          <cell r="W52">
            <v>21601</v>
          </cell>
          <cell r="X52" t="str">
            <v>Recursos Financieros</v>
          </cell>
          <cell r="Y52" t="str">
            <v>No</v>
          </cell>
        </row>
        <row r="53">
          <cell r="A53">
            <v>427</v>
          </cell>
          <cell r="B53" t="str">
            <v>Administración y control  del inventario  de bienes inmuebles propios de la Entidad.</v>
          </cell>
          <cell r="C53" t="str">
            <v>[6085]</v>
          </cell>
          <cell r="D53">
            <v>97110002</v>
          </cell>
          <cell r="E53" t="str">
            <v>Variable 1</v>
          </cell>
          <cell r="F53">
            <v>1</v>
          </cell>
          <cell r="G53" t="str">
            <v>Año</v>
          </cell>
          <cell r="H53" t="str">
            <v>Cantidad</v>
          </cell>
          <cell r="I53">
            <v>0</v>
          </cell>
          <cell r="J53">
            <v>14</v>
          </cell>
          <cell r="K53" t="str">
            <v>Proceso: Recursos Físicos</v>
          </cell>
          <cell r="L53">
            <v>232</v>
          </cell>
          <cell r="M53" t="str">
            <v>Subproceso: Administración de Bienes</v>
          </cell>
          <cell r="N53">
            <v>2348</v>
          </cell>
          <cell r="O53" t="str">
            <v>Procedimiento: Intervención y Mantenimiento de Bienes Inmuebles</v>
          </cell>
          <cell r="P53">
            <v>6085</v>
          </cell>
          <cell r="Q53">
            <v>0</v>
          </cell>
          <cell r="R53">
            <v>0</v>
          </cell>
          <cell r="S53">
            <v>0</v>
          </cell>
          <cell r="T53" t="str">
            <v>Constante</v>
          </cell>
          <cell r="U53">
            <v>1</v>
          </cell>
          <cell r="V53" t="str">
            <v>Procedimiento</v>
          </cell>
          <cell r="W53">
            <v>21501</v>
          </cell>
          <cell r="X53" t="str">
            <v>Recursos Físicos</v>
          </cell>
          <cell r="Y53" t="str">
            <v>No</v>
          </cell>
        </row>
        <row r="54">
          <cell r="A54">
            <v>428</v>
          </cell>
          <cell r="B54" t="str">
            <v>Cumplimiento del Programa Anual de Auditorías a las Entidades Autorizadas para Recaudar</v>
          </cell>
          <cell r="C54" t="str">
            <v>([6086]/[6087])* 100</v>
          </cell>
          <cell r="D54">
            <v>97110002</v>
          </cell>
          <cell r="E54" t="str">
            <v>(Variable 1/ Variable 2)* 100</v>
          </cell>
          <cell r="F54">
            <v>100</v>
          </cell>
          <cell r="G54" t="str">
            <v>Semestre</v>
          </cell>
          <cell r="H54" t="str">
            <v>Porcentaje</v>
          </cell>
          <cell r="I54">
            <v>100</v>
          </cell>
          <cell r="J54">
            <v>12</v>
          </cell>
          <cell r="K54" t="str">
            <v>Proceso: Recaudación</v>
          </cell>
          <cell r="L54">
            <v>259</v>
          </cell>
          <cell r="M54" t="str">
            <v xml:space="preserve">	Subproceso: Información de Recaudo</v>
          </cell>
          <cell r="N54">
            <v>2056</v>
          </cell>
          <cell r="O54" t="str">
            <v>Procedimiento: Auditoría a Entidades Autorizadas para Recaudar</v>
          </cell>
          <cell r="P54">
            <v>6086</v>
          </cell>
          <cell r="Q54">
            <v>6087</v>
          </cell>
          <cell r="R54">
            <v>0</v>
          </cell>
          <cell r="S54">
            <v>0</v>
          </cell>
          <cell r="T54" t="str">
            <v>Constante</v>
          </cell>
          <cell r="U54">
            <v>1</v>
          </cell>
          <cell r="V54" t="str">
            <v>Procedimiento</v>
          </cell>
          <cell r="W54">
            <v>22401</v>
          </cell>
          <cell r="X54" t="str">
            <v>Recaudo</v>
          </cell>
          <cell r="Y54" t="str">
            <v>No</v>
          </cell>
        </row>
        <row r="55">
          <cell r="A55">
            <v>429</v>
          </cell>
          <cell r="B55" t="str">
            <v>Capacitaciones sobre el proceso de recaudo a las Entidades Autorizadas para Recaudar</v>
          </cell>
          <cell r="C55" t="str">
            <v>([6088]/[6089])* 100</v>
          </cell>
          <cell r="D55">
            <v>97110002</v>
          </cell>
          <cell r="E55" t="str">
            <v>(Variable 1/ Variable 2)* 100</v>
          </cell>
          <cell r="F55">
            <v>100</v>
          </cell>
          <cell r="G55" t="str">
            <v>Semestre</v>
          </cell>
          <cell r="H55" t="str">
            <v>Porcentaje</v>
          </cell>
          <cell r="I55">
            <v>100</v>
          </cell>
          <cell r="J55">
            <v>12</v>
          </cell>
          <cell r="K55" t="str">
            <v>Proceso: Recaudación</v>
          </cell>
          <cell r="L55">
            <v>259</v>
          </cell>
          <cell r="M55" t="str">
            <v xml:space="preserve">	Subproceso: Información de Recaudo</v>
          </cell>
          <cell r="N55">
            <v>2056</v>
          </cell>
          <cell r="O55" t="str">
            <v>Procedimiento: Auditoría a Entidades Autorizadas para Recaudar</v>
          </cell>
          <cell r="P55">
            <v>6088</v>
          </cell>
          <cell r="Q55">
            <v>6089</v>
          </cell>
          <cell r="R55">
            <v>0</v>
          </cell>
          <cell r="S55">
            <v>0</v>
          </cell>
          <cell r="T55" t="str">
            <v>Constante</v>
          </cell>
          <cell r="U55">
            <v>1</v>
          </cell>
          <cell r="V55" t="str">
            <v>Procedimiento</v>
          </cell>
          <cell r="W55">
            <v>22401</v>
          </cell>
          <cell r="X55" t="str">
            <v>Recaudo</v>
          </cell>
          <cell r="Y55" t="str">
            <v>No</v>
          </cell>
        </row>
        <row r="56">
          <cell r="A56">
            <v>430</v>
          </cell>
          <cell r="B56" t="str">
            <v>Oportunidad en la Decisión a Solicitudes Actualización RUT sujetas a verificación concepto 21 y 22</v>
          </cell>
          <cell r="C56" t="str">
            <v>(6090/6091)*100</v>
          </cell>
          <cell r="D56">
            <v>97110002</v>
          </cell>
          <cell r="E56" t="str">
            <v>(Variable1/Variable2)*100</v>
          </cell>
          <cell r="F56">
            <v>100</v>
          </cell>
          <cell r="G56" t="str">
            <v>Mes</v>
          </cell>
          <cell r="H56" t="str">
            <v>Porcentaje</v>
          </cell>
          <cell r="I56">
            <v>99.5</v>
          </cell>
          <cell r="J56">
            <v>8</v>
          </cell>
          <cell r="K56" t="str">
            <v>Proceso: Gestión Masiva</v>
          </cell>
          <cell r="L56">
            <v>291</v>
          </cell>
          <cell r="M56" t="str">
            <v>Subproceso: Modificaciones del Registro</v>
          </cell>
          <cell r="N56">
            <v>2037</v>
          </cell>
          <cell r="O56" t="str">
            <v>Procedimiento: Actualizaciones del Rut sujetas a verificación</v>
          </cell>
          <cell r="P56">
            <v>6064</v>
          </cell>
          <cell r="Q56">
            <v>6065</v>
          </cell>
          <cell r="R56">
            <v>0</v>
          </cell>
          <cell r="S56">
            <v>0</v>
          </cell>
          <cell r="T56" t="str">
            <v>Constante</v>
          </cell>
          <cell r="U56">
            <v>1</v>
          </cell>
          <cell r="V56" t="str">
            <v>Procedimiento</v>
          </cell>
          <cell r="W56">
            <v>22501</v>
          </cell>
          <cell r="X56" t="str">
            <v>Asistencia al Cliente</v>
          </cell>
          <cell r="Y56" t="str">
            <v>No</v>
          </cell>
        </row>
        <row r="57">
          <cell r="A57">
            <v>431</v>
          </cell>
          <cell r="B57" t="str">
            <v>Calidad de las Solicitudes de Actualización del RUT sujetas a verificación concepto 21, 22 y 5</v>
          </cell>
          <cell r="C57" t="str">
            <v>((6092/6093)*90+(6094/6095)*10)</v>
          </cell>
          <cell r="D57">
            <v>97110002</v>
          </cell>
          <cell r="E57" t="str">
            <v>((Variable1/Variable2)*90+(Variable3/Variable4)*10)</v>
          </cell>
          <cell r="F57">
            <v>100</v>
          </cell>
          <cell r="G57" t="str">
            <v>Mes</v>
          </cell>
          <cell r="H57" t="str">
            <v>Porcentaje</v>
          </cell>
          <cell r="I57">
            <v>0.95</v>
          </cell>
          <cell r="J57">
            <v>8</v>
          </cell>
          <cell r="K57" t="str">
            <v>Proceso: Gestión Masiva</v>
          </cell>
          <cell r="L57">
            <v>291</v>
          </cell>
          <cell r="M57" t="str">
            <v>Subproceso: Modificaciones del Registro</v>
          </cell>
          <cell r="N57">
            <v>2037</v>
          </cell>
          <cell r="O57" t="str">
            <v>Procedimiento: Actualizaciones del Rut sujetas a verificación</v>
          </cell>
          <cell r="P57">
            <v>6092</v>
          </cell>
          <cell r="Q57">
            <v>6093</v>
          </cell>
          <cell r="R57">
            <v>6094</v>
          </cell>
          <cell r="S57">
            <v>6095</v>
          </cell>
          <cell r="T57" t="str">
            <v>Constante</v>
          </cell>
          <cell r="U57">
            <v>1</v>
          </cell>
          <cell r="V57" t="str">
            <v>Procedimiento</v>
          </cell>
          <cell r="W57">
            <v>22501</v>
          </cell>
          <cell r="X57" t="str">
            <v>Asistencia al Cliente</v>
          </cell>
          <cell r="Y57" t="str">
            <v>No</v>
          </cell>
        </row>
        <row r="58">
          <cell r="A58">
            <v>434</v>
          </cell>
          <cell r="B58" t="str">
            <v>Porcentaje de cumplimiento de las auditorías internas</v>
          </cell>
          <cell r="C58" t="str">
            <v>(6100/6101)*100</v>
          </cell>
          <cell r="D58">
            <v>97110002</v>
          </cell>
          <cell r="E58" t="str">
            <v>(Variable1/Variable2)*100</v>
          </cell>
          <cell r="F58">
            <v>100</v>
          </cell>
          <cell r="G58" t="str">
            <v>Semestre</v>
          </cell>
          <cell r="H58" t="str">
            <v>Porcentaje</v>
          </cell>
          <cell r="I58">
            <v>0</v>
          </cell>
          <cell r="J58">
            <v>4</v>
          </cell>
          <cell r="K58" t="str">
            <v>Proceso: Control Interno</v>
          </cell>
          <cell r="L58">
            <v>4</v>
          </cell>
          <cell r="M58" t="str">
            <v>Proceso: Control Interno. No Aplica Subproceso.</v>
          </cell>
          <cell r="N58">
            <v>2145</v>
          </cell>
          <cell r="O58" t="str">
            <v>Procedimiento: Auditoria Interna.</v>
          </cell>
          <cell r="P58">
            <v>6100</v>
          </cell>
          <cell r="Q58">
            <v>6101</v>
          </cell>
          <cell r="R58">
            <v>0</v>
          </cell>
          <cell r="S58">
            <v>0</v>
          </cell>
          <cell r="T58" t="str">
            <v>Constante</v>
          </cell>
          <cell r="U58">
            <v>1</v>
          </cell>
          <cell r="V58" t="str">
            <v>Procedimiento</v>
          </cell>
          <cell r="W58">
            <v>20401</v>
          </cell>
          <cell r="X58" t="str">
            <v>Control Interno</v>
          </cell>
          <cell r="Y58" t="str">
            <v>No</v>
          </cell>
        </row>
        <row r="59">
          <cell r="A59">
            <v>435</v>
          </cell>
          <cell r="B59" t="str">
            <v>Ejecutar campañas de divulgación en los medios de comunicación externos.</v>
          </cell>
          <cell r="C59" t="str">
            <v>(6102/6103)*100</v>
          </cell>
          <cell r="D59">
            <v>97110002</v>
          </cell>
          <cell r="E59" t="str">
            <v>(Variable1/Variable2)*100</v>
          </cell>
          <cell r="F59">
            <v>100</v>
          </cell>
          <cell r="G59" t="str">
            <v>Semestre</v>
          </cell>
          <cell r="H59" t="str">
            <v>Porcentaje</v>
          </cell>
          <cell r="I59">
            <v>100</v>
          </cell>
          <cell r="J59">
            <v>9</v>
          </cell>
          <cell r="K59" t="str">
            <v>Proceso: Inteligencia Corporativa</v>
          </cell>
          <cell r="L59">
            <v>253</v>
          </cell>
          <cell r="M59" t="str">
            <v>Subproceso: Comunicaciones</v>
          </cell>
          <cell r="N59">
            <v>2290</v>
          </cell>
          <cell r="O59" t="str">
            <v>Procedimiento: Comunicación  Externa</v>
          </cell>
          <cell r="P59">
            <v>6102</v>
          </cell>
          <cell r="Q59">
            <v>6103</v>
          </cell>
          <cell r="R59">
            <v>0</v>
          </cell>
          <cell r="S59">
            <v>0</v>
          </cell>
          <cell r="T59" t="str">
            <v>Constante</v>
          </cell>
          <cell r="U59">
            <v>1</v>
          </cell>
          <cell r="V59" t="str">
            <v>Procedimiento</v>
          </cell>
          <cell r="W59">
            <v>20501</v>
          </cell>
          <cell r="X59" t="str">
            <v>Comunicaciones</v>
          </cell>
          <cell r="Y59" t="str">
            <v>No</v>
          </cell>
        </row>
        <row r="60">
          <cell r="A60">
            <v>436</v>
          </cell>
          <cell r="B60" t="str">
            <v xml:space="preserve">Actualización de precios de referencia para productos importados. </v>
          </cell>
          <cell r="C60" t="str">
            <v>(6104/6105)*100</v>
          </cell>
          <cell r="D60">
            <v>97110002</v>
          </cell>
          <cell r="E60" t="str">
            <v>(Variable1/Variable2)*100</v>
          </cell>
          <cell r="F60">
            <v>100</v>
          </cell>
          <cell r="G60" t="str">
            <v>Trimestre</v>
          </cell>
          <cell r="H60" t="str">
            <v>Porcentaje</v>
          </cell>
          <cell r="I60">
            <v>100</v>
          </cell>
          <cell r="J60">
            <v>11</v>
          </cell>
          <cell r="K60" t="str">
            <v>Proceso: Operación Aduanera</v>
          </cell>
          <cell r="L60">
            <v>216</v>
          </cell>
          <cell r="M60" t="str">
            <v>Subproceso: Apoyo  a la Operación Aduanera</v>
          </cell>
          <cell r="N60">
            <v>2100</v>
          </cell>
          <cell r="O60" t="str">
            <v>Procedimiento: Estudio de Precios de Referencia</v>
          </cell>
          <cell r="P60">
            <v>6104</v>
          </cell>
          <cell r="Q60">
            <v>6105</v>
          </cell>
          <cell r="R60">
            <v>0</v>
          </cell>
          <cell r="S60">
            <v>0</v>
          </cell>
          <cell r="T60" t="str">
            <v>Constante</v>
          </cell>
          <cell r="U60">
            <v>1</v>
          </cell>
          <cell r="V60" t="str">
            <v>Procedimiento</v>
          </cell>
          <cell r="W60">
            <v>22701</v>
          </cell>
          <cell r="X60" t="str">
            <v xml:space="preserve">Técnica Aduanera    </v>
          </cell>
          <cell r="Y60" t="str">
            <v>No</v>
          </cell>
        </row>
        <row r="61">
          <cell r="A61">
            <v>437</v>
          </cell>
          <cell r="B61" t="str">
            <v>Acciones de mejora propuestas por las áreas con base en los temas más frecuentes detectados a  través del SIE de PQSR y denuncias de la DIAN</v>
          </cell>
          <cell r="C61" t="str">
            <v>(6106/6107)*100</v>
          </cell>
          <cell r="D61">
            <v>97110002</v>
          </cell>
          <cell r="E61" t="str">
            <v>(Variable1/Variable2)*100</v>
          </cell>
          <cell r="F61">
            <v>100</v>
          </cell>
          <cell r="G61" t="str">
            <v>Semestre</v>
          </cell>
          <cell r="H61" t="str">
            <v>Porcentaje</v>
          </cell>
          <cell r="I61">
            <v>99</v>
          </cell>
          <cell r="J61">
            <v>2</v>
          </cell>
          <cell r="K61" t="str">
            <v>Proceso: Asistencia al cliente</v>
          </cell>
          <cell r="L61">
            <v>2</v>
          </cell>
          <cell r="M61" t="str">
            <v>Subproceso: Asistencia al cliente. No Aplica Subproceso.</v>
          </cell>
          <cell r="N61">
            <v>544</v>
          </cell>
          <cell r="O61" t="str">
            <v>Procedimiento: Peticiones, quejas, sugerencias, reclamos, felicitaciones y denuncias</v>
          </cell>
          <cell r="P61">
            <v>6106</v>
          </cell>
          <cell r="Q61">
            <v>6107</v>
          </cell>
          <cell r="R61">
            <v>0</v>
          </cell>
          <cell r="S61">
            <v>0</v>
          </cell>
          <cell r="T61" t="str">
            <v>Constante</v>
          </cell>
          <cell r="U61">
            <v>1</v>
          </cell>
          <cell r="V61" t="str">
            <v>Procedimiento</v>
          </cell>
          <cell r="W61">
            <v>22501</v>
          </cell>
          <cell r="X61" t="str">
            <v>Asistencia al Cliente</v>
          </cell>
          <cell r="Y61" t="str">
            <v>Si</v>
          </cell>
        </row>
        <row r="62">
          <cell r="A62">
            <v>438</v>
          </cell>
          <cell r="B62" t="str">
            <v xml:space="preserve">Cumplimiento ANS Canal Presencial </v>
          </cell>
          <cell r="C62" t="str">
            <v>(6108/6109)*100</v>
          </cell>
          <cell r="D62">
            <v>97110002</v>
          </cell>
          <cell r="E62" t="str">
            <v>(Variable1/Variable2)*100</v>
          </cell>
          <cell r="F62">
            <v>80</v>
          </cell>
          <cell r="G62" t="str">
            <v>Trimestre</v>
          </cell>
          <cell r="H62" t="str">
            <v>Porcentaje</v>
          </cell>
          <cell r="I62">
            <v>80</v>
          </cell>
          <cell r="J62">
            <v>2</v>
          </cell>
          <cell r="K62" t="str">
            <v>Proceso: Asistencia al cliente</v>
          </cell>
          <cell r="L62">
            <v>2</v>
          </cell>
          <cell r="M62" t="str">
            <v>Subproceso: Asistencia al cliente. No Aplica Subproceso.</v>
          </cell>
          <cell r="N62">
            <v>2015</v>
          </cell>
          <cell r="O62" t="str">
            <v>Procedimiento: Atención en Canales</v>
          </cell>
          <cell r="P62">
            <v>6108</v>
          </cell>
          <cell r="Q62">
            <v>6109</v>
          </cell>
          <cell r="R62">
            <v>0</v>
          </cell>
          <cell r="S62">
            <v>0</v>
          </cell>
          <cell r="T62" t="str">
            <v>Constante</v>
          </cell>
          <cell r="U62">
            <v>1</v>
          </cell>
          <cell r="V62" t="str">
            <v>Procedimiento</v>
          </cell>
          <cell r="W62">
            <v>22501</v>
          </cell>
          <cell r="X62" t="str">
            <v>Asistencia al Cliente</v>
          </cell>
          <cell r="Y62" t="str">
            <v>Si</v>
          </cell>
        </row>
        <row r="63">
          <cell r="A63">
            <v>439</v>
          </cell>
          <cell r="B63" t="str">
            <v xml:space="preserve">Cumplimiento ANS Canal Telefónico </v>
          </cell>
          <cell r="C63" t="str">
            <v>(6110/6111)*100</v>
          </cell>
          <cell r="D63">
            <v>97110002</v>
          </cell>
          <cell r="E63" t="str">
            <v>(Variable1/Variable2)*100</v>
          </cell>
          <cell r="F63">
            <v>90</v>
          </cell>
          <cell r="G63" t="str">
            <v>Mes</v>
          </cell>
          <cell r="H63" t="str">
            <v>Porcentaje</v>
          </cell>
          <cell r="I63">
            <v>80</v>
          </cell>
          <cell r="J63">
            <v>2</v>
          </cell>
          <cell r="K63" t="str">
            <v>Proceso: Asistencia al cliente</v>
          </cell>
          <cell r="L63">
            <v>2</v>
          </cell>
          <cell r="M63" t="str">
            <v>Subproceso: Asistencia al cliente. No Aplica Subproceso.</v>
          </cell>
          <cell r="N63">
            <v>2015</v>
          </cell>
          <cell r="O63" t="str">
            <v>Procedimiento: Atención en Canales</v>
          </cell>
          <cell r="P63">
            <v>6110</v>
          </cell>
          <cell r="Q63">
            <v>6111</v>
          </cell>
          <cell r="R63">
            <v>0</v>
          </cell>
          <cell r="S63">
            <v>0</v>
          </cell>
          <cell r="T63" t="str">
            <v>Constante</v>
          </cell>
          <cell r="U63">
            <v>1</v>
          </cell>
          <cell r="V63" t="str">
            <v>Procedimiento</v>
          </cell>
          <cell r="W63">
            <v>22501</v>
          </cell>
          <cell r="X63" t="str">
            <v>Asistencia al Cliente</v>
          </cell>
          <cell r="Y63" t="str">
            <v>No</v>
          </cell>
        </row>
        <row r="64">
          <cell r="A64">
            <v>440</v>
          </cell>
          <cell r="B64" t="str">
            <v>Número de ciudadanos impactados con las estrategias de cultura de la contribución</v>
          </cell>
          <cell r="C64" t="str">
            <v>(6112/6113)*100</v>
          </cell>
          <cell r="D64">
            <v>97110002</v>
          </cell>
          <cell r="E64" t="str">
            <v>(Variable1/Variable2)*100</v>
          </cell>
          <cell r="F64">
            <v>100</v>
          </cell>
          <cell r="G64" t="str">
            <v>Cuatrimestre</v>
          </cell>
          <cell r="H64" t="str">
            <v>Porcentaje</v>
          </cell>
          <cell r="I64">
            <v>100</v>
          </cell>
          <cell r="J64">
            <v>2</v>
          </cell>
          <cell r="K64" t="str">
            <v>Proceso: Asistencia al cliente</v>
          </cell>
          <cell r="L64">
            <v>2</v>
          </cell>
          <cell r="M64" t="str">
            <v>Subproceso: Asistencia al cliente. No Aplica Subproceso.</v>
          </cell>
          <cell r="N64">
            <v>3167</v>
          </cell>
          <cell r="O64" t="str">
            <v>Procedimiento: Planeación y seguimiento del modelo de cultura de la contribución</v>
          </cell>
          <cell r="P64">
            <v>6112</v>
          </cell>
          <cell r="Q64">
            <v>6113</v>
          </cell>
          <cell r="R64">
            <v>0</v>
          </cell>
          <cell r="S64">
            <v>0</v>
          </cell>
          <cell r="T64" t="str">
            <v>Constante</v>
          </cell>
          <cell r="U64">
            <v>1</v>
          </cell>
          <cell r="V64" t="str">
            <v>Procedimiento</v>
          </cell>
          <cell r="W64">
            <v>22501</v>
          </cell>
          <cell r="X64" t="str">
            <v>Asistencia al Cliente</v>
          </cell>
          <cell r="Y64" t="str">
            <v>No</v>
          </cell>
        </row>
        <row r="65">
          <cell r="A65">
            <v>441</v>
          </cell>
          <cell r="B65" t="str">
            <v>Gestión de títulos de depósito judicial</v>
          </cell>
          <cell r="C65" t="str">
            <v>(6114/6115)*100</v>
          </cell>
          <cell r="D65">
            <v>97110002</v>
          </cell>
          <cell r="E65" t="str">
            <v>(Variable1/Variable2)*100</v>
          </cell>
          <cell r="F65">
            <v>100</v>
          </cell>
          <cell r="G65" t="str">
            <v>Mes</v>
          </cell>
          <cell r="H65" t="str">
            <v>Porcentaje</v>
          </cell>
          <cell r="I65">
            <v>0</v>
          </cell>
          <cell r="J65">
            <v>1</v>
          </cell>
          <cell r="K65" t="str">
            <v>Proceso: Administración de Cartera</v>
          </cell>
          <cell r="L65">
            <v>278</v>
          </cell>
          <cell r="M65" t="str">
            <v>Subproceso: Cobro en Sede Administrativa</v>
          </cell>
          <cell r="N65">
            <v>3089</v>
          </cell>
          <cell r="O65" t="str">
            <v>Procedimiento: Gestión y  Administración de Depósitos Judiciales</v>
          </cell>
          <cell r="P65">
            <v>6114</v>
          </cell>
          <cell r="Q65">
            <v>6115</v>
          </cell>
          <cell r="R65">
            <v>0</v>
          </cell>
          <cell r="S65">
            <v>0</v>
          </cell>
          <cell r="T65" t="str">
            <v>Constante</v>
          </cell>
          <cell r="U65">
            <v>1</v>
          </cell>
          <cell r="V65" t="str">
            <v>Procedimiento</v>
          </cell>
          <cell r="W65">
            <v>22402</v>
          </cell>
          <cell r="X65" t="str">
            <v>Cobranzas</v>
          </cell>
          <cell r="Y65" t="str">
            <v>Si</v>
          </cell>
        </row>
        <row r="66">
          <cell r="A66">
            <v>442</v>
          </cell>
          <cell r="B66" t="str">
            <v>Documentos corregidos</v>
          </cell>
          <cell r="C66" t="str">
            <v>(6116/6117)*100</v>
          </cell>
          <cell r="D66">
            <v>97110002</v>
          </cell>
          <cell r="E66" t="str">
            <v>(Variable1/Variable2)*100</v>
          </cell>
          <cell r="F66">
            <v>100</v>
          </cell>
          <cell r="G66" t="str">
            <v>Mes</v>
          </cell>
          <cell r="H66" t="str">
            <v>Porcentaje</v>
          </cell>
          <cell r="I66">
            <v>0</v>
          </cell>
          <cell r="J66">
            <v>12</v>
          </cell>
          <cell r="K66" t="str">
            <v>Proceso: Recaudación</v>
          </cell>
          <cell r="L66">
            <v>259</v>
          </cell>
          <cell r="M66" t="str">
            <v xml:space="preserve">	Subproceso: Información de Recaudo</v>
          </cell>
          <cell r="N66">
            <v>2042</v>
          </cell>
          <cell r="O66" t="str">
            <v>Procedimiento: Corrección de inconsistencias  de Declaraciones y-o Recibos de Pago</v>
          </cell>
          <cell r="P66">
            <v>6116</v>
          </cell>
          <cell r="Q66">
            <v>6117</v>
          </cell>
          <cell r="R66">
            <v>0</v>
          </cell>
          <cell r="S66">
            <v>0</v>
          </cell>
          <cell r="T66" t="str">
            <v>Constante</v>
          </cell>
          <cell r="U66">
            <v>1</v>
          </cell>
          <cell r="V66" t="str">
            <v>Procedimiento</v>
          </cell>
          <cell r="W66">
            <v>22401</v>
          </cell>
          <cell r="X66" t="str">
            <v>Recaudo</v>
          </cell>
          <cell r="Y66" t="str">
            <v>No</v>
          </cell>
        </row>
        <row r="67">
          <cell r="A67">
            <v>443</v>
          </cell>
          <cell r="B67" t="str">
            <v>Gestión de bienes Inmuebles Embargados</v>
          </cell>
          <cell r="C67" t="str">
            <v>(6118/6119)*100</v>
          </cell>
          <cell r="D67">
            <v>97110002</v>
          </cell>
          <cell r="E67" t="str">
            <v>(Variable1/Variable2)*100</v>
          </cell>
          <cell r="F67">
            <v>100</v>
          </cell>
          <cell r="G67" t="str">
            <v>Bimestre</v>
          </cell>
          <cell r="H67" t="str">
            <v>Porcentaje</v>
          </cell>
          <cell r="I67">
            <v>0</v>
          </cell>
          <cell r="J67">
            <v>1</v>
          </cell>
          <cell r="K67" t="str">
            <v>Proceso: Administración de Cartera</v>
          </cell>
          <cell r="L67">
            <v>278</v>
          </cell>
          <cell r="M67" t="str">
            <v>Subproceso: Cobro en Sede Administrativa</v>
          </cell>
          <cell r="N67">
            <v>2001</v>
          </cell>
          <cell r="O67" t="str">
            <v>Procedimiento: Cobro Coactivo -  Ejecución de Bienes del deudor</v>
          </cell>
          <cell r="P67">
            <v>6118</v>
          </cell>
          <cell r="Q67">
            <v>6119</v>
          </cell>
          <cell r="R67">
            <v>0</v>
          </cell>
          <cell r="S67">
            <v>0</v>
          </cell>
          <cell r="T67" t="str">
            <v>Constante</v>
          </cell>
          <cell r="U67">
            <v>1</v>
          </cell>
          <cell r="V67" t="str">
            <v>Procedimiento</v>
          </cell>
          <cell r="W67">
            <v>22402</v>
          </cell>
          <cell r="X67" t="str">
            <v>Cobranzas</v>
          </cell>
          <cell r="Y67" t="str">
            <v>No</v>
          </cell>
        </row>
        <row r="68">
          <cell r="A68">
            <v>444</v>
          </cell>
          <cell r="B68" t="str">
            <v>Informe contable mensual remitido con calidad</v>
          </cell>
          <cell r="C68" t="str">
            <v>((6120+6121+6122)/6123)*100</v>
          </cell>
          <cell r="D68">
            <v>97110002</v>
          </cell>
          <cell r="E68" t="str">
            <v>((Variable1+Variable2+Variable3)/Variable4)</v>
          </cell>
          <cell r="F68">
            <v>100</v>
          </cell>
          <cell r="G68" t="str">
            <v>Mes</v>
          </cell>
          <cell r="H68" t="str">
            <v>Porcentaje</v>
          </cell>
          <cell r="I68">
            <v>85</v>
          </cell>
          <cell r="J68">
            <v>12</v>
          </cell>
          <cell r="K68" t="str">
            <v>Proceso: Recaudación</v>
          </cell>
          <cell r="L68">
            <v>259</v>
          </cell>
          <cell r="M68" t="str">
            <v xml:space="preserve">	Subproceso: Información de Recaudo</v>
          </cell>
          <cell r="N68">
            <v>2052</v>
          </cell>
          <cell r="O68" t="str">
            <v>Procedimiento: Informe contable que deben rendir las direcciones seccionales</v>
          </cell>
          <cell r="P68">
            <v>6120</v>
          </cell>
          <cell r="Q68">
            <v>6121</v>
          </cell>
          <cell r="R68">
            <v>6122</v>
          </cell>
          <cell r="S68">
            <v>6123</v>
          </cell>
          <cell r="T68" t="str">
            <v>Constante</v>
          </cell>
          <cell r="U68">
            <v>1</v>
          </cell>
          <cell r="V68" t="str">
            <v>Procedimiento</v>
          </cell>
          <cell r="W68">
            <v>22401</v>
          </cell>
          <cell r="X68" t="str">
            <v>Recaudo</v>
          </cell>
          <cell r="Y68" t="str">
            <v>Si</v>
          </cell>
        </row>
        <row r="69">
          <cell r="A69">
            <v>445</v>
          </cell>
          <cell r="B69" t="str">
            <v>Obligaciones Normalizadas</v>
          </cell>
          <cell r="C69" t="str">
            <v>((6124+6125)/6126)*100</v>
          </cell>
          <cell r="D69">
            <v>97110002</v>
          </cell>
          <cell r="E69" t="str">
            <v>((Variable1+Variable2)/Variable3)*100</v>
          </cell>
          <cell r="F69">
            <v>100</v>
          </cell>
          <cell r="G69" t="str">
            <v>Mes</v>
          </cell>
          <cell r="H69" t="str">
            <v>Porcentaje</v>
          </cell>
          <cell r="I69">
            <v>0</v>
          </cell>
          <cell r="J69">
            <v>1</v>
          </cell>
          <cell r="K69" t="str">
            <v>Proceso: Administración de Cartera</v>
          </cell>
          <cell r="L69">
            <v>278</v>
          </cell>
          <cell r="M69" t="str">
            <v>Subproceso: Cobro en Sede Administrativa</v>
          </cell>
          <cell r="N69">
            <v>2347</v>
          </cell>
          <cell r="O69" t="str">
            <v>Procedimiento: Normalización de Saldos para la Obligación Financiera</v>
          </cell>
          <cell r="P69">
            <v>6124</v>
          </cell>
          <cell r="Q69">
            <v>6125</v>
          </cell>
          <cell r="R69">
            <v>6126</v>
          </cell>
          <cell r="S69">
            <v>0</v>
          </cell>
          <cell r="T69" t="str">
            <v>Constante</v>
          </cell>
          <cell r="U69">
            <v>1</v>
          </cell>
          <cell r="V69" t="str">
            <v>Procedimiento</v>
          </cell>
          <cell r="W69">
            <v>22402</v>
          </cell>
          <cell r="X69" t="str">
            <v>Cobranzas</v>
          </cell>
          <cell r="Y69" t="str">
            <v>No</v>
          </cell>
        </row>
        <row r="70">
          <cell r="A70">
            <v>446</v>
          </cell>
          <cell r="B70" t="str">
            <v xml:space="preserve">Oportunidad en el trámite de solicitudes de autoretenedores </v>
          </cell>
          <cell r="C70" t="str">
            <v>6127/6128</v>
          </cell>
          <cell r="D70">
            <v>97110003</v>
          </cell>
          <cell r="E70" t="str">
            <v>Variable1/Variable2</v>
          </cell>
          <cell r="F70">
            <v>50</v>
          </cell>
          <cell r="G70" t="str">
            <v>Mes</v>
          </cell>
          <cell r="H70" t="str">
            <v>Días</v>
          </cell>
          <cell r="I70">
            <v>46</v>
          </cell>
          <cell r="J70">
            <v>8</v>
          </cell>
          <cell r="K70" t="str">
            <v>Proceso: Gestión Masiva</v>
          </cell>
          <cell r="L70">
            <v>289</v>
          </cell>
          <cell r="M70" t="str">
            <v>Subproceso: Registro, Habilitación, Autorización Usuarios TAC</v>
          </cell>
          <cell r="N70">
            <v>2033</v>
          </cell>
          <cell r="O70" t="str">
            <v>Procedimiento: Autorización de la Calidad de autorretenedores y/o Agentes de Retención del IVA</v>
          </cell>
          <cell r="P70">
            <v>6127</v>
          </cell>
          <cell r="Q70">
            <v>6128</v>
          </cell>
          <cell r="R70">
            <v>0</v>
          </cell>
          <cell r="S70">
            <v>0</v>
          </cell>
          <cell r="T70" t="str">
            <v>Descendente</v>
          </cell>
          <cell r="U70">
            <v>1</v>
          </cell>
          <cell r="V70" t="str">
            <v>Procedimiento</v>
          </cell>
          <cell r="W70">
            <v>22401</v>
          </cell>
          <cell r="X70" t="str">
            <v>Recaudo</v>
          </cell>
          <cell r="Y70" t="str">
            <v>Si</v>
          </cell>
        </row>
        <row r="71">
          <cell r="A71">
            <v>447</v>
          </cell>
          <cell r="B71" t="str">
            <v>Porcentaje de saldos contables depurados</v>
          </cell>
          <cell r="C71" t="str">
            <v>((6129+6130)/6131)*100</v>
          </cell>
          <cell r="D71">
            <v>97110002</v>
          </cell>
          <cell r="E71" t="str">
            <v>((Variable1+Variable2)/Variable3)*100</v>
          </cell>
          <cell r="F71">
            <v>90</v>
          </cell>
          <cell r="G71" t="str">
            <v>Mes</v>
          </cell>
          <cell r="H71" t="str">
            <v>Porcentaje</v>
          </cell>
          <cell r="I71">
            <v>80</v>
          </cell>
          <cell r="J71">
            <v>12</v>
          </cell>
          <cell r="K71" t="str">
            <v>Proceso: Recaudación</v>
          </cell>
          <cell r="L71">
            <v>259</v>
          </cell>
          <cell r="M71" t="str">
            <v xml:space="preserve">	Subproceso: Información de Recaudo</v>
          </cell>
          <cell r="N71">
            <v>2046</v>
          </cell>
          <cell r="O71" t="str">
            <v>Procedimiento: Registro contable de Rentas por Cobrar, Acreedores, Anticipos y Deudores.</v>
          </cell>
          <cell r="P71">
            <v>6129</v>
          </cell>
          <cell r="Q71">
            <v>6130</v>
          </cell>
          <cell r="R71">
            <v>6131</v>
          </cell>
          <cell r="S71">
            <v>0</v>
          </cell>
          <cell r="T71" t="str">
            <v>Constante</v>
          </cell>
          <cell r="U71">
            <v>1</v>
          </cell>
          <cell r="V71" t="str">
            <v>Procedimiento</v>
          </cell>
          <cell r="W71">
            <v>22401</v>
          </cell>
          <cell r="X71" t="str">
            <v>Recaudo</v>
          </cell>
          <cell r="Y71" t="str">
            <v>No</v>
          </cell>
        </row>
        <row r="72">
          <cell r="A72">
            <v>448</v>
          </cell>
          <cell r="B72" t="str">
            <v>Porcentaje del número de registros contables de operaciones manuales y de actos administrativos tributarios en firme proferidos por el área de Liquidación contabilizados</v>
          </cell>
          <cell r="C72" t="str">
            <v>(6132/(6133+6134))*100</v>
          </cell>
          <cell r="D72">
            <v>97110002</v>
          </cell>
          <cell r="E72" t="str">
            <v>(Variable1/(Variable2+Variable3))*100</v>
          </cell>
          <cell r="F72">
            <v>100</v>
          </cell>
          <cell r="G72" t="str">
            <v>Mes</v>
          </cell>
          <cell r="H72" t="str">
            <v>Porcentaje</v>
          </cell>
          <cell r="I72">
            <v>85</v>
          </cell>
          <cell r="J72">
            <v>12</v>
          </cell>
          <cell r="K72" t="str">
            <v>Proceso: Recaudación</v>
          </cell>
          <cell r="L72">
            <v>259</v>
          </cell>
          <cell r="M72" t="str">
            <v xml:space="preserve">	Subproceso: Información de Recaudo</v>
          </cell>
          <cell r="N72">
            <v>2052</v>
          </cell>
          <cell r="O72" t="str">
            <v>Procedimiento: Informe contable que deben rendir las direcciones seccionales</v>
          </cell>
          <cell r="P72">
            <v>6132</v>
          </cell>
          <cell r="Q72">
            <v>6133</v>
          </cell>
          <cell r="R72">
            <v>6134</v>
          </cell>
          <cell r="S72">
            <v>0</v>
          </cell>
          <cell r="T72" t="str">
            <v>Constante</v>
          </cell>
          <cell r="U72">
            <v>1</v>
          </cell>
          <cell r="V72" t="str">
            <v>Procedimiento</v>
          </cell>
          <cell r="W72">
            <v>22401</v>
          </cell>
          <cell r="X72" t="str">
            <v>Recaudo</v>
          </cell>
          <cell r="Y72" t="str">
            <v>Si</v>
          </cell>
        </row>
        <row r="73">
          <cell r="A73">
            <v>449</v>
          </cell>
          <cell r="B73" t="str">
            <v>Cantidad de consultas y respuestas a los requerimientos de comunicaciones oficiales de entidades externas y dependencias de la Entidad.</v>
          </cell>
          <cell r="C73" t="str">
            <v>(6135/6136)*100</v>
          </cell>
          <cell r="D73">
            <v>97110002</v>
          </cell>
          <cell r="E73" t="str">
            <v>(Variable1/Variable2)*100</v>
          </cell>
          <cell r="F73">
            <v>100</v>
          </cell>
          <cell r="G73" t="str">
            <v>Trimestre</v>
          </cell>
          <cell r="H73" t="str">
            <v>Porcentaje</v>
          </cell>
          <cell r="I73">
            <v>0</v>
          </cell>
          <cell r="J73">
            <v>14</v>
          </cell>
          <cell r="K73" t="str">
            <v>Proceso: Recursos Físicos</v>
          </cell>
          <cell r="L73">
            <v>53</v>
          </cell>
          <cell r="M73" t="str">
            <v>Subproceso: Gestión Documental</v>
          </cell>
          <cell r="N73">
            <v>2209</v>
          </cell>
          <cell r="O73" t="str">
            <v>Procedimiento: Administración del Archivo Central</v>
          </cell>
          <cell r="P73">
            <v>6135</v>
          </cell>
          <cell r="Q73">
            <v>6136</v>
          </cell>
          <cell r="R73">
            <v>0</v>
          </cell>
          <cell r="S73">
            <v>0</v>
          </cell>
          <cell r="T73" t="str">
            <v>Constante</v>
          </cell>
          <cell r="U73">
            <v>1</v>
          </cell>
          <cell r="V73" t="str">
            <v>Procedimiento</v>
          </cell>
          <cell r="W73">
            <v>21501</v>
          </cell>
          <cell r="X73" t="str">
            <v>Recursos Físicos</v>
          </cell>
          <cell r="Y73" t="str">
            <v>No</v>
          </cell>
        </row>
        <row r="74">
          <cell r="A74">
            <v>451</v>
          </cell>
          <cell r="B74" t="str">
            <v>Oportunidad en la entrega de las comunicaciones oficiales de salida</v>
          </cell>
          <cell r="C74" t="str">
            <v>(6139/6140)*100</v>
          </cell>
          <cell r="D74">
            <v>97110001</v>
          </cell>
          <cell r="E74" t="str">
            <v>(Variable1/Variable2)*100</v>
          </cell>
          <cell r="F74">
            <v>100</v>
          </cell>
          <cell r="G74" t="str">
            <v>Trimestre</v>
          </cell>
          <cell r="H74" t="str">
            <v>Porcentaje</v>
          </cell>
          <cell r="I74">
            <v>0</v>
          </cell>
          <cell r="J74">
            <v>14</v>
          </cell>
          <cell r="K74" t="str">
            <v>Proceso: Recursos Físicos</v>
          </cell>
          <cell r="L74">
            <v>53</v>
          </cell>
          <cell r="M74" t="str">
            <v>Subproceso: Gestión Documental</v>
          </cell>
          <cell r="N74">
            <v>2198</v>
          </cell>
          <cell r="O74" t="str">
            <v>Procedimiento: Comunicaciones Oficiales de Salida</v>
          </cell>
          <cell r="P74">
            <v>6139</v>
          </cell>
          <cell r="Q74">
            <v>6140</v>
          </cell>
          <cell r="R74">
            <v>0</v>
          </cell>
          <cell r="S74">
            <v>0</v>
          </cell>
          <cell r="T74" t="str">
            <v>Ascendente</v>
          </cell>
          <cell r="U74">
            <v>1</v>
          </cell>
          <cell r="V74" t="str">
            <v>Procedimiento</v>
          </cell>
          <cell r="W74">
            <v>21501</v>
          </cell>
          <cell r="X74" t="str">
            <v>Recursos Físicos</v>
          </cell>
          <cell r="Y74" t="str">
            <v>No</v>
          </cell>
        </row>
        <row r="75">
          <cell r="A75">
            <v>452</v>
          </cell>
          <cell r="B75" t="str">
            <v>Transferencias Documentales de archivos de Gestión al Archivo Central que cumplen con los procedimiento, instructivo y formatos establecidos.</v>
          </cell>
          <cell r="C75" t="str">
            <v>(6141/6142)*100</v>
          </cell>
          <cell r="D75">
            <v>97110002</v>
          </cell>
          <cell r="E75" t="str">
            <v>(Variable1/Variable2)*100</v>
          </cell>
          <cell r="F75">
            <v>100</v>
          </cell>
          <cell r="G75" t="str">
            <v>Trimestre</v>
          </cell>
          <cell r="H75" t="str">
            <v>Cantidad</v>
          </cell>
          <cell r="I75">
            <v>0</v>
          </cell>
          <cell r="J75">
            <v>14</v>
          </cell>
          <cell r="K75" t="str">
            <v>Proceso: Recursos Físicos</v>
          </cell>
          <cell r="L75">
            <v>53</v>
          </cell>
          <cell r="M75" t="str">
            <v>Subproceso: Gestión Documental</v>
          </cell>
          <cell r="N75">
            <v>2209</v>
          </cell>
          <cell r="O75" t="str">
            <v>Procedimiento: Administración del Archivo Central</v>
          </cell>
          <cell r="P75">
            <v>6141</v>
          </cell>
          <cell r="Q75">
            <v>6142</v>
          </cell>
          <cell r="R75">
            <v>0</v>
          </cell>
          <cell r="S75">
            <v>0</v>
          </cell>
          <cell r="T75" t="str">
            <v>Constante</v>
          </cell>
          <cell r="U75">
            <v>1</v>
          </cell>
          <cell r="V75" t="str">
            <v>Procedimiento</v>
          </cell>
          <cell r="W75">
            <v>21501</v>
          </cell>
          <cell r="X75" t="str">
            <v>Recursos Físicos</v>
          </cell>
          <cell r="Y75" t="str">
            <v>No</v>
          </cell>
        </row>
        <row r="76">
          <cell r="A76">
            <v>5001</v>
          </cell>
          <cell r="B76" t="str">
            <v>Resultado de las Investigaciones en Fiscalización Tributaria e Internacional</v>
          </cell>
          <cell r="C76" t="str">
            <v>(5785/5832)* 100</v>
          </cell>
          <cell r="D76">
            <v>97110002</v>
          </cell>
          <cell r="E76" t="str">
            <v>(Variable 1/ Variable 2)* 100</v>
          </cell>
          <cell r="F76">
            <v>60</v>
          </cell>
          <cell r="G76" t="str">
            <v>Trimestre</v>
          </cell>
          <cell r="H76" t="str">
            <v>Porcentaje</v>
          </cell>
          <cell r="I76">
            <v>0</v>
          </cell>
          <cell r="J76">
            <v>5</v>
          </cell>
          <cell r="K76" t="str">
            <v>Proceso: Fiscalización y Liquidación</v>
          </cell>
          <cell r="L76">
            <v>200</v>
          </cell>
          <cell r="M76" t="str">
            <v>Subproceso: Control Tributario</v>
          </cell>
          <cell r="N76">
            <v>3007</v>
          </cell>
          <cell r="O76" t="str">
            <v>Subproceso: Control Tributario</v>
          </cell>
          <cell r="P76">
            <v>5785</v>
          </cell>
          <cell r="Q76">
            <v>5832</v>
          </cell>
          <cell r="R76">
            <v>0</v>
          </cell>
          <cell r="S76">
            <v>0</v>
          </cell>
          <cell r="T76" t="str">
            <v>Constante</v>
          </cell>
          <cell r="U76">
            <v>3</v>
          </cell>
          <cell r="V76" t="str">
            <v>Proceso</v>
          </cell>
          <cell r="W76">
            <v>22904</v>
          </cell>
          <cell r="X76" t="str">
            <v>Indicadores de Subproceso - Fiscalización Tributaria</v>
          </cell>
          <cell r="Y76" t="str">
            <v>No</v>
          </cell>
        </row>
        <row r="77">
          <cell r="A77">
            <v>5002</v>
          </cell>
          <cell r="B77" t="str">
            <v>Resultado de las Investigaciones en Liquidación Tributaria e Internacional</v>
          </cell>
          <cell r="C77" t="str">
            <v>(5786/5833)* 100</v>
          </cell>
          <cell r="D77">
            <v>97110002</v>
          </cell>
          <cell r="E77" t="str">
            <v>(Variable 1/ Variable 2)* 100</v>
          </cell>
          <cell r="F77">
            <v>80</v>
          </cell>
          <cell r="G77" t="str">
            <v>Trimestre</v>
          </cell>
          <cell r="H77" t="str">
            <v>Porcentaje</v>
          </cell>
          <cell r="I77">
            <v>0</v>
          </cell>
          <cell r="J77">
            <v>5</v>
          </cell>
          <cell r="K77" t="str">
            <v>Proceso: Fiscalización y Liquidación</v>
          </cell>
          <cell r="L77">
            <v>200</v>
          </cell>
          <cell r="M77" t="str">
            <v>Subproceso: Control Tributario</v>
          </cell>
          <cell r="N77">
            <v>3007</v>
          </cell>
          <cell r="O77" t="str">
            <v>Subproceso: Control Tributario</v>
          </cell>
          <cell r="P77">
            <v>5786</v>
          </cell>
          <cell r="Q77">
            <v>5833</v>
          </cell>
          <cell r="R77">
            <v>0</v>
          </cell>
          <cell r="S77">
            <v>0</v>
          </cell>
          <cell r="T77" t="str">
            <v>Constante</v>
          </cell>
          <cell r="U77">
            <v>3</v>
          </cell>
          <cell r="V77" t="str">
            <v>Proceso</v>
          </cell>
          <cell r="W77">
            <v>22905</v>
          </cell>
          <cell r="X77" t="str">
            <v>Indicadores de Subproceso - Liquidación Tributaria</v>
          </cell>
          <cell r="Y77" t="str">
            <v>No</v>
          </cell>
        </row>
        <row r="78">
          <cell r="A78">
            <v>5003</v>
          </cell>
          <cell r="B78" t="str">
            <v>Gestión de las investigaciones en Fiscalización Tributaria e Internacional</v>
          </cell>
          <cell r="C78" t="str">
            <v>(5787/(5834+5875))*100</v>
          </cell>
          <cell r="D78">
            <v>97110002</v>
          </cell>
          <cell r="E78" t="str">
            <v>(Variable 1/ (Variable 2 + Variable 3))*100</v>
          </cell>
          <cell r="F78">
            <v>40</v>
          </cell>
          <cell r="G78" t="str">
            <v>Trimestre</v>
          </cell>
          <cell r="H78" t="str">
            <v>Porcentaje</v>
          </cell>
          <cell r="I78">
            <v>0</v>
          </cell>
          <cell r="J78">
            <v>5</v>
          </cell>
          <cell r="K78" t="str">
            <v>Proceso: Fiscalización y Liquidación</v>
          </cell>
          <cell r="L78">
            <v>200</v>
          </cell>
          <cell r="M78" t="str">
            <v>Subproceso: Control Tributario</v>
          </cell>
          <cell r="N78">
            <v>3007</v>
          </cell>
          <cell r="O78" t="str">
            <v>Subproceso: Control Tributario</v>
          </cell>
          <cell r="P78">
            <v>5787</v>
          </cell>
          <cell r="Q78">
            <v>5834</v>
          </cell>
          <cell r="R78">
            <v>5875</v>
          </cell>
          <cell r="S78">
            <v>0</v>
          </cell>
          <cell r="T78" t="str">
            <v>Constante</v>
          </cell>
          <cell r="U78">
            <v>3</v>
          </cell>
          <cell r="V78" t="str">
            <v>Proceso</v>
          </cell>
          <cell r="W78">
            <v>22904</v>
          </cell>
          <cell r="X78" t="str">
            <v>Indicadores de Subproceso - Fiscalización Tributaria</v>
          </cell>
          <cell r="Y78" t="str">
            <v>No</v>
          </cell>
        </row>
        <row r="79">
          <cell r="A79">
            <v>5004</v>
          </cell>
          <cell r="B79" t="str">
            <v>Gestión de las investigaciones en Liquidación Tributaria e Internacional</v>
          </cell>
          <cell r="C79" t="str">
            <v>(5788/(5835+5876))*100</v>
          </cell>
          <cell r="D79">
            <v>97110002</v>
          </cell>
          <cell r="E79" t="str">
            <v>(Variable 1/ (Variable 2 + Variable 3))*100</v>
          </cell>
          <cell r="F79">
            <v>45</v>
          </cell>
          <cell r="G79" t="str">
            <v>Trimestre</v>
          </cell>
          <cell r="H79" t="str">
            <v>Porcentaje</v>
          </cell>
          <cell r="I79">
            <v>0</v>
          </cell>
          <cell r="J79">
            <v>5</v>
          </cell>
          <cell r="K79" t="str">
            <v>Proceso: Fiscalización y Liquidación</v>
          </cell>
          <cell r="L79">
            <v>200</v>
          </cell>
          <cell r="M79" t="str">
            <v>Subproceso: Control Tributario</v>
          </cell>
          <cell r="N79">
            <v>3007</v>
          </cell>
          <cell r="O79" t="str">
            <v>Subproceso: Control Tributario</v>
          </cell>
          <cell r="P79">
            <v>5788</v>
          </cell>
          <cell r="Q79">
            <v>5835</v>
          </cell>
          <cell r="R79">
            <v>5876</v>
          </cell>
          <cell r="S79">
            <v>0</v>
          </cell>
          <cell r="T79" t="str">
            <v>Constante</v>
          </cell>
          <cell r="U79">
            <v>3</v>
          </cell>
          <cell r="V79" t="str">
            <v>Proceso</v>
          </cell>
          <cell r="W79">
            <v>22905</v>
          </cell>
          <cell r="X79" t="str">
            <v>Indicadores de Subproceso - Liquidación Tributaria</v>
          </cell>
          <cell r="Y79" t="str">
            <v>No</v>
          </cell>
        </row>
        <row r="80">
          <cell r="A80">
            <v>5005</v>
          </cell>
          <cell r="B80" t="str">
            <v>Resultado de las Investigaciones en Fiscalización Cambiaria</v>
          </cell>
          <cell r="C80" t="str">
            <v>(5789/5836)*100</v>
          </cell>
          <cell r="D80">
            <v>97110001</v>
          </cell>
          <cell r="E80" t="str">
            <v>(Variable 1/ Variable 2)* 100</v>
          </cell>
          <cell r="F80">
            <v>80</v>
          </cell>
          <cell r="G80" t="str">
            <v>Trimestre</v>
          </cell>
          <cell r="H80" t="str">
            <v>Porcentaje</v>
          </cell>
          <cell r="I80">
            <v>0</v>
          </cell>
          <cell r="J80">
            <v>5</v>
          </cell>
          <cell r="K80" t="str">
            <v>Proceso: Fiscalización y Liquidación</v>
          </cell>
          <cell r="L80">
            <v>202</v>
          </cell>
          <cell r="M80" t="str">
            <v>Subproceso: Control Cambiario</v>
          </cell>
          <cell r="N80">
            <v>3005</v>
          </cell>
          <cell r="O80" t="str">
            <v>Subproceso: Control Cambiario</v>
          </cell>
          <cell r="P80">
            <v>5789</v>
          </cell>
          <cell r="Q80">
            <v>5836</v>
          </cell>
          <cell r="R80">
            <v>0</v>
          </cell>
          <cell r="S80">
            <v>0</v>
          </cell>
          <cell r="T80" t="str">
            <v>Ascendente</v>
          </cell>
          <cell r="U80">
            <v>3</v>
          </cell>
          <cell r="V80" t="str">
            <v>Proceso</v>
          </cell>
          <cell r="W80">
            <v>23204</v>
          </cell>
          <cell r="X80" t="str">
            <v>Indicadores de Subproceso - Fiscalización Cambiaria</v>
          </cell>
          <cell r="Y80" t="str">
            <v>No</v>
          </cell>
        </row>
        <row r="81">
          <cell r="A81">
            <v>5006</v>
          </cell>
          <cell r="B81" t="str">
            <v>Resultado de las investigaciones en Liquidación Cambiaria.</v>
          </cell>
          <cell r="C81" t="str">
            <v>(5790/5837)*100</v>
          </cell>
          <cell r="D81">
            <v>97110001</v>
          </cell>
          <cell r="E81" t="str">
            <v>(Variable 1/ Variable 2)* 100</v>
          </cell>
          <cell r="F81">
            <v>100</v>
          </cell>
          <cell r="G81" t="str">
            <v>Trimestre</v>
          </cell>
          <cell r="H81" t="str">
            <v>Porcentaje</v>
          </cell>
          <cell r="I81">
            <v>0</v>
          </cell>
          <cell r="J81">
            <v>5</v>
          </cell>
          <cell r="K81" t="str">
            <v>Proceso: Fiscalización y Liquidación</v>
          </cell>
          <cell r="L81">
            <v>202</v>
          </cell>
          <cell r="M81" t="str">
            <v>Subproceso: Control Cambiario</v>
          </cell>
          <cell r="N81">
            <v>3005</v>
          </cell>
          <cell r="O81" t="str">
            <v>Subproceso: Control Cambiario</v>
          </cell>
          <cell r="P81">
            <v>5790</v>
          </cell>
          <cell r="Q81">
            <v>5837</v>
          </cell>
          <cell r="R81">
            <v>0</v>
          </cell>
          <cell r="S81">
            <v>0</v>
          </cell>
          <cell r="T81" t="str">
            <v>Ascendente</v>
          </cell>
          <cell r="U81">
            <v>3</v>
          </cell>
          <cell r="V81" t="str">
            <v>Proceso</v>
          </cell>
          <cell r="W81">
            <v>23205</v>
          </cell>
          <cell r="X81" t="str">
            <v>Indicadores de Subproceso - Liquidación Cambiaria</v>
          </cell>
          <cell r="Y81" t="str">
            <v>No</v>
          </cell>
        </row>
        <row r="82">
          <cell r="A82">
            <v>5007</v>
          </cell>
          <cell r="B82" t="str">
            <v>Gestión de las investigaciones en Fiscalización Cambiaria</v>
          </cell>
          <cell r="C82" t="str">
            <v>(5791/(5838+5877))*100</v>
          </cell>
          <cell r="D82">
            <v>97110001</v>
          </cell>
          <cell r="E82" t="str">
            <v>(Variable 1/ (Variable 2 + Variable 3))*100</v>
          </cell>
          <cell r="F82">
            <v>70</v>
          </cell>
          <cell r="G82" t="str">
            <v>Trimestre</v>
          </cell>
          <cell r="H82" t="str">
            <v>Porcentaje</v>
          </cell>
          <cell r="I82">
            <v>0</v>
          </cell>
          <cell r="J82">
            <v>5</v>
          </cell>
          <cell r="K82" t="str">
            <v>Proceso: Fiscalización y Liquidación</v>
          </cell>
          <cell r="L82">
            <v>202</v>
          </cell>
          <cell r="M82" t="str">
            <v>Subproceso: Control Cambiario</v>
          </cell>
          <cell r="N82">
            <v>3005</v>
          </cell>
          <cell r="O82" t="str">
            <v>Subproceso: Control Cambiario</v>
          </cell>
          <cell r="P82">
            <v>5791</v>
          </cell>
          <cell r="Q82">
            <v>5838</v>
          </cell>
          <cell r="R82">
            <v>5877</v>
          </cell>
          <cell r="S82">
            <v>0</v>
          </cell>
          <cell r="T82" t="str">
            <v>Ascendente</v>
          </cell>
          <cell r="U82">
            <v>3</v>
          </cell>
          <cell r="V82" t="str">
            <v>Proceso</v>
          </cell>
          <cell r="W82">
            <v>23204</v>
          </cell>
          <cell r="X82" t="str">
            <v>Indicadores de Subproceso - Fiscalización Cambiaria</v>
          </cell>
          <cell r="Y82" t="str">
            <v>No</v>
          </cell>
        </row>
        <row r="83">
          <cell r="A83">
            <v>5008</v>
          </cell>
          <cell r="B83" t="str">
            <v>Gestión de las investigaciones en Liquidación Cambiaria</v>
          </cell>
          <cell r="C83" t="str">
            <v>(5792/(5839+5878))*100</v>
          </cell>
          <cell r="D83">
            <v>97110001</v>
          </cell>
          <cell r="E83" t="str">
            <v>(Variable 1/ (Variable 2 + Variable 3))*100</v>
          </cell>
          <cell r="F83">
            <v>70</v>
          </cell>
          <cell r="G83" t="str">
            <v>Trimestre</v>
          </cell>
          <cell r="H83" t="str">
            <v>Porcentaje</v>
          </cell>
          <cell r="I83">
            <v>0</v>
          </cell>
          <cell r="J83">
            <v>5</v>
          </cell>
          <cell r="K83" t="str">
            <v>Proceso: Fiscalización y Liquidación</v>
          </cell>
          <cell r="L83">
            <v>202</v>
          </cell>
          <cell r="M83" t="str">
            <v>Subproceso: Control Cambiario</v>
          </cell>
          <cell r="N83">
            <v>3005</v>
          </cell>
          <cell r="O83" t="str">
            <v>Subproceso: Control Cambiario</v>
          </cell>
          <cell r="P83">
            <v>5792</v>
          </cell>
          <cell r="Q83">
            <v>5839</v>
          </cell>
          <cell r="R83">
            <v>5878</v>
          </cell>
          <cell r="S83">
            <v>0</v>
          </cell>
          <cell r="T83" t="str">
            <v>Ascendente</v>
          </cell>
          <cell r="U83">
            <v>3</v>
          </cell>
          <cell r="V83" t="str">
            <v>Proceso</v>
          </cell>
          <cell r="W83">
            <v>23205</v>
          </cell>
          <cell r="X83" t="str">
            <v>Indicadores de Subproceso - Liquidación Cambiaria</v>
          </cell>
          <cell r="Y83" t="str">
            <v>No</v>
          </cell>
        </row>
        <row r="84">
          <cell r="A84">
            <v>5019</v>
          </cell>
          <cell r="B84" t="str">
            <v>Gestión de los reportes en control y prevención de lavado de activos</v>
          </cell>
          <cell r="C84" t="str">
            <v>(5803/(5850+5887))*100</v>
          </cell>
          <cell r="D84">
            <v>97110001</v>
          </cell>
          <cell r="E84" t="str">
            <v>(Variable 1/ (Variable 2 + Variable 3))*100</v>
          </cell>
          <cell r="F84">
            <v>35</v>
          </cell>
          <cell r="G84" t="str">
            <v>Trimestre</v>
          </cell>
          <cell r="H84" t="str">
            <v>Porcentaje</v>
          </cell>
          <cell r="I84">
            <v>0</v>
          </cell>
          <cell r="J84">
            <v>5</v>
          </cell>
          <cell r="K84" t="str">
            <v>Proceso: Fiscalización y Liquidación</v>
          </cell>
          <cell r="L84">
            <v>273</v>
          </cell>
          <cell r="M84" t="str">
            <v>Proceso: Fiscalización y Liquidación No Aplica Subproceso.</v>
          </cell>
          <cell r="N84">
            <v>3023</v>
          </cell>
          <cell r="O84" t="str">
            <v>Proceso: Fiscalización y Liquidación</v>
          </cell>
          <cell r="P84">
            <v>5803</v>
          </cell>
          <cell r="Q84">
            <v>5850</v>
          </cell>
          <cell r="R84">
            <v>5887</v>
          </cell>
          <cell r="S84">
            <v>0</v>
          </cell>
          <cell r="T84" t="str">
            <v>Ascendente</v>
          </cell>
          <cell r="U84">
            <v>3</v>
          </cell>
          <cell r="V84" t="str">
            <v>Proceso</v>
          </cell>
          <cell r="W84">
            <v>21103</v>
          </cell>
          <cell r="X84" t="str">
            <v>Indicadores de Proceso - Gestión de Fiscalización</v>
          </cell>
          <cell r="Y84" t="str">
            <v>No</v>
          </cell>
        </row>
        <row r="85">
          <cell r="A85">
            <v>5021</v>
          </cell>
          <cell r="B85" t="str">
            <v>Oportunidad en los actos administrativos proferidos en Sede Administrativa en materia Tributaria.</v>
          </cell>
          <cell r="C85" t="str">
            <v>(5805/5852)*100</v>
          </cell>
          <cell r="D85">
            <v>97110002</v>
          </cell>
          <cell r="E85" t="str">
            <v>(Variable 1/ Variable 2)* 100</v>
          </cell>
          <cell r="F85">
            <v>100</v>
          </cell>
          <cell r="G85" t="str">
            <v>Mes</v>
          </cell>
          <cell r="H85" t="str">
            <v>Porcentaje</v>
          </cell>
          <cell r="I85">
            <v>99.11</v>
          </cell>
          <cell r="J85">
            <v>7</v>
          </cell>
          <cell r="K85" t="str">
            <v>Proceso: Gestión Jurídica</v>
          </cell>
          <cell r="L85">
            <v>7</v>
          </cell>
          <cell r="M85" t="str">
            <v>Proceso: Gestión Jurídica No Aplica</v>
          </cell>
          <cell r="N85">
            <v>3003</v>
          </cell>
          <cell r="O85" t="str">
            <v>Proceso: Gestión Jurídica No Aplica</v>
          </cell>
          <cell r="P85">
            <v>5805</v>
          </cell>
          <cell r="Q85">
            <v>5852</v>
          </cell>
          <cell r="R85">
            <v>0</v>
          </cell>
          <cell r="S85">
            <v>0</v>
          </cell>
          <cell r="T85" t="str">
            <v>Constante</v>
          </cell>
          <cell r="U85">
            <v>3</v>
          </cell>
          <cell r="V85" t="str">
            <v>Proceso</v>
          </cell>
          <cell r="W85">
            <v>20803</v>
          </cell>
          <cell r="X85" t="str">
            <v>Indicadores de Proceso - Gestión Jurídica</v>
          </cell>
          <cell r="Y85" t="str">
            <v>No</v>
          </cell>
        </row>
        <row r="86">
          <cell r="A86">
            <v>5024</v>
          </cell>
          <cell r="B86" t="str">
            <v>Atención de Alegatos de Conclusión</v>
          </cell>
          <cell r="C86" t="str">
            <v>(5808/5854)* 100</v>
          </cell>
          <cell r="D86">
            <v>97110002</v>
          </cell>
          <cell r="E86" t="str">
            <v>(Variable 1/ Variable 2)* 100</v>
          </cell>
          <cell r="F86">
            <v>100</v>
          </cell>
          <cell r="G86" t="str">
            <v>Mes</v>
          </cell>
          <cell r="H86" t="str">
            <v>Porcentaje</v>
          </cell>
          <cell r="I86">
            <v>0</v>
          </cell>
          <cell r="J86">
            <v>7</v>
          </cell>
          <cell r="K86" t="str">
            <v>Proceso: Gestión Jurídica</v>
          </cell>
          <cell r="L86">
            <v>7</v>
          </cell>
          <cell r="M86" t="str">
            <v>Proceso: Gestión Jurídica No Aplica</v>
          </cell>
          <cell r="N86">
            <v>3003</v>
          </cell>
          <cell r="O86" t="str">
            <v>Proceso: Gestión Jurídica No Aplica</v>
          </cell>
          <cell r="P86">
            <v>5808</v>
          </cell>
          <cell r="Q86">
            <v>5854</v>
          </cell>
          <cell r="R86">
            <v>0</v>
          </cell>
          <cell r="S86">
            <v>0</v>
          </cell>
          <cell r="T86" t="str">
            <v>Constante</v>
          </cell>
          <cell r="U86">
            <v>3</v>
          </cell>
          <cell r="V86" t="str">
            <v>Proceso</v>
          </cell>
          <cell r="W86">
            <v>20803</v>
          </cell>
          <cell r="X86" t="str">
            <v>Indicadores de Proceso - Gestión Jurídica</v>
          </cell>
          <cell r="Y86" t="str">
            <v>No</v>
          </cell>
        </row>
        <row r="87">
          <cell r="A87">
            <v>5025</v>
          </cell>
          <cell r="B87" t="str">
            <v>Atención de recursos de apelación contra sentencias de primera instancia desfavorables a la DIAN</v>
          </cell>
          <cell r="C87" t="str">
            <v>(5809/5855)* 100</v>
          </cell>
          <cell r="D87">
            <v>97110002</v>
          </cell>
          <cell r="E87" t="str">
            <v>(Variable 1/ Variable 2)* 100</v>
          </cell>
          <cell r="F87">
            <v>100</v>
          </cell>
          <cell r="G87" t="str">
            <v>Mes</v>
          </cell>
          <cell r="H87" t="str">
            <v>Porcentaje</v>
          </cell>
          <cell r="I87">
            <v>0</v>
          </cell>
          <cell r="J87">
            <v>7</v>
          </cell>
          <cell r="K87" t="str">
            <v>Proceso: Gestión Jurídica</v>
          </cell>
          <cell r="L87">
            <v>7</v>
          </cell>
          <cell r="M87" t="str">
            <v>Proceso: Gestión Jurídica No Aplica</v>
          </cell>
          <cell r="N87">
            <v>3003</v>
          </cell>
          <cell r="O87" t="str">
            <v>Proceso: Gestión Jurídica No Aplica</v>
          </cell>
          <cell r="P87">
            <v>5809</v>
          </cell>
          <cell r="Q87">
            <v>5855</v>
          </cell>
          <cell r="R87">
            <v>0</v>
          </cell>
          <cell r="S87">
            <v>0</v>
          </cell>
          <cell r="T87" t="str">
            <v>Constante</v>
          </cell>
          <cell r="U87">
            <v>3</v>
          </cell>
          <cell r="V87" t="str">
            <v>Proceso</v>
          </cell>
          <cell r="W87">
            <v>20803</v>
          </cell>
          <cell r="X87" t="str">
            <v>Indicadores de Proceso - Gestión Jurídica</v>
          </cell>
          <cell r="Y87" t="str">
            <v>No</v>
          </cell>
        </row>
        <row r="88">
          <cell r="A88">
            <v>5028</v>
          </cell>
          <cell r="B88" t="str">
            <v>Decisiones del Comité de Conciliación y Defensa Judicial relacionadas con los estudios de acciones de repetición.</v>
          </cell>
          <cell r="C88" t="str">
            <v>(5812/5858)* 100</v>
          </cell>
          <cell r="D88">
            <v>97110002</v>
          </cell>
          <cell r="E88" t="str">
            <v>(Variable 1/ Variable 2)* 100</v>
          </cell>
          <cell r="F88">
            <v>100</v>
          </cell>
          <cell r="G88" t="str">
            <v>Mes</v>
          </cell>
          <cell r="H88" t="str">
            <v>Porcentaje</v>
          </cell>
          <cell r="I88">
            <v>0</v>
          </cell>
          <cell r="J88">
            <v>7</v>
          </cell>
          <cell r="K88" t="str">
            <v>Proceso: Gestión Jurídica</v>
          </cell>
          <cell r="L88">
            <v>7</v>
          </cell>
          <cell r="M88" t="str">
            <v>Proceso: Gestión Jurídica No Aplica</v>
          </cell>
          <cell r="N88">
            <v>3003</v>
          </cell>
          <cell r="O88" t="str">
            <v>Proceso: Gestión Jurídica No Aplica</v>
          </cell>
          <cell r="P88">
            <v>5812</v>
          </cell>
          <cell r="Q88">
            <v>5858</v>
          </cell>
          <cell r="R88">
            <v>0</v>
          </cell>
          <cell r="S88">
            <v>0</v>
          </cell>
          <cell r="T88" t="str">
            <v>Constante</v>
          </cell>
          <cell r="U88">
            <v>3</v>
          </cell>
          <cell r="V88" t="str">
            <v>Proceso</v>
          </cell>
          <cell r="W88">
            <v>20803</v>
          </cell>
          <cell r="X88" t="str">
            <v>Indicadores de Proceso - Gestión Jurídica</v>
          </cell>
          <cell r="Y88" t="str">
            <v>No</v>
          </cell>
        </row>
        <row r="89">
          <cell r="A89">
            <v>5029</v>
          </cell>
          <cell r="B89" t="str">
            <v>Atención de Tutelas</v>
          </cell>
          <cell r="C89" t="str">
            <v>(5813/5859)* 100</v>
          </cell>
          <cell r="D89">
            <v>97110002</v>
          </cell>
          <cell r="E89" t="str">
            <v>(Variable 1/ Variable 2)* 100</v>
          </cell>
          <cell r="F89">
            <v>100</v>
          </cell>
          <cell r="G89" t="str">
            <v>Mes</v>
          </cell>
          <cell r="H89" t="str">
            <v>Porcentaje</v>
          </cell>
          <cell r="I89">
            <v>0</v>
          </cell>
          <cell r="J89">
            <v>7</v>
          </cell>
          <cell r="K89" t="str">
            <v>Proceso: Gestión Jurídica</v>
          </cell>
          <cell r="L89">
            <v>7</v>
          </cell>
          <cell r="M89" t="str">
            <v>Proceso: Gestión Jurídica No Aplica</v>
          </cell>
          <cell r="N89">
            <v>3003</v>
          </cell>
          <cell r="O89" t="str">
            <v>Proceso: Gestión Jurídica No Aplica</v>
          </cell>
          <cell r="P89">
            <v>5813</v>
          </cell>
          <cell r="Q89">
            <v>5859</v>
          </cell>
          <cell r="R89">
            <v>0</v>
          </cell>
          <cell r="S89">
            <v>0</v>
          </cell>
          <cell r="T89" t="str">
            <v>Constante</v>
          </cell>
          <cell r="U89">
            <v>3</v>
          </cell>
          <cell r="V89" t="str">
            <v>Proceso</v>
          </cell>
          <cell r="W89">
            <v>20803</v>
          </cell>
          <cell r="X89" t="str">
            <v>Indicadores de Proceso - Gestión Jurídica</v>
          </cell>
          <cell r="Y89" t="str">
            <v>No</v>
          </cell>
        </row>
        <row r="90">
          <cell r="A90">
            <v>5030</v>
          </cell>
          <cell r="B90" t="str">
            <v>Fallos de tutela a favor de la DIAN</v>
          </cell>
          <cell r="C90" t="str">
            <v>(5814/5860)* 100</v>
          </cell>
          <cell r="D90">
            <v>97110002</v>
          </cell>
          <cell r="E90" t="str">
            <v>(Variable 1/ Variable 2)* 100</v>
          </cell>
          <cell r="F90">
            <v>90</v>
          </cell>
          <cell r="G90" t="str">
            <v>Trimestre</v>
          </cell>
          <cell r="H90" t="str">
            <v>Porcentaje</v>
          </cell>
          <cell r="I90">
            <v>0</v>
          </cell>
          <cell r="J90">
            <v>7</v>
          </cell>
          <cell r="K90" t="str">
            <v>Proceso: Gestión Jurídica</v>
          </cell>
          <cell r="L90">
            <v>7</v>
          </cell>
          <cell r="M90" t="str">
            <v>Proceso: Gestión Jurídica No Aplica</v>
          </cell>
          <cell r="N90">
            <v>3003</v>
          </cell>
          <cell r="O90" t="str">
            <v>Proceso: Gestión Jurídica No Aplica</v>
          </cell>
          <cell r="P90">
            <v>5814</v>
          </cell>
          <cell r="Q90">
            <v>5860</v>
          </cell>
          <cell r="R90">
            <v>0</v>
          </cell>
          <cell r="S90">
            <v>0</v>
          </cell>
          <cell r="T90" t="str">
            <v>Constante</v>
          </cell>
          <cell r="U90">
            <v>3</v>
          </cell>
          <cell r="V90" t="str">
            <v>Proceso</v>
          </cell>
          <cell r="W90">
            <v>20803</v>
          </cell>
          <cell r="X90" t="str">
            <v>Indicadores de Proceso - Gestión Jurídica</v>
          </cell>
          <cell r="Y90" t="str">
            <v>No</v>
          </cell>
        </row>
        <row r="91">
          <cell r="A91">
            <v>5032</v>
          </cell>
          <cell r="B91" t="str">
            <v>Conceptos efectivamente reconsiderados por la Dian.</v>
          </cell>
          <cell r="C91" t="str">
            <v>1-(5816/5862)*100</v>
          </cell>
          <cell r="D91">
            <v>97110002</v>
          </cell>
          <cell r="E91" t="str">
            <v>(1-(Variable 1 / Variable 2))*100</v>
          </cell>
          <cell r="F91">
            <v>100</v>
          </cell>
          <cell r="G91" t="str">
            <v>Trimestre</v>
          </cell>
          <cell r="H91" t="str">
            <v>Porcentaje</v>
          </cell>
          <cell r="I91">
            <v>0</v>
          </cell>
          <cell r="J91">
            <v>7</v>
          </cell>
          <cell r="K91" t="str">
            <v>Proceso: Gestión Jurídica</v>
          </cell>
          <cell r="L91">
            <v>7</v>
          </cell>
          <cell r="M91" t="str">
            <v>Proceso: Gestión Jurídica No Aplica</v>
          </cell>
          <cell r="N91">
            <v>3003</v>
          </cell>
          <cell r="O91" t="str">
            <v>Proceso: Gestión Jurídica No Aplica</v>
          </cell>
          <cell r="P91">
            <v>5816</v>
          </cell>
          <cell r="Q91">
            <v>5862</v>
          </cell>
          <cell r="R91">
            <v>0</v>
          </cell>
          <cell r="S91">
            <v>0</v>
          </cell>
          <cell r="T91" t="str">
            <v>Constante</v>
          </cell>
          <cell r="U91">
            <v>3</v>
          </cell>
          <cell r="V91" t="str">
            <v>Proceso</v>
          </cell>
          <cell r="W91">
            <v>20803</v>
          </cell>
          <cell r="X91" t="str">
            <v>Indicadores de Proceso - Gestión Jurídica</v>
          </cell>
          <cell r="Y91" t="str">
            <v>No</v>
          </cell>
        </row>
        <row r="92">
          <cell r="A92">
            <v>5033</v>
          </cell>
          <cell r="B92" t="str">
            <v>Oportunidad en la respuesta de los Conceptos</v>
          </cell>
          <cell r="C92" t="str">
            <v>5817/5863)* 100</v>
          </cell>
          <cell r="D92">
            <v>97110001</v>
          </cell>
          <cell r="E92" t="str">
            <v>(Variable 1/ Variable 2)* 100</v>
          </cell>
          <cell r="F92">
            <v>100</v>
          </cell>
          <cell r="G92" t="str">
            <v>Mes</v>
          </cell>
          <cell r="H92" t="str">
            <v>Porcentaje</v>
          </cell>
          <cell r="I92">
            <v>0</v>
          </cell>
          <cell r="J92">
            <v>7</v>
          </cell>
          <cell r="K92" t="str">
            <v>Proceso: Gestión Jurídica</v>
          </cell>
          <cell r="L92">
            <v>7</v>
          </cell>
          <cell r="M92" t="str">
            <v>Proceso: Gestión Jurídica No Aplica</v>
          </cell>
          <cell r="N92">
            <v>3003</v>
          </cell>
          <cell r="O92" t="str">
            <v>Proceso: Gestión Jurídica No Aplica</v>
          </cell>
          <cell r="P92">
            <v>5817</v>
          </cell>
          <cell r="Q92">
            <v>5863</v>
          </cell>
          <cell r="R92">
            <v>0</v>
          </cell>
          <cell r="S92">
            <v>0</v>
          </cell>
          <cell r="T92" t="str">
            <v>Ascendente</v>
          </cell>
          <cell r="U92">
            <v>3</v>
          </cell>
          <cell r="V92" t="str">
            <v>Proceso</v>
          </cell>
          <cell r="W92">
            <v>20803</v>
          </cell>
          <cell r="X92" t="str">
            <v>Indicadores de Proceso - Gestión Jurídica</v>
          </cell>
          <cell r="Y92" t="str">
            <v>No</v>
          </cell>
        </row>
        <row r="93">
          <cell r="A93">
            <v>5034</v>
          </cell>
          <cell r="B93" t="str">
            <v>Eficiencia en la expedición de providencias</v>
          </cell>
          <cell r="C93" t="str">
            <v>.992155525238744884038199181446111869031</v>
          </cell>
          <cell r="D93">
            <v>97110002</v>
          </cell>
          <cell r="E93" t="str">
            <v>Variable 1/ Variable 2</v>
          </cell>
          <cell r="F93">
            <v>1</v>
          </cell>
          <cell r="G93" t="str">
            <v>Trimestre</v>
          </cell>
          <cell r="H93" t="str">
            <v>Días</v>
          </cell>
          <cell r="I93">
            <v>0</v>
          </cell>
          <cell r="J93">
            <v>10</v>
          </cell>
          <cell r="K93" t="str">
            <v>Proceso: Investigación disciplinaria</v>
          </cell>
          <cell r="L93">
            <v>268</v>
          </cell>
          <cell r="M93" t="str">
            <v>Proceso: Investigación disciplinaria</v>
          </cell>
          <cell r="N93">
            <v>3000</v>
          </cell>
          <cell r="O93" t="str">
            <v>Proceso: Investigación Disciplinaria</v>
          </cell>
          <cell r="P93">
            <v>5818</v>
          </cell>
          <cell r="Q93">
            <v>5864</v>
          </cell>
          <cell r="R93">
            <v>0</v>
          </cell>
          <cell r="S93">
            <v>0</v>
          </cell>
          <cell r="T93" t="str">
            <v>Constante</v>
          </cell>
          <cell r="U93">
            <v>3</v>
          </cell>
          <cell r="V93" t="str">
            <v>Proceso</v>
          </cell>
          <cell r="W93">
            <v>21303</v>
          </cell>
          <cell r="X93" t="str">
            <v>Indicadores de Proceso - Control Disciplinario Interno</v>
          </cell>
          <cell r="Y93" t="str">
            <v>No</v>
          </cell>
        </row>
        <row r="94">
          <cell r="A94">
            <v>5036</v>
          </cell>
          <cell r="B94" t="str">
            <v>Porcentaje de fallos proferidos sin nulidad por segunda instancia</v>
          </cell>
          <cell r="C94" t="str">
            <v>99.215819979543129901125127855438117968</v>
          </cell>
          <cell r="D94">
            <v>97110002</v>
          </cell>
          <cell r="E94" t="str">
            <v>(Variable 1/ Variable 2)* 100</v>
          </cell>
          <cell r="F94">
            <v>100</v>
          </cell>
          <cell r="G94" t="str">
            <v>Semestre</v>
          </cell>
          <cell r="H94" t="str">
            <v>Porcentaje</v>
          </cell>
          <cell r="I94">
            <v>0</v>
          </cell>
          <cell r="J94">
            <v>10</v>
          </cell>
          <cell r="K94" t="str">
            <v>Proceso: Investigación disciplinaria</v>
          </cell>
          <cell r="L94">
            <v>268</v>
          </cell>
          <cell r="M94" t="str">
            <v>Proceso: Investigación disciplinaria</v>
          </cell>
          <cell r="N94">
            <v>3000</v>
          </cell>
          <cell r="O94" t="str">
            <v>Proceso: Investigación Disciplinaria</v>
          </cell>
          <cell r="P94">
            <v>5820</v>
          </cell>
          <cell r="Q94">
            <v>5866</v>
          </cell>
          <cell r="R94">
            <v>0</v>
          </cell>
          <cell r="S94">
            <v>0</v>
          </cell>
          <cell r="T94" t="str">
            <v>Constante</v>
          </cell>
          <cell r="U94">
            <v>3</v>
          </cell>
          <cell r="V94" t="str">
            <v>Proceso</v>
          </cell>
          <cell r="W94">
            <v>21303</v>
          </cell>
          <cell r="X94" t="str">
            <v>Indicadores de Proceso - Control Disciplinario Interno</v>
          </cell>
          <cell r="Y94" t="str">
            <v>No</v>
          </cell>
        </row>
        <row r="95">
          <cell r="A95">
            <v>5045</v>
          </cell>
          <cell r="B95" t="str">
            <v>Solicitudes  de Devolución y/o Compensación gestionadas, hasta proferir el acto administrativo terminal dentro del término legal.</v>
          </cell>
          <cell r="C95" t="str">
            <v>(5829/5873)*100</v>
          </cell>
          <cell r="D95">
            <v>97110002</v>
          </cell>
          <cell r="E95" t="str">
            <v>(Variable 1/ Variable 2)* 100</v>
          </cell>
          <cell r="F95">
            <v>100</v>
          </cell>
          <cell r="G95" t="str">
            <v>Mes</v>
          </cell>
          <cell r="H95" t="str">
            <v>Porcentaje</v>
          </cell>
          <cell r="I95">
            <v>0</v>
          </cell>
          <cell r="J95">
            <v>12</v>
          </cell>
          <cell r="K95" t="str">
            <v>Proceso: Recaudación</v>
          </cell>
          <cell r="L95">
            <v>45</v>
          </cell>
          <cell r="M95" t="str">
            <v>Subproceso: Devolución y/o Compensación</v>
          </cell>
          <cell r="N95">
            <v>3044</v>
          </cell>
          <cell r="O95" t="str">
            <v>Subproceso: Devolución y/o compensación</v>
          </cell>
          <cell r="P95">
            <v>5829</v>
          </cell>
          <cell r="Q95">
            <v>5873</v>
          </cell>
          <cell r="R95">
            <v>0</v>
          </cell>
          <cell r="S95">
            <v>0</v>
          </cell>
          <cell r="T95" t="str">
            <v>Constante</v>
          </cell>
          <cell r="U95">
            <v>3</v>
          </cell>
          <cell r="V95" t="str">
            <v>Proceso</v>
          </cell>
          <cell r="W95">
            <v>22403</v>
          </cell>
          <cell r="X95" t="str">
            <v>Indicadores de Subproceso - Recaudo</v>
          </cell>
          <cell r="Y95" t="str">
            <v>No</v>
          </cell>
        </row>
        <row r="96">
          <cell r="A96">
            <v>5047</v>
          </cell>
          <cell r="B96" t="str">
            <v>Promedio de días utilizados en resolver las solicitudes de devolución y/o compensación</v>
          </cell>
          <cell r="C96" t="str">
            <v>5831</v>
          </cell>
          <cell r="D96">
            <v>97110003</v>
          </cell>
          <cell r="E96" t="str">
            <v>Variable 1</v>
          </cell>
          <cell r="F96">
            <v>37</v>
          </cell>
          <cell r="G96" t="str">
            <v>Mes</v>
          </cell>
          <cell r="H96" t="str">
            <v>Días</v>
          </cell>
          <cell r="I96">
            <v>40.49</v>
          </cell>
          <cell r="J96">
            <v>12</v>
          </cell>
          <cell r="K96" t="str">
            <v>Proceso: Recaudación</v>
          </cell>
          <cell r="L96">
            <v>45</v>
          </cell>
          <cell r="M96" t="str">
            <v>Subproceso: Devolución y/o Compensación</v>
          </cell>
          <cell r="N96">
            <v>3044</v>
          </cell>
          <cell r="O96" t="str">
            <v>Subproceso: Devolución y/o compensación</v>
          </cell>
          <cell r="P96">
            <v>5831</v>
          </cell>
          <cell r="Q96">
            <v>0</v>
          </cell>
          <cell r="R96">
            <v>0</v>
          </cell>
          <cell r="S96">
            <v>0</v>
          </cell>
          <cell r="T96" t="str">
            <v>Descendente</v>
          </cell>
          <cell r="U96">
            <v>3</v>
          </cell>
          <cell r="V96" t="str">
            <v>Proceso</v>
          </cell>
          <cell r="W96">
            <v>22403</v>
          </cell>
          <cell r="X96" t="str">
            <v>Indicadores de Subproceso - Recaudo</v>
          </cell>
          <cell r="Y96" t="str">
            <v>No</v>
          </cell>
        </row>
        <row r="97">
          <cell r="A97">
            <v>5048</v>
          </cell>
          <cell r="B97" t="str">
            <v>Cumplimiento del Plan Anual de Auditoría</v>
          </cell>
          <cell r="C97" t="str">
            <v>(5926/5933)*100</v>
          </cell>
          <cell r="D97">
            <v>97110002</v>
          </cell>
          <cell r="E97" t="str">
            <v>(Variable 1/ Variable 2)* 100</v>
          </cell>
          <cell r="F97">
            <v>100</v>
          </cell>
          <cell r="G97" t="str">
            <v>Semestre</v>
          </cell>
          <cell r="H97" t="str">
            <v>Porcentaje</v>
          </cell>
          <cell r="I97">
            <v>0</v>
          </cell>
          <cell r="J97">
            <v>4</v>
          </cell>
          <cell r="K97" t="str">
            <v>Proceso: Control Interno</v>
          </cell>
          <cell r="L97">
            <v>4</v>
          </cell>
          <cell r="M97" t="str">
            <v>Proceso: Control Interno. No Aplica Subproceso.</v>
          </cell>
          <cell r="N97">
            <v>3010</v>
          </cell>
          <cell r="O97" t="str">
            <v>Proceso: Control Interno.</v>
          </cell>
          <cell r="P97">
            <v>5926</v>
          </cell>
          <cell r="Q97">
            <v>5933</v>
          </cell>
          <cell r="R97">
            <v>0</v>
          </cell>
          <cell r="S97">
            <v>0</v>
          </cell>
          <cell r="T97" t="str">
            <v>Constante</v>
          </cell>
          <cell r="U97">
            <v>3</v>
          </cell>
          <cell r="V97" t="str">
            <v>Proceso</v>
          </cell>
          <cell r="W97">
            <v>20403</v>
          </cell>
          <cell r="X97" t="str">
            <v>Indicadores de Proceso - Control Interno</v>
          </cell>
          <cell r="Y97" t="str">
            <v>No</v>
          </cell>
        </row>
        <row r="98">
          <cell r="A98">
            <v>5049</v>
          </cell>
          <cell r="B98" t="str">
            <v>Tiempo promedio de duración de las auditorías</v>
          </cell>
          <cell r="C98" t="str">
            <v>5927/5934</v>
          </cell>
          <cell r="D98">
            <v>97110003</v>
          </cell>
          <cell r="E98" t="str">
            <v>Variable 1/ Variable 2</v>
          </cell>
          <cell r="F98">
            <v>120</v>
          </cell>
          <cell r="G98" t="str">
            <v>Año</v>
          </cell>
          <cell r="H98" t="str">
            <v>Días</v>
          </cell>
          <cell r="I98">
            <v>0</v>
          </cell>
          <cell r="J98">
            <v>4</v>
          </cell>
          <cell r="K98" t="str">
            <v>Proceso: Control Interno</v>
          </cell>
          <cell r="L98">
            <v>4</v>
          </cell>
          <cell r="M98" t="str">
            <v>Proceso: Control Interno. No Aplica Subproceso.</v>
          </cell>
          <cell r="N98">
            <v>3010</v>
          </cell>
          <cell r="O98" t="str">
            <v>Proceso: Control Interno.</v>
          </cell>
          <cell r="P98">
            <v>5927</v>
          </cell>
          <cell r="Q98">
            <v>5934</v>
          </cell>
          <cell r="R98">
            <v>0</v>
          </cell>
          <cell r="S98">
            <v>0</v>
          </cell>
          <cell r="T98" t="str">
            <v>Descendente</v>
          </cell>
          <cell r="U98">
            <v>3</v>
          </cell>
          <cell r="V98" t="str">
            <v>Proceso</v>
          </cell>
          <cell r="W98">
            <v>20403</v>
          </cell>
          <cell r="X98" t="str">
            <v>Indicadores de Proceso - Control Interno</v>
          </cell>
          <cell r="Y98" t="str">
            <v>No</v>
          </cell>
        </row>
        <row r="99">
          <cell r="A99">
            <v>5050</v>
          </cell>
          <cell r="B99" t="str">
            <v>Administración del presupuesto de TIC</v>
          </cell>
          <cell r="C99" t="str">
            <v>(5928/5935)*100</v>
          </cell>
          <cell r="D99">
            <v>97110002</v>
          </cell>
          <cell r="E99" t="str">
            <v>(Variable 1/ Variable 2)* 100</v>
          </cell>
          <cell r="F99">
            <v>100</v>
          </cell>
          <cell r="G99" t="str">
            <v>Trimestre</v>
          </cell>
          <cell r="H99" t="str">
            <v>Porcentaje</v>
          </cell>
          <cell r="I99">
            <v>0</v>
          </cell>
          <cell r="J99">
            <v>15</v>
          </cell>
          <cell r="K99" t="str">
            <v>Proceso: Servicios informáticos</v>
          </cell>
          <cell r="L99">
            <v>263</v>
          </cell>
          <cell r="M99" t="str">
            <v>Proceso: Servicios informáticos</v>
          </cell>
          <cell r="N99">
            <v>3011</v>
          </cell>
          <cell r="O99" t="str">
            <v>Proceso: Servicios Informáticos</v>
          </cell>
          <cell r="P99">
            <v>5928</v>
          </cell>
          <cell r="Q99">
            <v>5935</v>
          </cell>
          <cell r="R99">
            <v>0</v>
          </cell>
          <cell r="S99">
            <v>0</v>
          </cell>
          <cell r="T99" t="str">
            <v>Constante</v>
          </cell>
          <cell r="U99">
            <v>3</v>
          </cell>
          <cell r="V99" t="str">
            <v>Proceso</v>
          </cell>
          <cell r="W99">
            <v>22003</v>
          </cell>
          <cell r="X99" t="str">
            <v>Indicadores de Proceso - Tecnología de Información y Telecomunicaciones</v>
          </cell>
          <cell r="Y99" t="str">
            <v>No</v>
          </cell>
        </row>
        <row r="100">
          <cell r="A100">
            <v>5051</v>
          </cell>
          <cell r="B100" t="str">
            <v>Nivel cumplimiento del cronograma de software</v>
          </cell>
          <cell r="C100" t="str">
            <v>(5929/5936)*100</v>
          </cell>
          <cell r="D100">
            <v>97110003</v>
          </cell>
          <cell r="E100" t="str">
            <v>(Variable 1/ Variable 2)* 100</v>
          </cell>
          <cell r="F100">
            <v>100</v>
          </cell>
          <cell r="G100" t="str">
            <v>Mes</v>
          </cell>
          <cell r="H100" t="str">
            <v>Porcentaje</v>
          </cell>
          <cell r="I100">
            <v>0</v>
          </cell>
          <cell r="J100">
            <v>15</v>
          </cell>
          <cell r="K100" t="str">
            <v>Proceso: Servicios informáticos</v>
          </cell>
          <cell r="L100">
            <v>245</v>
          </cell>
          <cell r="M100" t="str">
            <v>Subproceso: Construcción de Sistemas de Información</v>
          </cell>
          <cell r="N100">
            <v>3077</v>
          </cell>
          <cell r="O100" t="str">
            <v>Subproceso: Construcción de Sistemas de Información</v>
          </cell>
          <cell r="P100">
            <v>5929</v>
          </cell>
          <cell r="Q100">
            <v>5936</v>
          </cell>
          <cell r="R100">
            <v>0</v>
          </cell>
          <cell r="S100">
            <v>0</v>
          </cell>
          <cell r="T100" t="str">
            <v>Descendente</v>
          </cell>
          <cell r="U100">
            <v>3</v>
          </cell>
          <cell r="V100" t="str">
            <v>Proceso</v>
          </cell>
          <cell r="W100">
            <v>22002</v>
          </cell>
          <cell r="X100" t="str">
            <v>Indicadores de Subproceso - Tecnología de Información y Telecomunicaciones</v>
          </cell>
          <cell r="Y100" t="str">
            <v>No</v>
          </cell>
        </row>
        <row r="101">
          <cell r="A101">
            <v>5052</v>
          </cell>
          <cell r="B101" t="str">
            <v>Nivel de servicio Infraestructura Tecnologica</v>
          </cell>
          <cell r="C101" t="str">
            <v>((5930-5937)/5930)*100</v>
          </cell>
          <cell r="D101">
            <v>97110002</v>
          </cell>
          <cell r="E101" t="str">
            <v>((Variable 1 - Variable 2) / Variable 1)*100</v>
          </cell>
          <cell r="F101">
            <v>99.7</v>
          </cell>
          <cell r="G101" t="str">
            <v>Mes</v>
          </cell>
          <cell r="H101" t="str">
            <v>Porcentaje</v>
          </cell>
          <cell r="I101">
            <v>0</v>
          </cell>
          <cell r="J101">
            <v>15</v>
          </cell>
          <cell r="K101" t="str">
            <v>Proceso: Servicios informáticos</v>
          </cell>
          <cell r="L101">
            <v>242</v>
          </cell>
          <cell r="M101" t="str">
            <v>Subproceso: Gestión de la Infraestructura Tecnológica</v>
          </cell>
          <cell r="N101">
            <v>3013</v>
          </cell>
          <cell r="O101" t="str">
            <v>Subproceso: Gestión de la Infraestructura Tecnológica</v>
          </cell>
          <cell r="P101">
            <v>5930</v>
          </cell>
          <cell r="Q101">
            <v>5937</v>
          </cell>
          <cell r="R101">
            <v>0</v>
          </cell>
          <cell r="S101">
            <v>0</v>
          </cell>
          <cell r="T101" t="str">
            <v>Constante</v>
          </cell>
          <cell r="U101">
            <v>3</v>
          </cell>
          <cell r="V101" t="str">
            <v>Proceso</v>
          </cell>
          <cell r="W101">
            <v>22002</v>
          </cell>
          <cell r="X101" t="str">
            <v>Indicadores de Subproceso - Tecnología de Información y Telecomunicaciones</v>
          </cell>
          <cell r="Y101" t="str">
            <v>No</v>
          </cell>
        </row>
        <row r="102">
          <cell r="A102">
            <v>5053</v>
          </cell>
          <cell r="B102" t="str">
            <v>Cumplimiento en la atención a solicitudes</v>
          </cell>
          <cell r="C102" t="str">
            <v>(5931/5938)*100</v>
          </cell>
          <cell r="D102">
            <v>97110002</v>
          </cell>
          <cell r="E102" t="str">
            <v>(Variable 1/ Variable 2)* 100</v>
          </cell>
          <cell r="F102">
            <v>100</v>
          </cell>
          <cell r="G102" t="str">
            <v>Mes</v>
          </cell>
          <cell r="H102" t="str">
            <v>Porcentaje</v>
          </cell>
          <cell r="I102">
            <v>0</v>
          </cell>
          <cell r="J102">
            <v>15</v>
          </cell>
          <cell r="K102" t="str">
            <v>Proceso: Servicios informáticos</v>
          </cell>
          <cell r="L102">
            <v>243</v>
          </cell>
          <cell r="M102" t="str">
            <v>Subproceso: Soporte Tecnológico</v>
          </cell>
          <cell r="N102">
            <v>3014</v>
          </cell>
          <cell r="O102" t="str">
            <v>Subproceso: Soporte Tecnológico</v>
          </cell>
          <cell r="P102">
            <v>5931</v>
          </cell>
          <cell r="Q102">
            <v>5938</v>
          </cell>
          <cell r="R102">
            <v>0</v>
          </cell>
          <cell r="S102">
            <v>0</v>
          </cell>
          <cell r="T102" t="str">
            <v>Constante</v>
          </cell>
          <cell r="U102">
            <v>3</v>
          </cell>
          <cell r="V102" t="str">
            <v>Proceso</v>
          </cell>
          <cell r="W102">
            <v>22002</v>
          </cell>
          <cell r="X102" t="str">
            <v>Indicadores de Subproceso - Tecnología de Información y Telecomunicaciones</v>
          </cell>
          <cell r="Y102" t="str">
            <v>No</v>
          </cell>
        </row>
        <row r="103">
          <cell r="A103">
            <v>5055</v>
          </cell>
          <cell r="B103" t="str">
            <v>Anticipación en la toma de decisiones en los procesos disciplinarios</v>
          </cell>
          <cell r="C103" t="str">
            <v>(5955/5956)*100</v>
          </cell>
          <cell r="D103">
            <v>97110002</v>
          </cell>
          <cell r="E103" t="str">
            <v>(Variable 1/ Variable 2)* 100</v>
          </cell>
          <cell r="F103">
            <v>10</v>
          </cell>
          <cell r="G103" t="str">
            <v>Semestre</v>
          </cell>
          <cell r="H103" t="str">
            <v>Porcentaje</v>
          </cell>
          <cell r="I103">
            <v>0</v>
          </cell>
          <cell r="J103">
            <v>10</v>
          </cell>
          <cell r="K103" t="str">
            <v>Proceso: Investigación disciplinaria</v>
          </cell>
          <cell r="L103">
            <v>268</v>
          </cell>
          <cell r="M103" t="str">
            <v>Proceso: Investigación disciplinaria</v>
          </cell>
          <cell r="N103">
            <v>3000</v>
          </cell>
          <cell r="O103" t="str">
            <v>Proceso: Investigación Disciplinaria</v>
          </cell>
          <cell r="P103">
            <v>5955</v>
          </cell>
          <cell r="Q103">
            <v>5956</v>
          </cell>
          <cell r="R103">
            <v>0</v>
          </cell>
          <cell r="S103">
            <v>0</v>
          </cell>
          <cell r="T103" t="str">
            <v>Constante</v>
          </cell>
          <cell r="U103">
            <v>3</v>
          </cell>
          <cell r="V103" t="str">
            <v>Proceso</v>
          </cell>
          <cell r="W103">
            <v>21303</v>
          </cell>
          <cell r="X103" t="str">
            <v>Indicadores de Proceso - Control Disciplinario Interno</v>
          </cell>
          <cell r="Y103" t="str">
            <v>No</v>
          </cell>
        </row>
        <row r="104">
          <cell r="A104">
            <v>5056</v>
          </cell>
          <cell r="B104" t="str">
            <v>Eficacia de las notificaciones y/o comunicaciones en las decisiones disciplinarias</v>
          </cell>
          <cell r="C104" t="str">
            <v>(5957/5958)*100</v>
          </cell>
          <cell r="D104">
            <v>97110002</v>
          </cell>
          <cell r="E104" t="str">
            <v>(Variable 1/ Variable 2)* 100</v>
          </cell>
          <cell r="F104">
            <v>90</v>
          </cell>
          <cell r="G104" t="str">
            <v>Mes</v>
          </cell>
          <cell r="H104" t="str">
            <v>Porcentaje</v>
          </cell>
          <cell r="I104">
            <v>0</v>
          </cell>
          <cell r="J104">
            <v>10</v>
          </cell>
          <cell r="K104" t="str">
            <v>Proceso: Investigación disciplinaria</v>
          </cell>
          <cell r="L104">
            <v>268</v>
          </cell>
          <cell r="M104" t="str">
            <v>Proceso: Investigación disciplinaria</v>
          </cell>
          <cell r="N104">
            <v>3000</v>
          </cell>
          <cell r="O104" t="str">
            <v>Proceso: Investigación Disciplinaria</v>
          </cell>
          <cell r="P104">
            <v>5957</v>
          </cell>
          <cell r="Q104">
            <v>5958</v>
          </cell>
          <cell r="R104">
            <v>0</v>
          </cell>
          <cell r="S104">
            <v>0</v>
          </cell>
          <cell r="T104" t="str">
            <v>Constante</v>
          </cell>
          <cell r="U104">
            <v>3</v>
          </cell>
          <cell r="V104" t="str">
            <v>Proceso</v>
          </cell>
          <cell r="W104">
            <v>21303</v>
          </cell>
          <cell r="X104" t="str">
            <v>Indicadores de Proceso - Control Disciplinario Interno</v>
          </cell>
          <cell r="Y104" t="str">
            <v>No</v>
          </cell>
        </row>
        <row r="105">
          <cell r="A105">
            <v>5057</v>
          </cell>
          <cell r="B105" t="str">
            <v>Procesos terminados con fallo a favor de la DIAN</v>
          </cell>
          <cell r="C105" t="str">
            <v>(5961/5962)*100</v>
          </cell>
          <cell r="D105">
            <v>97110002</v>
          </cell>
          <cell r="E105" t="str">
            <v>(Variable 1/ Variable 2)* 100</v>
          </cell>
          <cell r="F105">
            <v>80</v>
          </cell>
          <cell r="G105" t="str">
            <v>Cuatrimestre</v>
          </cell>
          <cell r="H105" t="str">
            <v>Porcentaje</v>
          </cell>
          <cell r="I105">
            <v>0</v>
          </cell>
          <cell r="J105">
            <v>7</v>
          </cell>
          <cell r="K105" t="str">
            <v>Proceso: Gestión Jurídica</v>
          </cell>
          <cell r="L105">
            <v>7</v>
          </cell>
          <cell r="M105" t="str">
            <v>Proceso: Gestión Jurídica No Aplica</v>
          </cell>
          <cell r="N105">
            <v>3003</v>
          </cell>
          <cell r="O105" t="str">
            <v>Proceso: Gestión Jurídica No Aplica</v>
          </cell>
          <cell r="P105">
            <v>5961</v>
          </cell>
          <cell r="Q105">
            <v>5962</v>
          </cell>
          <cell r="R105">
            <v>0</v>
          </cell>
          <cell r="S105">
            <v>0</v>
          </cell>
          <cell r="T105" t="str">
            <v>Constante</v>
          </cell>
          <cell r="U105">
            <v>3</v>
          </cell>
          <cell r="V105" t="str">
            <v>Proceso</v>
          </cell>
          <cell r="W105">
            <v>20803</v>
          </cell>
          <cell r="X105" t="str">
            <v>Indicadores de Proceso - Gestión Jurídica</v>
          </cell>
          <cell r="Y105" t="str">
            <v>No</v>
          </cell>
        </row>
        <row r="106">
          <cell r="A106">
            <v>5058</v>
          </cell>
          <cell r="B106" t="str">
            <v>Cantidad de hallazgos de responsabilidad de la Subdirección Financiera.</v>
          </cell>
          <cell r="C106" t="str">
            <v>((5969-5970)/5970)*100</v>
          </cell>
          <cell r="D106">
            <v>97110001</v>
          </cell>
          <cell r="E106" t="str">
            <v>((Variable 1 - Variable 2)/ Variable 2)*100</v>
          </cell>
          <cell r="F106">
            <v>80</v>
          </cell>
          <cell r="G106" t="str">
            <v>Año</v>
          </cell>
          <cell r="H106" t="str">
            <v>Porcentaje</v>
          </cell>
          <cell r="I106">
            <v>0</v>
          </cell>
          <cell r="J106">
            <v>13</v>
          </cell>
          <cell r="K106" t="str">
            <v>Proceso: Recursos Financieros</v>
          </cell>
          <cell r="L106">
            <v>265</v>
          </cell>
          <cell r="M106" t="str">
            <v>Proceso: Recursos Financieros</v>
          </cell>
          <cell r="N106">
            <v>3064</v>
          </cell>
          <cell r="O106" t="str">
            <v>Proceso: Recursos Financieros</v>
          </cell>
          <cell r="P106">
            <v>5969</v>
          </cell>
          <cell r="Q106">
            <v>5970</v>
          </cell>
          <cell r="R106">
            <v>0</v>
          </cell>
          <cell r="S106">
            <v>0</v>
          </cell>
          <cell r="T106" t="str">
            <v>Ascendente</v>
          </cell>
          <cell r="U106">
            <v>3</v>
          </cell>
          <cell r="V106" t="str">
            <v>Proceso</v>
          </cell>
          <cell r="W106">
            <v>21603</v>
          </cell>
          <cell r="X106" t="str">
            <v>Indicadores de Proceso - Recursos Financieros</v>
          </cell>
          <cell r="Y106" t="str">
            <v>No</v>
          </cell>
        </row>
        <row r="107">
          <cell r="A107">
            <v>5059</v>
          </cell>
          <cell r="B107" t="str">
            <v>Nivel de ejecución presupuestal de la entidad</v>
          </cell>
          <cell r="C107" t="str">
            <v>(5971/5972)*100</v>
          </cell>
          <cell r="D107">
            <v>97110001</v>
          </cell>
          <cell r="E107" t="str">
            <v>(Variable 1/ Variable 2)* 100</v>
          </cell>
          <cell r="F107">
            <v>95</v>
          </cell>
          <cell r="G107" t="str">
            <v>Trimestre</v>
          </cell>
          <cell r="H107" t="str">
            <v>Porcentaje</v>
          </cell>
          <cell r="I107">
            <v>0</v>
          </cell>
          <cell r="J107">
            <v>13</v>
          </cell>
          <cell r="K107" t="str">
            <v>Proceso: Recursos Financieros</v>
          </cell>
          <cell r="L107">
            <v>265</v>
          </cell>
          <cell r="M107" t="str">
            <v>Proceso: Recursos Financieros</v>
          </cell>
          <cell r="N107">
            <v>3064</v>
          </cell>
          <cell r="O107" t="str">
            <v>Proceso: Recursos Financieros</v>
          </cell>
          <cell r="P107">
            <v>5971</v>
          </cell>
          <cell r="Q107">
            <v>5972</v>
          </cell>
          <cell r="R107">
            <v>0</v>
          </cell>
          <cell r="S107">
            <v>0</v>
          </cell>
          <cell r="T107" t="str">
            <v>Ascendente</v>
          </cell>
          <cell r="U107">
            <v>3</v>
          </cell>
          <cell r="V107" t="str">
            <v>Proceso</v>
          </cell>
          <cell r="W107">
            <v>21603</v>
          </cell>
          <cell r="X107" t="str">
            <v>Indicadores de Proceso - Recursos Financieros</v>
          </cell>
          <cell r="Y107" t="str">
            <v>No</v>
          </cell>
        </row>
        <row r="108">
          <cell r="A108">
            <v>5060</v>
          </cell>
          <cell r="B108" t="str">
            <v>Eficiencia en la realización de pagos</v>
          </cell>
          <cell r="C108" t="str">
            <v>(5973/5974)*100</v>
          </cell>
          <cell r="D108">
            <v>97110001</v>
          </cell>
          <cell r="E108" t="str">
            <v>(Variable 1/ Variable 2)* 100</v>
          </cell>
          <cell r="F108">
            <v>90</v>
          </cell>
          <cell r="G108" t="str">
            <v>Trimestre</v>
          </cell>
          <cell r="H108" t="str">
            <v>Porcentaje</v>
          </cell>
          <cell r="I108">
            <v>0</v>
          </cell>
          <cell r="J108">
            <v>13</v>
          </cell>
          <cell r="K108" t="str">
            <v>Proceso: Recursos Financieros</v>
          </cell>
          <cell r="L108">
            <v>265</v>
          </cell>
          <cell r="M108" t="str">
            <v>Proceso: Recursos Financieros</v>
          </cell>
          <cell r="N108">
            <v>3064</v>
          </cell>
          <cell r="O108" t="str">
            <v>Proceso: Recursos Financieros</v>
          </cell>
          <cell r="P108">
            <v>5973</v>
          </cell>
          <cell r="Q108">
            <v>5974</v>
          </cell>
          <cell r="R108">
            <v>0</v>
          </cell>
          <cell r="S108">
            <v>0</v>
          </cell>
          <cell r="T108" t="str">
            <v>Ascendente</v>
          </cell>
          <cell r="U108">
            <v>3</v>
          </cell>
          <cell r="V108" t="str">
            <v>Proceso</v>
          </cell>
          <cell r="W108">
            <v>21603</v>
          </cell>
          <cell r="X108" t="str">
            <v>Indicadores de Proceso - Recursos Financieros</v>
          </cell>
          <cell r="Y108" t="str">
            <v>No</v>
          </cell>
        </row>
        <row r="109">
          <cell r="A109">
            <v>5063</v>
          </cell>
          <cell r="B109" t="str">
            <v>Comportamiento del gasto de los recursos disponibles para la operación logística</v>
          </cell>
          <cell r="C109" t="str">
            <v>(5979/5980)*100</v>
          </cell>
          <cell r="D109">
            <v>97110002</v>
          </cell>
          <cell r="E109" t="str">
            <v>(Variable 1/ Variable 2)* 100</v>
          </cell>
          <cell r="F109">
            <v>100</v>
          </cell>
          <cell r="G109" t="str">
            <v>Mes</v>
          </cell>
          <cell r="H109" t="str">
            <v>Porcentaje</v>
          </cell>
          <cell r="I109">
            <v>0</v>
          </cell>
          <cell r="J109">
            <v>3</v>
          </cell>
          <cell r="K109" t="str">
            <v>Proceso: Comercialización</v>
          </cell>
          <cell r="L109">
            <v>275</v>
          </cell>
          <cell r="M109" t="str">
            <v>Proceso: Comercialización. No aplica Subproceso</v>
          </cell>
          <cell r="N109">
            <v>3018</v>
          </cell>
          <cell r="O109" t="str">
            <v>Proceso: Comercialización</v>
          </cell>
          <cell r="P109">
            <v>5979</v>
          </cell>
          <cell r="Q109">
            <v>5980</v>
          </cell>
          <cell r="R109">
            <v>0</v>
          </cell>
          <cell r="S109">
            <v>0</v>
          </cell>
          <cell r="T109" t="str">
            <v>Constante</v>
          </cell>
          <cell r="U109">
            <v>3</v>
          </cell>
          <cell r="V109" t="str">
            <v>Proceso</v>
          </cell>
          <cell r="W109">
            <v>21703</v>
          </cell>
          <cell r="X109" t="str">
            <v>Indicadores de Proceso - Comercial</v>
          </cell>
          <cell r="Y109" t="str">
            <v>No</v>
          </cell>
        </row>
        <row r="110">
          <cell r="A110">
            <v>5064</v>
          </cell>
          <cell r="B110" t="str">
            <v>Valor del ahorro en inversión para campañas informativas o de divulgación a través de acciones de free press</v>
          </cell>
          <cell r="C110" t="str">
            <v>5997</v>
          </cell>
          <cell r="D110">
            <v>97110002</v>
          </cell>
          <cell r="E110" t="str">
            <v>Variable 1</v>
          </cell>
          <cell r="F110">
            <v>30000</v>
          </cell>
          <cell r="G110" t="str">
            <v>Trimestre</v>
          </cell>
          <cell r="H110" t="str">
            <v>Millones de Pesos</v>
          </cell>
          <cell r="I110">
            <v>0</v>
          </cell>
          <cell r="J110">
            <v>9</v>
          </cell>
          <cell r="K110" t="str">
            <v>Proceso: Inteligencia Corporativa</v>
          </cell>
          <cell r="L110">
            <v>253</v>
          </cell>
          <cell r="M110" t="str">
            <v>Subproceso: Comunicaciones</v>
          </cell>
          <cell r="N110">
            <v>3004</v>
          </cell>
          <cell r="O110" t="str">
            <v>Subproceso: Comunicaciones</v>
          </cell>
          <cell r="P110">
            <v>5997</v>
          </cell>
          <cell r="Q110">
            <v>0</v>
          </cell>
          <cell r="R110">
            <v>0</v>
          </cell>
          <cell r="S110">
            <v>0</v>
          </cell>
          <cell r="T110" t="str">
            <v>Constante</v>
          </cell>
          <cell r="U110">
            <v>3</v>
          </cell>
          <cell r="V110" t="str">
            <v>Proceso</v>
          </cell>
          <cell r="W110">
            <v>20502</v>
          </cell>
          <cell r="X110" t="str">
            <v>Indicadores de Subproceso - Comunicaciones</v>
          </cell>
          <cell r="Y110" t="str">
            <v>No</v>
          </cell>
        </row>
        <row r="111">
          <cell r="A111">
            <v>5068</v>
          </cell>
          <cell r="B111" t="str">
            <v>Efectividad en la Gestión Documental</v>
          </cell>
          <cell r="C111" t="str">
            <v>(((5983/5984)*0.6)+((5985/5986)*0.4))*100</v>
          </cell>
          <cell r="D111">
            <v>97110002</v>
          </cell>
          <cell r="E111" t="str">
            <v>(((Variable 1 / Variable 2) * 0.6) + ((Variable 3 / Variable 4) * 0.4)) * 100</v>
          </cell>
          <cell r="F111">
            <v>100</v>
          </cell>
          <cell r="G111" t="str">
            <v>Mes</v>
          </cell>
          <cell r="H111" t="str">
            <v>Porcentaje</v>
          </cell>
          <cell r="I111">
            <v>0</v>
          </cell>
          <cell r="J111">
            <v>14</v>
          </cell>
          <cell r="K111" t="str">
            <v>Proceso: Recursos Físicos</v>
          </cell>
          <cell r="L111">
            <v>264</v>
          </cell>
          <cell r="M111" t="str">
            <v>Proceso: Recursos Físicos</v>
          </cell>
          <cell r="N111">
            <v>3075</v>
          </cell>
          <cell r="O111" t="str">
            <v>Proceso: Recursos Físicos</v>
          </cell>
          <cell r="P111">
            <v>5983</v>
          </cell>
          <cell r="Q111">
            <v>5984</v>
          </cell>
          <cell r="R111">
            <v>5985</v>
          </cell>
          <cell r="S111">
            <v>5986</v>
          </cell>
          <cell r="T111" t="str">
            <v>Constante</v>
          </cell>
          <cell r="U111">
            <v>3</v>
          </cell>
          <cell r="V111" t="str">
            <v>Proceso</v>
          </cell>
          <cell r="W111">
            <v>21503</v>
          </cell>
          <cell r="X111" t="str">
            <v>Indicadores de Proceso - Recursos Físicos</v>
          </cell>
          <cell r="Y111" t="str">
            <v>No</v>
          </cell>
        </row>
        <row r="112">
          <cell r="A112">
            <v>5069</v>
          </cell>
          <cell r="B112" t="str">
            <v>Administración de Bienes</v>
          </cell>
          <cell r="C112" t="str">
            <v>((5987*0.25)+(5988*0.30)+(5989*0.15)+(5990*0.30))</v>
          </cell>
          <cell r="D112">
            <v>97110002</v>
          </cell>
          <cell r="E112" t="str">
            <v>(Variable 1 * 0.25) + (Variable 2 * 0.30) + (Variable 3 * 0.15) + (Variable 4 * 0.30)</v>
          </cell>
          <cell r="F112">
            <v>100</v>
          </cell>
          <cell r="G112" t="str">
            <v>Trimestre</v>
          </cell>
          <cell r="H112" t="str">
            <v>Porcentaje</v>
          </cell>
          <cell r="I112">
            <v>0</v>
          </cell>
          <cell r="J112">
            <v>14</v>
          </cell>
          <cell r="K112" t="str">
            <v>Proceso: Recursos Físicos</v>
          </cell>
          <cell r="L112">
            <v>264</v>
          </cell>
          <cell r="M112" t="str">
            <v>Proceso: Recursos Físicos</v>
          </cell>
          <cell r="N112">
            <v>3075</v>
          </cell>
          <cell r="O112" t="str">
            <v>Proceso: Recursos Físicos</v>
          </cell>
          <cell r="P112">
            <v>5987</v>
          </cell>
          <cell r="Q112">
            <v>5988</v>
          </cell>
          <cell r="R112">
            <v>5989</v>
          </cell>
          <cell r="S112">
            <v>5990</v>
          </cell>
          <cell r="T112" t="str">
            <v>Constante</v>
          </cell>
          <cell r="U112">
            <v>3</v>
          </cell>
          <cell r="V112" t="str">
            <v>Proceso</v>
          </cell>
          <cell r="W112">
            <v>21503</v>
          </cell>
          <cell r="X112" t="str">
            <v>Indicadores de Proceso - Recursos Físicos</v>
          </cell>
          <cell r="Y112" t="str">
            <v>No</v>
          </cell>
        </row>
        <row r="113">
          <cell r="A113">
            <v>5070</v>
          </cell>
          <cell r="B113" t="str">
            <v>Calidad en la liquidación de la nómina</v>
          </cell>
          <cell r="C113" t="str">
            <v>(6001/6002)*100</v>
          </cell>
          <cell r="D113">
            <v>97110001</v>
          </cell>
          <cell r="E113" t="str">
            <v>(Variable 1/ Variable 2)* 100</v>
          </cell>
          <cell r="F113">
            <v>100</v>
          </cell>
          <cell r="G113" t="str">
            <v>Trimestre</v>
          </cell>
          <cell r="H113" t="str">
            <v>Porcentaje</v>
          </cell>
          <cell r="I113">
            <v>0</v>
          </cell>
          <cell r="J113">
            <v>6</v>
          </cell>
          <cell r="K113" t="str">
            <v>Proceso: Gestión Humana</v>
          </cell>
          <cell r="L113">
            <v>272</v>
          </cell>
          <cell r="M113" t="str">
            <v>Proceso: Gestión Humana No Aplica Subproceso.</v>
          </cell>
          <cell r="N113">
            <v>3030</v>
          </cell>
          <cell r="O113" t="str">
            <v>Proceso: Gestión Humana</v>
          </cell>
          <cell r="P113">
            <v>6001</v>
          </cell>
          <cell r="Q113">
            <v>6002</v>
          </cell>
          <cell r="R113">
            <v>0</v>
          </cell>
          <cell r="S113">
            <v>0</v>
          </cell>
          <cell r="T113" t="str">
            <v>Ascendente</v>
          </cell>
          <cell r="U113">
            <v>3</v>
          </cell>
          <cell r="V113" t="str">
            <v>Proceso</v>
          </cell>
          <cell r="W113">
            <v>21403</v>
          </cell>
          <cell r="X113" t="str">
            <v>Indicadores de Proceso - Personal</v>
          </cell>
          <cell r="Y113" t="str">
            <v>No</v>
          </cell>
        </row>
        <row r="114">
          <cell r="A114">
            <v>5071</v>
          </cell>
          <cell r="B114" t="str">
            <v>Ejecución del plan de bienestar</v>
          </cell>
          <cell r="C114" t="str">
            <v>(6003/6018)*100</v>
          </cell>
          <cell r="D114">
            <v>97110001</v>
          </cell>
          <cell r="E114" t="str">
            <v>(Variable 1/ Variable 2)* 100</v>
          </cell>
          <cell r="F114">
            <v>100</v>
          </cell>
          <cell r="G114" t="str">
            <v>Trimestre</v>
          </cell>
          <cell r="H114" t="str">
            <v>Porcentaje</v>
          </cell>
          <cell r="I114">
            <v>0</v>
          </cell>
          <cell r="J114">
            <v>6</v>
          </cell>
          <cell r="K114" t="str">
            <v>Proceso: Gestión Humana</v>
          </cell>
          <cell r="L114">
            <v>272</v>
          </cell>
          <cell r="M114" t="str">
            <v>Proceso: Gestión Humana No Aplica Subproceso.</v>
          </cell>
          <cell r="N114">
            <v>3030</v>
          </cell>
          <cell r="O114" t="str">
            <v>Proceso: Gestión Humana</v>
          </cell>
          <cell r="P114">
            <v>6003</v>
          </cell>
          <cell r="Q114">
            <v>6018</v>
          </cell>
          <cell r="R114">
            <v>0</v>
          </cell>
          <cell r="S114">
            <v>0</v>
          </cell>
          <cell r="T114" t="str">
            <v>Ascendente</v>
          </cell>
          <cell r="U114">
            <v>3</v>
          </cell>
          <cell r="V114" t="str">
            <v>Proceso</v>
          </cell>
          <cell r="W114">
            <v>21403</v>
          </cell>
          <cell r="X114" t="str">
            <v>Indicadores de Proceso - Personal</v>
          </cell>
          <cell r="Y114" t="str">
            <v>No</v>
          </cell>
        </row>
        <row r="115">
          <cell r="A115">
            <v>5072</v>
          </cell>
          <cell r="B115" t="str">
            <v>Gestión de incapacidades</v>
          </cell>
          <cell r="C115" t="str">
            <v>(6004/6005)*100</v>
          </cell>
          <cell r="D115">
            <v>97110001</v>
          </cell>
          <cell r="E115" t="str">
            <v>(Variable 1/ Variable 2)* 100</v>
          </cell>
          <cell r="F115">
            <v>100</v>
          </cell>
          <cell r="G115" t="str">
            <v>Bimestre</v>
          </cell>
          <cell r="H115" t="str">
            <v>Porcentaje</v>
          </cell>
          <cell r="I115">
            <v>92</v>
          </cell>
          <cell r="J115">
            <v>6</v>
          </cell>
          <cell r="K115" t="str">
            <v>Proceso: Gestión Humana</v>
          </cell>
          <cell r="L115">
            <v>272</v>
          </cell>
          <cell r="M115" t="str">
            <v>Proceso: Gestión Humana No Aplica Subproceso.</v>
          </cell>
          <cell r="N115">
            <v>3030</v>
          </cell>
          <cell r="O115" t="str">
            <v>Proceso: Gestión Humana</v>
          </cell>
          <cell r="P115">
            <v>6004</v>
          </cell>
          <cell r="Q115">
            <v>6005</v>
          </cell>
          <cell r="R115">
            <v>0</v>
          </cell>
          <cell r="S115">
            <v>0</v>
          </cell>
          <cell r="T115" t="str">
            <v>Ascendente</v>
          </cell>
          <cell r="U115">
            <v>3</v>
          </cell>
          <cell r="V115" t="str">
            <v>Proceso</v>
          </cell>
          <cell r="W115">
            <v>21403</v>
          </cell>
          <cell r="X115" t="str">
            <v>Indicadores de Proceso - Personal</v>
          </cell>
          <cell r="Y115" t="str">
            <v>No</v>
          </cell>
        </row>
        <row r="116">
          <cell r="A116">
            <v>5073</v>
          </cell>
          <cell r="B116" t="str">
            <v>Gestión de novedades que afectan la nómina</v>
          </cell>
          <cell r="C116" t="str">
            <v>(6006/6007)*100</v>
          </cell>
          <cell r="D116">
            <v>97110001</v>
          </cell>
          <cell r="E116" t="str">
            <v>(Variable 1/ Variable 2)* 100</v>
          </cell>
          <cell r="F116">
            <v>100</v>
          </cell>
          <cell r="G116" t="str">
            <v>Trimestre</v>
          </cell>
          <cell r="H116" t="str">
            <v>Porcentaje</v>
          </cell>
          <cell r="I116">
            <v>0</v>
          </cell>
          <cell r="J116">
            <v>6</v>
          </cell>
          <cell r="K116" t="str">
            <v>Proceso: Gestión Humana</v>
          </cell>
          <cell r="L116">
            <v>272</v>
          </cell>
          <cell r="M116" t="str">
            <v>Proceso: Gestión Humana No Aplica Subproceso.</v>
          </cell>
          <cell r="N116">
            <v>3030</v>
          </cell>
          <cell r="O116" t="str">
            <v>Proceso: Gestión Humana</v>
          </cell>
          <cell r="P116">
            <v>6006</v>
          </cell>
          <cell r="Q116">
            <v>6007</v>
          </cell>
          <cell r="R116">
            <v>0</v>
          </cell>
          <cell r="S116">
            <v>0</v>
          </cell>
          <cell r="T116" t="str">
            <v>Ascendente</v>
          </cell>
          <cell r="U116">
            <v>3</v>
          </cell>
          <cell r="V116" t="str">
            <v>Proceso</v>
          </cell>
          <cell r="W116">
            <v>21403</v>
          </cell>
          <cell r="X116" t="str">
            <v>Indicadores de Proceso - Personal</v>
          </cell>
          <cell r="Y116" t="str">
            <v>No</v>
          </cell>
        </row>
        <row r="117">
          <cell r="A117">
            <v>5074</v>
          </cell>
          <cell r="B117" t="str">
            <v>Gestión del clima laboral</v>
          </cell>
          <cell r="C117" t="str">
            <v>(6008/6009)*100</v>
          </cell>
          <cell r="D117">
            <v>97110001</v>
          </cell>
          <cell r="E117" t="str">
            <v>(Variable 1/ Variable 2)* 100</v>
          </cell>
          <cell r="F117">
            <v>100</v>
          </cell>
          <cell r="G117" t="str">
            <v>Semestre</v>
          </cell>
          <cell r="H117" t="str">
            <v>Porcentaje</v>
          </cell>
          <cell r="I117">
            <v>0</v>
          </cell>
          <cell r="J117">
            <v>6</v>
          </cell>
          <cell r="K117" t="str">
            <v>Proceso: Gestión Humana</v>
          </cell>
          <cell r="L117">
            <v>272</v>
          </cell>
          <cell r="M117" t="str">
            <v>Proceso: Gestión Humana No Aplica Subproceso.</v>
          </cell>
          <cell r="N117">
            <v>3030</v>
          </cell>
          <cell r="O117" t="str">
            <v>Proceso: Gestión Humana</v>
          </cell>
          <cell r="P117">
            <v>6008</v>
          </cell>
          <cell r="Q117">
            <v>6009</v>
          </cell>
          <cell r="R117">
            <v>0</v>
          </cell>
          <cell r="S117">
            <v>0</v>
          </cell>
          <cell r="T117" t="str">
            <v>Ascendente</v>
          </cell>
          <cell r="U117">
            <v>3</v>
          </cell>
          <cell r="V117" t="str">
            <v>Proceso</v>
          </cell>
          <cell r="W117">
            <v>21403</v>
          </cell>
          <cell r="X117" t="str">
            <v>Indicadores de Proceso - Personal</v>
          </cell>
          <cell r="Y117" t="str">
            <v>No</v>
          </cell>
        </row>
        <row r="118">
          <cell r="A118">
            <v>5075</v>
          </cell>
          <cell r="B118" t="str">
            <v>Gestión del desarrollo</v>
          </cell>
          <cell r="C118" t="str">
            <v>(6010/6011)*100</v>
          </cell>
          <cell r="D118">
            <v>97110001</v>
          </cell>
          <cell r="E118" t="str">
            <v>(Variable 1/ Variable 2)* 100</v>
          </cell>
          <cell r="F118">
            <v>100</v>
          </cell>
          <cell r="G118" t="str">
            <v>Trimestre</v>
          </cell>
          <cell r="H118" t="str">
            <v>Porcentaje</v>
          </cell>
          <cell r="I118">
            <v>0</v>
          </cell>
          <cell r="J118">
            <v>6</v>
          </cell>
          <cell r="K118" t="str">
            <v>Proceso: Gestión Humana</v>
          </cell>
          <cell r="L118">
            <v>272</v>
          </cell>
          <cell r="M118" t="str">
            <v>Proceso: Gestión Humana No Aplica Subproceso.</v>
          </cell>
          <cell r="N118">
            <v>3030</v>
          </cell>
          <cell r="O118" t="str">
            <v>Proceso: Gestión Humana</v>
          </cell>
          <cell r="P118">
            <v>6010</v>
          </cell>
          <cell r="Q118">
            <v>6011</v>
          </cell>
          <cell r="R118">
            <v>0</v>
          </cell>
          <cell r="S118">
            <v>0</v>
          </cell>
          <cell r="T118" t="str">
            <v>Ascendente</v>
          </cell>
          <cell r="U118">
            <v>3</v>
          </cell>
          <cell r="V118" t="str">
            <v>Proceso</v>
          </cell>
          <cell r="W118">
            <v>21403</v>
          </cell>
          <cell r="X118" t="str">
            <v>Indicadores de Proceso - Personal</v>
          </cell>
          <cell r="Y118" t="str">
            <v>No</v>
          </cell>
        </row>
        <row r="119">
          <cell r="A119">
            <v>5076</v>
          </cell>
          <cell r="B119" t="str">
            <v>Gestión del rendimiento</v>
          </cell>
          <cell r="C119" t="str">
            <v>(6012/6013)*100</v>
          </cell>
          <cell r="D119">
            <v>97110001</v>
          </cell>
          <cell r="E119" t="str">
            <v>(Variable 1/ Variable 2)* 100</v>
          </cell>
          <cell r="F119">
            <v>100</v>
          </cell>
          <cell r="G119" t="str">
            <v>Año</v>
          </cell>
          <cell r="H119" t="str">
            <v>Porcentaje</v>
          </cell>
          <cell r="I119">
            <v>0</v>
          </cell>
          <cell r="J119">
            <v>6</v>
          </cell>
          <cell r="K119" t="str">
            <v>Proceso: Gestión Humana</v>
          </cell>
          <cell r="L119">
            <v>272</v>
          </cell>
          <cell r="M119" t="str">
            <v>Proceso: Gestión Humana No Aplica Subproceso.</v>
          </cell>
          <cell r="N119">
            <v>3030</v>
          </cell>
          <cell r="O119" t="str">
            <v>Proceso: Gestión Humana</v>
          </cell>
          <cell r="P119">
            <v>6012</v>
          </cell>
          <cell r="Q119">
            <v>6013</v>
          </cell>
          <cell r="R119">
            <v>0</v>
          </cell>
          <cell r="S119">
            <v>0</v>
          </cell>
          <cell r="T119" t="str">
            <v>Ascendente</v>
          </cell>
          <cell r="U119">
            <v>3</v>
          </cell>
          <cell r="V119" t="str">
            <v>Proceso</v>
          </cell>
          <cell r="W119">
            <v>21403</v>
          </cell>
          <cell r="X119" t="str">
            <v>Indicadores de Proceso - Personal</v>
          </cell>
          <cell r="Y119" t="str">
            <v>No</v>
          </cell>
        </row>
        <row r="120">
          <cell r="A120">
            <v>5077</v>
          </cell>
          <cell r="B120" t="str">
            <v>Gestión Historia Laboral</v>
          </cell>
          <cell r="C120" t="str">
            <v>(6014/6015)*100</v>
          </cell>
          <cell r="D120">
            <v>97110001</v>
          </cell>
          <cell r="E120" t="str">
            <v>(Variable 1/ Variable 2)* 100</v>
          </cell>
          <cell r="F120">
            <v>100</v>
          </cell>
          <cell r="G120" t="str">
            <v>Trimestre</v>
          </cell>
          <cell r="H120" t="str">
            <v>Porcentaje</v>
          </cell>
          <cell r="I120">
            <v>0</v>
          </cell>
          <cell r="J120">
            <v>6</v>
          </cell>
          <cell r="K120" t="str">
            <v>Proceso: Gestión Humana</v>
          </cell>
          <cell r="L120">
            <v>272</v>
          </cell>
          <cell r="M120" t="str">
            <v>Proceso: Gestión Humana No Aplica Subproceso.</v>
          </cell>
          <cell r="N120">
            <v>3030</v>
          </cell>
          <cell r="O120" t="str">
            <v>Proceso: Gestión Humana</v>
          </cell>
          <cell r="P120">
            <v>6014</v>
          </cell>
          <cell r="Q120">
            <v>6015</v>
          </cell>
          <cell r="R120">
            <v>0</v>
          </cell>
          <cell r="S120">
            <v>0</v>
          </cell>
          <cell r="T120" t="str">
            <v>Ascendente</v>
          </cell>
          <cell r="U120">
            <v>3</v>
          </cell>
          <cell r="V120" t="str">
            <v>Proceso</v>
          </cell>
          <cell r="W120">
            <v>21403</v>
          </cell>
          <cell r="X120" t="str">
            <v>Indicadores de Proceso - Personal</v>
          </cell>
          <cell r="Y120" t="str">
            <v>No</v>
          </cell>
        </row>
        <row r="121">
          <cell r="A121">
            <v>5078</v>
          </cell>
          <cell r="B121" t="str">
            <v>Gestión solicitudes de información historia laboral</v>
          </cell>
          <cell r="C121" t="str">
            <v>(6016/6017)*100</v>
          </cell>
          <cell r="D121">
            <v>97110001</v>
          </cell>
          <cell r="E121" t="str">
            <v>(Variable 1/ Variable 2)* 100</v>
          </cell>
          <cell r="F121">
            <v>100</v>
          </cell>
          <cell r="G121" t="str">
            <v>Trimestre</v>
          </cell>
          <cell r="H121" t="str">
            <v>Porcentaje</v>
          </cell>
          <cell r="I121">
            <v>0</v>
          </cell>
          <cell r="J121">
            <v>6</v>
          </cell>
          <cell r="K121" t="str">
            <v>Proceso: Gestión Humana</v>
          </cell>
          <cell r="L121">
            <v>272</v>
          </cell>
          <cell r="M121" t="str">
            <v>Proceso: Gestión Humana No Aplica Subproceso.</v>
          </cell>
          <cell r="N121">
            <v>3030</v>
          </cell>
          <cell r="O121" t="str">
            <v>Proceso: Gestión Humana</v>
          </cell>
          <cell r="P121">
            <v>6016</v>
          </cell>
          <cell r="Q121">
            <v>6017</v>
          </cell>
          <cell r="R121">
            <v>0</v>
          </cell>
          <cell r="S121">
            <v>0</v>
          </cell>
          <cell r="T121" t="str">
            <v>Ascendente</v>
          </cell>
          <cell r="U121">
            <v>3</v>
          </cell>
          <cell r="V121" t="str">
            <v>Proceso</v>
          </cell>
          <cell r="W121">
            <v>21403</v>
          </cell>
          <cell r="X121" t="str">
            <v>Indicadores de Proceso - Personal</v>
          </cell>
          <cell r="Y121" t="str">
            <v>No</v>
          </cell>
        </row>
        <row r="122">
          <cell r="A122">
            <v>5079</v>
          </cell>
          <cell r="B122" t="str">
            <v>Comentarios a proyectos de normativa</v>
          </cell>
          <cell r="C122" t="str">
            <v>(6023/6024)*100</v>
          </cell>
          <cell r="D122">
            <v>97110002</v>
          </cell>
          <cell r="E122" t="str">
            <v>(Variable 1/ Variable 2)* 100</v>
          </cell>
          <cell r="F122">
            <v>100</v>
          </cell>
          <cell r="G122" t="str">
            <v>Mes</v>
          </cell>
          <cell r="H122" t="str">
            <v>Porcentaje</v>
          </cell>
          <cell r="I122">
            <v>0</v>
          </cell>
          <cell r="J122">
            <v>7</v>
          </cell>
          <cell r="K122" t="str">
            <v>Proceso: Gestión Jurídica</v>
          </cell>
          <cell r="L122">
            <v>7</v>
          </cell>
          <cell r="M122" t="str">
            <v>Proceso: Gestión Jurídica No Aplica</v>
          </cell>
          <cell r="N122">
            <v>3003</v>
          </cell>
          <cell r="O122" t="str">
            <v>Proceso: Gestión Jurídica No Aplica</v>
          </cell>
          <cell r="P122">
            <v>6023</v>
          </cell>
          <cell r="Q122">
            <v>6024</v>
          </cell>
          <cell r="R122">
            <v>0</v>
          </cell>
          <cell r="S122">
            <v>0</v>
          </cell>
          <cell r="T122" t="str">
            <v>Constante</v>
          </cell>
          <cell r="U122">
            <v>3</v>
          </cell>
          <cell r="V122" t="str">
            <v>Proceso</v>
          </cell>
          <cell r="W122">
            <v>20803</v>
          </cell>
          <cell r="X122" t="str">
            <v>Indicadores de Proceso - Gestión Jurídica</v>
          </cell>
          <cell r="Y122" t="str">
            <v>No</v>
          </cell>
        </row>
        <row r="123">
          <cell r="A123">
            <v>5080</v>
          </cell>
          <cell r="B123" t="str">
            <v>Oportunidad en las decisiones adoptadas por el Comité de Conciliación y Defensa Judicial</v>
          </cell>
          <cell r="C123" t="str">
            <v>(6025/6026)*100</v>
          </cell>
          <cell r="D123">
            <v>97110002</v>
          </cell>
          <cell r="E123" t="str">
            <v>(Variable 1/ Variable 2)* 100</v>
          </cell>
          <cell r="F123">
            <v>90</v>
          </cell>
          <cell r="G123" t="str">
            <v>Mes</v>
          </cell>
          <cell r="H123" t="str">
            <v>Porcentaje</v>
          </cell>
          <cell r="I123">
            <v>0</v>
          </cell>
          <cell r="J123">
            <v>7</v>
          </cell>
          <cell r="K123" t="str">
            <v>Proceso: Gestión Jurídica</v>
          </cell>
          <cell r="L123">
            <v>7</v>
          </cell>
          <cell r="M123" t="str">
            <v>Proceso: Gestión Jurídica No Aplica</v>
          </cell>
          <cell r="N123">
            <v>3003</v>
          </cell>
          <cell r="O123" t="str">
            <v>Proceso: Gestión Jurídica No Aplica</v>
          </cell>
          <cell r="P123">
            <v>6025</v>
          </cell>
          <cell r="Q123">
            <v>6026</v>
          </cell>
          <cell r="R123">
            <v>0</v>
          </cell>
          <cell r="S123">
            <v>0</v>
          </cell>
          <cell r="T123" t="str">
            <v>Constante</v>
          </cell>
          <cell r="U123">
            <v>3</v>
          </cell>
          <cell r="V123" t="str">
            <v>Proceso</v>
          </cell>
          <cell r="W123">
            <v>20803</v>
          </cell>
          <cell r="X123" t="str">
            <v>Indicadores de Proceso - Gestión Jurídica</v>
          </cell>
          <cell r="Y123" t="str">
            <v>No</v>
          </cell>
        </row>
        <row r="124">
          <cell r="A124">
            <v>5081</v>
          </cell>
          <cell r="B124" t="str">
            <v>Estudios sobre la procedencia de denuncia</v>
          </cell>
          <cell r="C124" t="str">
            <v>(6027/6028)*100</v>
          </cell>
          <cell r="D124">
            <v>97110002</v>
          </cell>
          <cell r="E124" t="str">
            <v>(Variable 1/ Variable 2)* 100</v>
          </cell>
          <cell r="F124">
            <v>100</v>
          </cell>
          <cell r="G124" t="str">
            <v>Mes</v>
          </cell>
          <cell r="H124" t="str">
            <v>Porcentaje</v>
          </cell>
          <cell r="I124">
            <v>84.54</v>
          </cell>
          <cell r="J124">
            <v>7</v>
          </cell>
          <cell r="K124" t="str">
            <v>Proceso: Gestión Jurídica</v>
          </cell>
          <cell r="L124">
            <v>7</v>
          </cell>
          <cell r="M124" t="str">
            <v>Proceso: Gestión Jurídica No Aplica</v>
          </cell>
          <cell r="N124">
            <v>3003</v>
          </cell>
          <cell r="O124" t="str">
            <v>Proceso: Gestión Jurídica No Aplica</v>
          </cell>
          <cell r="P124">
            <v>6027</v>
          </cell>
          <cell r="Q124">
            <v>6028</v>
          </cell>
          <cell r="R124">
            <v>0</v>
          </cell>
          <cell r="S124">
            <v>0</v>
          </cell>
          <cell r="T124" t="str">
            <v>Constante</v>
          </cell>
          <cell r="U124">
            <v>3</v>
          </cell>
          <cell r="V124" t="str">
            <v>Proceso</v>
          </cell>
          <cell r="W124">
            <v>20803</v>
          </cell>
          <cell r="X124" t="str">
            <v>Indicadores de Proceso - Gestión Jurídica</v>
          </cell>
          <cell r="Y124" t="str">
            <v>No</v>
          </cell>
        </row>
        <row r="125">
          <cell r="A125">
            <v>5082</v>
          </cell>
          <cell r="B125" t="str">
            <v>Fallos en sede Administrativa a favor de la DIAN.</v>
          </cell>
          <cell r="C125" t="str">
            <v>(6029/6030)*100</v>
          </cell>
          <cell r="D125">
            <v>97110002</v>
          </cell>
          <cell r="E125" t="str">
            <v>(Variable 1/ Variable 2)* 100</v>
          </cell>
          <cell r="F125">
            <v>100</v>
          </cell>
          <cell r="G125" t="str">
            <v>Trimestre</v>
          </cell>
          <cell r="H125" t="str">
            <v>Porcentaje</v>
          </cell>
          <cell r="I125">
            <v>62.95</v>
          </cell>
          <cell r="J125">
            <v>7</v>
          </cell>
          <cell r="K125" t="str">
            <v>Proceso: Gestión Jurídica</v>
          </cell>
          <cell r="L125">
            <v>7</v>
          </cell>
          <cell r="M125" t="str">
            <v>Proceso: Gestión Jurídica No Aplica</v>
          </cell>
          <cell r="N125">
            <v>3003</v>
          </cell>
          <cell r="O125" t="str">
            <v>Proceso: Gestión Jurídica No Aplica</v>
          </cell>
          <cell r="P125">
            <v>6029</v>
          </cell>
          <cell r="Q125">
            <v>6030</v>
          </cell>
          <cell r="R125">
            <v>0</v>
          </cell>
          <cell r="S125">
            <v>0</v>
          </cell>
          <cell r="T125" t="str">
            <v>Constante</v>
          </cell>
          <cell r="U125">
            <v>3</v>
          </cell>
          <cell r="V125" t="str">
            <v>Proceso</v>
          </cell>
          <cell r="W125">
            <v>20803</v>
          </cell>
          <cell r="X125" t="str">
            <v>Indicadores de Proceso - Gestión Jurídica</v>
          </cell>
          <cell r="Y125" t="str">
            <v>No</v>
          </cell>
        </row>
        <row r="126">
          <cell r="A126">
            <v>5083</v>
          </cell>
          <cell r="B126" t="str">
            <v>Incidentes de Reparación Integral Presentados</v>
          </cell>
          <cell r="C126" t="str">
            <v>(6031/6032)*100</v>
          </cell>
          <cell r="D126">
            <v>97110002</v>
          </cell>
          <cell r="E126" t="str">
            <v>(Variable 1/ Variable 2)* 100</v>
          </cell>
          <cell r="F126">
            <v>90</v>
          </cell>
          <cell r="G126" t="str">
            <v>Mes</v>
          </cell>
          <cell r="H126" t="str">
            <v>Porcentaje</v>
          </cell>
          <cell r="I126">
            <v>47.5</v>
          </cell>
          <cell r="J126">
            <v>7</v>
          </cell>
          <cell r="K126" t="str">
            <v>Proceso: Gestión Jurídica</v>
          </cell>
          <cell r="L126">
            <v>7</v>
          </cell>
          <cell r="M126" t="str">
            <v>Proceso: Gestión Jurídica No Aplica</v>
          </cell>
          <cell r="N126">
            <v>3003</v>
          </cell>
          <cell r="O126" t="str">
            <v>Proceso: Gestión Jurídica No Aplica</v>
          </cell>
          <cell r="P126">
            <v>6031</v>
          </cell>
          <cell r="Q126">
            <v>6032</v>
          </cell>
          <cell r="R126">
            <v>0</v>
          </cell>
          <cell r="S126">
            <v>0</v>
          </cell>
          <cell r="T126" t="str">
            <v>Constante</v>
          </cell>
          <cell r="U126">
            <v>3</v>
          </cell>
          <cell r="V126" t="str">
            <v>Proceso</v>
          </cell>
          <cell r="W126">
            <v>20803</v>
          </cell>
          <cell r="X126" t="str">
            <v>Indicadores de Proceso - Gestión Jurídica</v>
          </cell>
          <cell r="Y126" t="str">
            <v>No</v>
          </cell>
        </row>
        <row r="127">
          <cell r="A127">
            <v>5084</v>
          </cell>
          <cell r="B127" t="str">
            <v>Oportunidad en los actos administrativos proferidos en Sede Administrativa en materia Aduanero y Cambiario.</v>
          </cell>
          <cell r="C127" t="str">
            <v>(6033/6034)*100</v>
          </cell>
          <cell r="D127">
            <v>97110002</v>
          </cell>
          <cell r="E127" t="str">
            <v>(Variable 1/ Variable 2)* 100</v>
          </cell>
          <cell r="F127">
            <v>100</v>
          </cell>
          <cell r="G127" t="str">
            <v>Mes</v>
          </cell>
          <cell r="H127" t="str">
            <v>Porcentaje</v>
          </cell>
          <cell r="I127">
            <v>62.5</v>
          </cell>
          <cell r="J127">
            <v>7</v>
          </cell>
          <cell r="K127" t="str">
            <v>Proceso: Gestión Jurídica</v>
          </cell>
          <cell r="L127">
            <v>7</v>
          </cell>
          <cell r="M127" t="str">
            <v>Proceso: Gestión Jurídica No Aplica</v>
          </cell>
          <cell r="N127">
            <v>3003</v>
          </cell>
          <cell r="O127" t="str">
            <v>Proceso: Gestión Jurídica No Aplica</v>
          </cell>
          <cell r="P127">
            <v>6033</v>
          </cell>
          <cell r="Q127">
            <v>6034</v>
          </cell>
          <cell r="R127">
            <v>0</v>
          </cell>
          <cell r="S127">
            <v>0</v>
          </cell>
          <cell r="T127" t="str">
            <v>Constante</v>
          </cell>
          <cell r="U127">
            <v>3</v>
          </cell>
          <cell r="V127" t="str">
            <v>Proceso</v>
          </cell>
          <cell r="W127">
            <v>20803</v>
          </cell>
          <cell r="X127" t="str">
            <v>Indicadores de Proceso - Gestión Jurídica</v>
          </cell>
          <cell r="Y127" t="str">
            <v>No</v>
          </cell>
        </row>
        <row r="128">
          <cell r="A128">
            <v>5085</v>
          </cell>
          <cell r="B128" t="str">
            <v>Efiencia en la inspección aduanera en importaciones</v>
          </cell>
          <cell r="C128" t="str">
            <v>(6037+6038/6039+6040)*100</v>
          </cell>
          <cell r="D128">
            <v>97110002</v>
          </cell>
          <cell r="E128" t="str">
            <v>((Variable 1+ Variable 2) / (Variable 3 + Variable 4))*100</v>
          </cell>
          <cell r="F128">
            <v>10</v>
          </cell>
          <cell r="G128" t="str">
            <v>Mes</v>
          </cell>
          <cell r="H128" t="str">
            <v>Porcentaje</v>
          </cell>
          <cell r="I128">
            <v>0</v>
          </cell>
          <cell r="J128">
            <v>11</v>
          </cell>
          <cell r="K128" t="str">
            <v>Proceso: Operación Aduanera</v>
          </cell>
          <cell r="L128">
            <v>267</v>
          </cell>
          <cell r="M128" t="str">
            <v>Proceso: Operación Aduanera</v>
          </cell>
          <cell r="N128">
            <v>3001</v>
          </cell>
          <cell r="O128" t="str">
            <v>Proceso: Operación Aduanera</v>
          </cell>
          <cell r="P128">
            <v>6037</v>
          </cell>
          <cell r="Q128">
            <v>6038</v>
          </cell>
          <cell r="R128">
            <v>6039</v>
          </cell>
          <cell r="S128">
            <v>6040</v>
          </cell>
          <cell r="T128" t="str">
            <v>Constante</v>
          </cell>
          <cell r="U128">
            <v>3</v>
          </cell>
          <cell r="V128" t="str">
            <v>Proceso</v>
          </cell>
          <cell r="W128">
            <v>21003</v>
          </cell>
          <cell r="X128" t="str">
            <v>Indicadores de Proceso - Gestión de Aduanas</v>
          </cell>
          <cell r="Y128" t="str">
            <v>No</v>
          </cell>
        </row>
        <row r="129">
          <cell r="A129">
            <v>5086</v>
          </cell>
          <cell r="B129" t="str">
            <v>Actos finales de Devoluciones y/o compensación debidamente proferidos</v>
          </cell>
          <cell r="C129" t="str">
            <v>(1-(6035/6036))*100</v>
          </cell>
          <cell r="D129">
            <v>97110002</v>
          </cell>
          <cell r="E129" t="str">
            <v>(1-(Variable 1 / Variable 2))*100</v>
          </cell>
          <cell r="F129">
            <v>100</v>
          </cell>
          <cell r="G129" t="str">
            <v>Semestre</v>
          </cell>
          <cell r="H129" t="str">
            <v>Porcentaje</v>
          </cell>
          <cell r="I129">
            <v>0</v>
          </cell>
          <cell r="J129">
            <v>12</v>
          </cell>
          <cell r="K129" t="str">
            <v>Proceso: Recaudación</v>
          </cell>
          <cell r="L129">
            <v>45</v>
          </cell>
          <cell r="M129" t="str">
            <v>Subproceso: Devolución y/o Compensación</v>
          </cell>
          <cell r="N129">
            <v>3044</v>
          </cell>
          <cell r="O129" t="str">
            <v>Subproceso: Devolución y/o compensación</v>
          </cell>
          <cell r="P129">
            <v>6035</v>
          </cell>
          <cell r="Q129">
            <v>6036</v>
          </cell>
          <cell r="R129">
            <v>0</v>
          </cell>
          <cell r="S129">
            <v>0</v>
          </cell>
          <cell r="T129" t="str">
            <v>Constante</v>
          </cell>
          <cell r="U129">
            <v>3</v>
          </cell>
          <cell r="V129" t="str">
            <v>Proceso</v>
          </cell>
          <cell r="W129">
            <v>22403</v>
          </cell>
          <cell r="X129" t="str">
            <v>Indicadores de Subproceso - Recaudo</v>
          </cell>
          <cell r="Y129" t="str">
            <v>No</v>
          </cell>
        </row>
        <row r="130">
          <cell r="A130">
            <v>5087</v>
          </cell>
          <cell r="B130" t="str">
            <v>Disposición de las mercancias ADA, bajo las diferentes modalidades de disposición excepto traslado,existentes en inventarios a Diciembre 31 de la vigencia anterior.</v>
          </cell>
          <cell r="C130" t="str">
            <v>(6019/6020)*100</v>
          </cell>
          <cell r="D130">
            <v>97110001</v>
          </cell>
          <cell r="E130" t="str">
            <v>(Variable 1/ Variable 2)* 100</v>
          </cell>
          <cell r="F130">
            <v>78</v>
          </cell>
          <cell r="G130" t="str">
            <v>Trimestre</v>
          </cell>
          <cell r="H130" t="str">
            <v>Porcentaje</v>
          </cell>
          <cell r="I130">
            <v>0</v>
          </cell>
          <cell r="J130">
            <v>3</v>
          </cell>
          <cell r="K130" t="str">
            <v>Proceso: Comercialización</v>
          </cell>
          <cell r="L130">
            <v>275</v>
          </cell>
          <cell r="M130" t="str">
            <v>Proceso: Comercialización. No aplica Subproceso</v>
          </cell>
          <cell r="N130">
            <v>3018</v>
          </cell>
          <cell r="O130" t="str">
            <v>Proceso: Comercialización</v>
          </cell>
          <cell r="P130">
            <v>6019</v>
          </cell>
          <cell r="Q130">
            <v>6020</v>
          </cell>
          <cell r="R130">
            <v>0</v>
          </cell>
          <cell r="S130">
            <v>0</v>
          </cell>
          <cell r="T130" t="str">
            <v>Ascendente</v>
          </cell>
          <cell r="U130">
            <v>3</v>
          </cell>
          <cell r="V130" t="str">
            <v>Proceso</v>
          </cell>
          <cell r="W130">
            <v>21703</v>
          </cell>
          <cell r="X130" t="str">
            <v>Indicadores de Proceso - Comercial</v>
          </cell>
          <cell r="Y130" t="str">
            <v>No</v>
          </cell>
        </row>
        <row r="131">
          <cell r="A131">
            <v>5088</v>
          </cell>
          <cell r="B131" t="str">
            <v>Control de proyectos de donación de mercancías</v>
          </cell>
          <cell r="C131" t="str">
            <v>(6021/6022)*100</v>
          </cell>
          <cell r="D131">
            <v>97110002</v>
          </cell>
          <cell r="E131" t="str">
            <v>(Variable 1/ Variable 2)* 100</v>
          </cell>
          <cell r="F131">
            <v>100</v>
          </cell>
          <cell r="G131" t="str">
            <v>Trimestre</v>
          </cell>
          <cell r="H131" t="str">
            <v>Porcentaje</v>
          </cell>
          <cell r="I131">
            <v>0</v>
          </cell>
          <cell r="J131">
            <v>3</v>
          </cell>
          <cell r="K131" t="str">
            <v>Proceso: Comercialización</v>
          </cell>
          <cell r="L131">
            <v>275</v>
          </cell>
          <cell r="M131" t="str">
            <v>Proceso: Comercialización. No aplica Subproceso</v>
          </cell>
          <cell r="N131">
            <v>3018</v>
          </cell>
          <cell r="O131" t="str">
            <v>Proceso: Comercialización</v>
          </cell>
          <cell r="P131">
            <v>6021</v>
          </cell>
          <cell r="Q131">
            <v>6022</v>
          </cell>
          <cell r="R131">
            <v>0</v>
          </cell>
          <cell r="S131">
            <v>0</v>
          </cell>
          <cell r="T131" t="str">
            <v>Constante</v>
          </cell>
          <cell r="U131">
            <v>3</v>
          </cell>
          <cell r="V131" t="str">
            <v>Proceso</v>
          </cell>
          <cell r="W131">
            <v>21703</v>
          </cell>
          <cell r="X131" t="str">
            <v>Indicadores de Proceso - Comercial</v>
          </cell>
          <cell r="Y131" t="str">
            <v>No</v>
          </cell>
        </row>
        <row r="132">
          <cell r="A132">
            <v>5089</v>
          </cell>
          <cell r="B132" t="str">
            <v>Trámite, Perfeccionamiento y legalización de procesos contractuales</v>
          </cell>
          <cell r="C132" t="str">
            <v>(6052/6053)*100</v>
          </cell>
          <cell r="D132">
            <v>97110002</v>
          </cell>
          <cell r="E132" t="str">
            <v>(Variable 1/ Variable 2)* 100</v>
          </cell>
          <cell r="F132">
            <v>90</v>
          </cell>
          <cell r="G132" t="str">
            <v>Trimestre</v>
          </cell>
          <cell r="H132" t="str">
            <v>Porcentaje</v>
          </cell>
          <cell r="I132">
            <v>0</v>
          </cell>
          <cell r="J132">
            <v>14</v>
          </cell>
          <cell r="K132" t="str">
            <v>Proceso: Recursos Físicos</v>
          </cell>
          <cell r="L132">
            <v>264</v>
          </cell>
          <cell r="M132" t="str">
            <v>Proceso: Recursos Físicos</v>
          </cell>
          <cell r="N132">
            <v>3075</v>
          </cell>
          <cell r="O132" t="str">
            <v>Proceso: Recursos Físicos</v>
          </cell>
          <cell r="P132">
            <v>6052</v>
          </cell>
          <cell r="Q132">
            <v>6053</v>
          </cell>
          <cell r="R132">
            <v>0</v>
          </cell>
          <cell r="S132">
            <v>0</v>
          </cell>
          <cell r="T132" t="str">
            <v>Constante</v>
          </cell>
          <cell r="U132">
            <v>3</v>
          </cell>
          <cell r="V132" t="str">
            <v>Proceso</v>
          </cell>
          <cell r="W132">
            <v>21503</v>
          </cell>
          <cell r="X132" t="str">
            <v>Indicadores de Proceso - Recursos Físicos</v>
          </cell>
          <cell r="Y132" t="str">
            <v>No</v>
          </cell>
        </row>
        <row r="133">
          <cell r="A133">
            <v>5092</v>
          </cell>
          <cell r="B133" t="str">
            <v>Percepción general de la calidad del servicio DIAN</v>
          </cell>
          <cell r="C133" t="str">
            <v>([6058]/[6059])* 100</v>
          </cell>
          <cell r="D133">
            <v>97110002</v>
          </cell>
          <cell r="E133" t="str">
            <v>(Variable 1/ Variable 2)* 100</v>
          </cell>
          <cell r="F133">
            <v>95</v>
          </cell>
          <cell r="G133" t="str">
            <v>Año</v>
          </cell>
          <cell r="H133" t="str">
            <v>Porcentaje</v>
          </cell>
          <cell r="I133">
            <v>0</v>
          </cell>
          <cell r="J133">
            <v>2</v>
          </cell>
          <cell r="K133" t="str">
            <v>Proceso: Asistencia al cliente</v>
          </cell>
          <cell r="L133">
            <v>276</v>
          </cell>
          <cell r="M133" t="str">
            <v>Proceso: Asistencia al cliente</v>
          </cell>
          <cell r="N133">
            <v>3015</v>
          </cell>
          <cell r="O133" t="str">
            <v>Proceso: Asistencia al Cliente</v>
          </cell>
          <cell r="P133">
            <v>6058</v>
          </cell>
          <cell r="Q133">
            <v>6059</v>
          </cell>
          <cell r="R133">
            <v>0</v>
          </cell>
          <cell r="S133">
            <v>0</v>
          </cell>
          <cell r="T133" t="str">
            <v>Constante</v>
          </cell>
          <cell r="U133">
            <v>3</v>
          </cell>
          <cell r="V133" t="str">
            <v>Proceso</v>
          </cell>
          <cell r="W133">
            <v>22503</v>
          </cell>
          <cell r="X133" t="str">
            <v>Indicadores de Proceso - Asistencia al Cliente</v>
          </cell>
          <cell r="Y133" t="str">
            <v>No</v>
          </cell>
        </row>
        <row r="134">
          <cell r="A134">
            <v>5093</v>
          </cell>
          <cell r="B134" t="str">
            <v>Mantener actualizado el RUPGJ</v>
          </cell>
          <cell r="C134" t="str">
            <v>(6143/6144)* 100</v>
          </cell>
          <cell r="D134">
            <v>97110002</v>
          </cell>
          <cell r="E134" t="str">
            <v>(Variable1/Variable2)*100</v>
          </cell>
          <cell r="F134">
            <v>100</v>
          </cell>
          <cell r="G134" t="str">
            <v>Mes</v>
          </cell>
          <cell r="H134" t="str">
            <v>Porcentaje</v>
          </cell>
          <cell r="I134">
            <v>99.11</v>
          </cell>
          <cell r="J134">
            <v>7</v>
          </cell>
          <cell r="K134" t="str">
            <v>Proceso: Gestión Jurídica</v>
          </cell>
          <cell r="L134">
            <v>7</v>
          </cell>
          <cell r="M134" t="str">
            <v>Proceso: Gestión Jurídica No Aplica</v>
          </cell>
          <cell r="N134">
            <v>3003</v>
          </cell>
          <cell r="O134" t="str">
            <v>Proceso: Gestión Jurídica No Aplica</v>
          </cell>
          <cell r="P134">
            <v>6143</v>
          </cell>
          <cell r="Q134">
            <v>6144</v>
          </cell>
          <cell r="R134">
            <v>0</v>
          </cell>
          <cell r="S134">
            <v>0</v>
          </cell>
          <cell r="T134" t="str">
            <v>Constante</v>
          </cell>
          <cell r="U134">
            <v>3</v>
          </cell>
          <cell r="V134" t="str">
            <v>Proceso</v>
          </cell>
          <cell r="W134">
            <v>20803</v>
          </cell>
          <cell r="X134" t="str">
            <v>Indicadores de Proceso - Gestión Jurídica</v>
          </cell>
          <cell r="Y134" t="str">
            <v>No</v>
          </cell>
        </row>
        <row r="135">
          <cell r="A135">
            <v>5094</v>
          </cell>
          <cell r="B135" t="str">
            <v>Resolver las solicitudes de Reducción Sanción en materia TAC en sede administrativa.</v>
          </cell>
          <cell r="C135" t="str">
            <v>(6145/6146)* 100</v>
          </cell>
          <cell r="D135">
            <v>97110002</v>
          </cell>
          <cell r="E135" t="str">
            <v>(Variable 1/ Variable 2)* 100</v>
          </cell>
          <cell r="F135">
            <v>100</v>
          </cell>
          <cell r="G135" t="str">
            <v>Mes</v>
          </cell>
          <cell r="H135" t="str">
            <v>Porcentaje</v>
          </cell>
          <cell r="I135">
            <v>99.11</v>
          </cell>
          <cell r="J135">
            <v>7</v>
          </cell>
          <cell r="K135" t="str">
            <v>Proceso: Gestión Jurídica</v>
          </cell>
          <cell r="L135">
            <v>7</v>
          </cell>
          <cell r="M135" t="str">
            <v>Proceso: Gestión Jurídica No Aplica</v>
          </cell>
          <cell r="N135">
            <v>3003</v>
          </cell>
          <cell r="O135" t="str">
            <v>Proceso: Gestión Jurídica No Aplica</v>
          </cell>
          <cell r="P135">
            <v>6145</v>
          </cell>
          <cell r="Q135">
            <v>6146</v>
          </cell>
          <cell r="R135">
            <v>0</v>
          </cell>
          <cell r="S135">
            <v>0</v>
          </cell>
          <cell r="T135" t="str">
            <v>Constante</v>
          </cell>
          <cell r="U135">
            <v>3</v>
          </cell>
          <cell r="V135" t="str">
            <v>Proceso</v>
          </cell>
          <cell r="W135">
            <v>20803</v>
          </cell>
          <cell r="X135" t="str">
            <v>Indicadores de Proceso - Gestión Jurídica</v>
          </cell>
          <cell r="Y135" t="str">
            <v>No</v>
          </cell>
        </row>
        <row r="136">
          <cell r="A136">
            <v>5095</v>
          </cell>
          <cell r="B136" t="str">
            <v>Resolver las solicitudes de Reducción Anticipo en materia TAC en sede administrativa.</v>
          </cell>
          <cell r="C136" t="str">
            <v>(6147/6148)* 100</v>
          </cell>
          <cell r="D136">
            <v>97110002</v>
          </cell>
          <cell r="E136" t="str">
            <v>(Variable 1/ Variable 2)* 100</v>
          </cell>
          <cell r="F136">
            <v>100</v>
          </cell>
          <cell r="G136" t="str">
            <v>Mes</v>
          </cell>
          <cell r="H136" t="str">
            <v>Porcentaje</v>
          </cell>
          <cell r="I136">
            <v>99.11</v>
          </cell>
          <cell r="J136">
            <v>7</v>
          </cell>
          <cell r="K136" t="str">
            <v>Proceso: Gestión Jurídica</v>
          </cell>
          <cell r="L136">
            <v>7</v>
          </cell>
          <cell r="M136" t="str">
            <v>Proceso: Gestión Jurídica No Aplica</v>
          </cell>
          <cell r="N136">
            <v>3003</v>
          </cell>
          <cell r="O136" t="str">
            <v>Proceso: Gestión Jurídica No Aplica</v>
          </cell>
          <cell r="P136">
            <v>6147</v>
          </cell>
          <cell r="Q136">
            <v>6148</v>
          </cell>
          <cell r="R136">
            <v>0</v>
          </cell>
          <cell r="S136">
            <v>0</v>
          </cell>
          <cell r="T136" t="str">
            <v>Constante</v>
          </cell>
          <cell r="U136">
            <v>3</v>
          </cell>
          <cell r="V136" t="str">
            <v>Proceso</v>
          </cell>
          <cell r="W136">
            <v>20803</v>
          </cell>
          <cell r="X136" t="str">
            <v>Indicadores de Proceso - Gestión Jurídica</v>
          </cell>
          <cell r="Y136" t="str">
            <v>No</v>
          </cell>
        </row>
        <row r="137">
          <cell r="A137">
            <v>5096</v>
          </cell>
          <cell r="B137" t="str">
            <v>Eficacia en la atención oportuna de consultas realizadas por usuarios internos y externos (SISCOS)</v>
          </cell>
          <cell r="C137" t="str">
            <v>(6149/ (6150 + 6151))*100</v>
          </cell>
          <cell r="D137">
            <v>97110001</v>
          </cell>
          <cell r="E137" t="str">
            <v>(Variable 1/ (Variable 2 + Variable 3))*100</v>
          </cell>
          <cell r="F137">
            <v>60</v>
          </cell>
          <cell r="G137" t="str">
            <v>Mes</v>
          </cell>
          <cell r="H137" t="str">
            <v>Porcentaje</v>
          </cell>
          <cell r="I137">
            <v>0</v>
          </cell>
          <cell r="J137">
            <v>11</v>
          </cell>
          <cell r="K137" t="str">
            <v>Proceso: Operación Aduanera</v>
          </cell>
          <cell r="L137">
            <v>216</v>
          </cell>
          <cell r="M137" t="str">
            <v>Subproceso: Apoyo  a la Operación Aduanera</v>
          </cell>
          <cell r="N137">
            <v>3051</v>
          </cell>
          <cell r="O137" t="str">
            <v>Subproceso: Apoyo  a la Operación Aduanera</v>
          </cell>
          <cell r="P137">
            <v>6149</v>
          </cell>
          <cell r="Q137">
            <v>6150</v>
          </cell>
          <cell r="R137">
            <v>6151</v>
          </cell>
          <cell r="S137">
            <v>0</v>
          </cell>
          <cell r="T137" t="str">
            <v>Ascendente</v>
          </cell>
          <cell r="U137">
            <v>2</v>
          </cell>
          <cell r="V137" t="str">
            <v>Subproceso</v>
          </cell>
          <cell r="W137">
            <v>22602</v>
          </cell>
          <cell r="X137" t="str">
            <v>Indicadores de Subproceso - Comercio Exterior</v>
          </cell>
          <cell r="Y137" t="str">
            <v>No</v>
          </cell>
        </row>
        <row r="138">
          <cell r="A138">
            <v>5097</v>
          </cell>
          <cell r="B138" t="str">
            <v>Impacto de la gestión de la DIAN en los medios de comunicación</v>
          </cell>
          <cell r="C138" t="str">
            <v>6152</v>
          </cell>
          <cell r="D138">
            <v>97110001</v>
          </cell>
          <cell r="E138" t="str">
            <v>Variable 1</v>
          </cell>
          <cell r="F138">
            <v>8000</v>
          </cell>
          <cell r="G138" t="str">
            <v>Semestre</v>
          </cell>
          <cell r="H138" t="str">
            <v>Cantidad</v>
          </cell>
          <cell r="I138">
            <v>8000</v>
          </cell>
          <cell r="J138">
            <v>9</v>
          </cell>
          <cell r="K138" t="str">
            <v>Proceso: Inteligencia Corporativa</v>
          </cell>
          <cell r="L138">
            <v>253</v>
          </cell>
          <cell r="M138" t="str">
            <v>Subproceso: Comunicaciones</v>
          </cell>
          <cell r="N138">
            <v>3004</v>
          </cell>
          <cell r="O138" t="str">
            <v>Subproceso: Comunicaciones</v>
          </cell>
          <cell r="P138">
            <v>6152</v>
          </cell>
          <cell r="Q138">
            <v>0</v>
          </cell>
          <cell r="R138">
            <v>0</v>
          </cell>
          <cell r="S138">
            <v>0</v>
          </cell>
          <cell r="T138" t="str">
            <v>Ascendente</v>
          </cell>
          <cell r="U138">
            <v>2</v>
          </cell>
          <cell r="V138" t="str">
            <v>Subproceso</v>
          </cell>
          <cell r="W138">
            <v>20502</v>
          </cell>
          <cell r="X138" t="str">
            <v>Indicadores de Subproceso - Comunicaciones</v>
          </cell>
          <cell r="Y138" t="str">
            <v>No</v>
          </cell>
        </row>
        <row r="139">
          <cell r="A139">
            <v>5098</v>
          </cell>
          <cell r="B139" t="str">
            <v xml:space="preserve">Percepción de los canales internos de comunicación </v>
          </cell>
          <cell r="C139" t="str">
            <v>6153</v>
          </cell>
          <cell r="D139">
            <v>97110001</v>
          </cell>
          <cell r="E139" t="str">
            <v>Variable 1</v>
          </cell>
          <cell r="F139">
            <v>60</v>
          </cell>
          <cell r="G139" t="str">
            <v>Año</v>
          </cell>
          <cell r="H139" t="str">
            <v>Porcentaje</v>
          </cell>
          <cell r="I139">
            <v>0</v>
          </cell>
          <cell r="J139">
            <v>9</v>
          </cell>
          <cell r="K139" t="str">
            <v>Proceso: Inteligencia Corporativa</v>
          </cell>
          <cell r="L139">
            <v>253</v>
          </cell>
          <cell r="M139" t="str">
            <v>Subproceso: Comunicaciones</v>
          </cell>
          <cell r="N139">
            <v>3004</v>
          </cell>
          <cell r="O139" t="str">
            <v>Subproceso: Comunicaciones</v>
          </cell>
          <cell r="P139">
            <v>6153</v>
          </cell>
          <cell r="Q139">
            <v>0</v>
          </cell>
          <cell r="R139">
            <v>0</v>
          </cell>
          <cell r="S139">
            <v>0</v>
          </cell>
          <cell r="T139" t="str">
            <v>Ascendente</v>
          </cell>
          <cell r="U139">
            <v>2</v>
          </cell>
          <cell r="V139" t="str">
            <v>Subproceso</v>
          </cell>
          <cell r="W139">
            <v>20502</v>
          </cell>
          <cell r="X139" t="str">
            <v>Indicadores de Subproceso - Comunicaciones</v>
          </cell>
          <cell r="Y139" t="str">
            <v>No</v>
          </cell>
        </row>
        <row r="140">
          <cell r="A140">
            <v>5099</v>
          </cell>
          <cell r="B140" t="str">
            <v>Capacitación en gestión del Riesgo del Subproceso de devoluciones y/o Compensaciones.</v>
          </cell>
          <cell r="C140" t="str">
            <v>(6154/6155)* 100</v>
          </cell>
          <cell r="D140">
            <v>97110002</v>
          </cell>
          <cell r="E140" t="str">
            <v>(Variable 1/ Variable 2)* 100</v>
          </cell>
          <cell r="F140">
            <v>100</v>
          </cell>
          <cell r="G140" t="str">
            <v>Semestre</v>
          </cell>
          <cell r="H140" t="str">
            <v>Porcentaje</v>
          </cell>
          <cell r="I140">
            <v>0</v>
          </cell>
          <cell r="J140">
            <v>12</v>
          </cell>
          <cell r="K140" t="str">
            <v>Proceso: Recaudación</v>
          </cell>
          <cell r="L140">
            <v>45</v>
          </cell>
          <cell r="M140" t="str">
            <v>Subproceso: Devolución y/o Compensación</v>
          </cell>
          <cell r="N140">
            <v>3044</v>
          </cell>
          <cell r="O140" t="str">
            <v>Subproceso: Devolución y/o compensación</v>
          </cell>
          <cell r="P140">
            <v>6154</v>
          </cell>
          <cell r="Q140">
            <v>6155</v>
          </cell>
          <cell r="R140">
            <v>0</v>
          </cell>
          <cell r="S140">
            <v>0</v>
          </cell>
          <cell r="T140" t="str">
            <v>Constante</v>
          </cell>
          <cell r="U140">
            <v>2</v>
          </cell>
          <cell r="V140" t="str">
            <v>Subproceso</v>
          </cell>
          <cell r="W140">
            <v>22403</v>
          </cell>
          <cell r="X140" t="str">
            <v>Indicadores de Subproceso - Recaudo</v>
          </cell>
          <cell r="Y140" t="str">
            <v>No</v>
          </cell>
        </row>
        <row r="141">
          <cell r="A141">
            <v>5100</v>
          </cell>
          <cell r="B141" t="str">
            <v>Gestión del SIE de Devoluciones optimizada</v>
          </cell>
          <cell r="C141" t="str">
            <v>(9488/9489)* 100</v>
          </cell>
          <cell r="D141">
            <v>97110001</v>
          </cell>
          <cell r="E141" t="str">
            <v>(Variable 1/ Variable 2)* 100</v>
          </cell>
          <cell r="F141">
            <v>85</v>
          </cell>
          <cell r="G141" t="str">
            <v>Mes</v>
          </cell>
          <cell r="H141" t="str">
            <v>Porcentaje</v>
          </cell>
          <cell r="I141">
            <v>0</v>
          </cell>
          <cell r="J141">
            <v>12</v>
          </cell>
          <cell r="K141" t="str">
            <v>Proceso: Recaudación</v>
          </cell>
          <cell r="L141">
            <v>45</v>
          </cell>
          <cell r="M141" t="str">
            <v>Subproceso: Devolución y/o Compensación</v>
          </cell>
          <cell r="N141">
            <v>3044</v>
          </cell>
          <cell r="O141" t="str">
            <v>Subproceso: Devolución y/o compensación</v>
          </cell>
          <cell r="P141">
            <v>6156</v>
          </cell>
          <cell r="Q141">
            <v>6157</v>
          </cell>
          <cell r="R141">
            <v>0</v>
          </cell>
          <cell r="S141">
            <v>0</v>
          </cell>
          <cell r="T141" t="str">
            <v>Ascendente</v>
          </cell>
          <cell r="U141">
            <v>2</v>
          </cell>
          <cell r="V141" t="str">
            <v>Subproceso</v>
          </cell>
          <cell r="W141">
            <v>22403</v>
          </cell>
          <cell r="X141" t="str">
            <v>Indicadores de Subproceso - Recaudo</v>
          </cell>
          <cell r="Y141" t="str">
            <v>No</v>
          </cell>
        </row>
        <row r="142">
          <cell r="A142">
            <v>5101</v>
          </cell>
          <cell r="B142" t="str">
            <v>Efectividad en la aprehensión de mercancías</v>
          </cell>
          <cell r="C142" t="str">
            <v>((6158+ 6159)- 6160)/6161</v>
          </cell>
          <cell r="D142">
            <v>97110001</v>
          </cell>
          <cell r="E142" t="str">
            <v>((Variable 1 + Variable 2 )- Variable 3 )/ Variable 4</v>
          </cell>
          <cell r="F142">
            <v>80</v>
          </cell>
          <cell r="G142" t="str">
            <v>Trimestre</v>
          </cell>
          <cell r="H142" t="str">
            <v>Porcentaje</v>
          </cell>
          <cell r="I142">
            <v>80</v>
          </cell>
          <cell r="J142">
            <v>5</v>
          </cell>
          <cell r="K142" t="str">
            <v>Proceso: Fiscalización y Liquidación</v>
          </cell>
          <cell r="L142">
            <v>201</v>
          </cell>
          <cell r="M142" t="str">
            <v>Subproceso: Control Aduanero</v>
          </cell>
          <cell r="N142">
            <v>3006</v>
          </cell>
          <cell r="O142" t="str">
            <v>Subproceso: Control Aduanero</v>
          </cell>
          <cell r="P142">
            <v>6158</v>
          </cell>
          <cell r="Q142">
            <v>6159</v>
          </cell>
          <cell r="R142">
            <v>6160</v>
          </cell>
          <cell r="S142">
            <v>6161</v>
          </cell>
          <cell r="T142" t="str">
            <v>Ascendente</v>
          </cell>
          <cell r="U142">
            <v>2</v>
          </cell>
          <cell r="V142" t="str">
            <v>Subproceso</v>
          </cell>
          <cell r="W142">
            <v>23104</v>
          </cell>
          <cell r="X142" t="str">
            <v>Indicadores de Subproceso - Fiscalización Aduanera</v>
          </cell>
          <cell r="Y142" t="str">
            <v>No</v>
          </cell>
        </row>
        <row r="143">
          <cell r="A143">
            <v>5102</v>
          </cell>
          <cell r="B143" t="str">
            <v>Porcentaje de devolución de mercancías aprehendidas</v>
          </cell>
          <cell r="C143" t="str">
            <v>(6162/6163)* 100</v>
          </cell>
          <cell r="D143">
            <v>97110003</v>
          </cell>
          <cell r="E143" t="str">
            <v>(Variable 1/ Variable 2)* 100</v>
          </cell>
          <cell r="F143">
            <v>2</v>
          </cell>
          <cell r="G143" t="str">
            <v>Mes</v>
          </cell>
          <cell r="H143" t="str">
            <v>Porcentaje</v>
          </cell>
          <cell r="I143">
            <v>1.91</v>
          </cell>
          <cell r="J143">
            <v>5</v>
          </cell>
          <cell r="K143" t="str">
            <v>Proceso: Fiscalización y Liquidación</v>
          </cell>
          <cell r="L143">
            <v>201</v>
          </cell>
          <cell r="M143" t="str">
            <v>Subproceso: Control Aduanero</v>
          </cell>
          <cell r="N143">
            <v>3006</v>
          </cell>
          <cell r="O143" t="str">
            <v>Subproceso: Control Aduanero</v>
          </cell>
          <cell r="P143">
            <v>6162</v>
          </cell>
          <cell r="Q143">
            <v>6163</v>
          </cell>
          <cell r="R143">
            <v>0</v>
          </cell>
          <cell r="S143">
            <v>0</v>
          </cell>
          <cell r="T143" t="str">
            <v>Descendente</v>
          </cell>
          <cell r="U143">
            <v>2</v>
          </cell>
          <cell r="V143" t="str">
            <v>Subproceso</v>
          </cell>
          <cell r="W143">
            <v>23104</v>
          </cell>
          <cell r="X143" t="str">
            <v>Indicadores de Subproceso - Fiscalización Aduanera</v>
          </cell>
          <cell r="Y143" t="str">
            <v>No</v>
          </cell>
        </row>
        <row r="144">
          <cell r="A144">
            <v>5103</v>
          </cell>
          <cell r="B144" t="str">
            <v>Porcentaje de gestión de los procedimientos sancionatorios y liquidaciones oficiales aduaneras (Corrección y Revisión).</v>
          </cell>
          <cell r="C144" t="str">
            <v>((6164 + 6165) / 6166)</v>
          </cell>
          <cell r="D144">
            <v>97110002</v>
          </cell>
          <cell r="E144" t="str">
            <v>((Variable 1 + Variable 2) / Variable 3)</v>
          </cell>
          <cell r="F144">
            <v>50</v>
          </cell>
          <cell r="G144" t="str">
            <v>Trimestre</v>
          </cell>
          <cell r="H144" t="str">
            <v>Porcentaje</v>
          </cell>
          <cell r="I144">
            <v>35</v>
          </cell>
          <cell r="J144">
            <v>5</v>
          </cell>
          <cell r="K144" t="str">
            <v>Proceso: Fiscalización y Liquidación</v>
          </cell>
          <cell r="L144">
            <v>201</v>
          </cell>
          <cell r="M144" t="str">
            <v>Subproceso: Control Aduanero</v>
          </cell>
          <cell r="N144">
            <v>3006</v>
          </cell>
          <cell r="O144" t="str">
            <v>Subproceso: Control Aduanero</v>
          </cell>
          <cell r="P144">
            <v>6164</v>
          </cell>
          <cell r="Q144">
            <v>6165</v>
          </cell>
          <cell r="R144">
            <v>6166</v>
          </cell>
          <cell r="S144">
            <v>0</v>
          </cell>
          <cell r="T144" t="str">
            <v>Constante</v>
          </cell>
          <cell r="U144">
            <v>2</v>
          </cell>
          <cell r="V144" t="str">
            <v>Subproceso</v>
          </cell>
          <cell r="W144">
            <v>23104</v>
          </cell>
          <cell r="X144" t="str">
            <v>Indicadores de Subproceso - Fiscalización Aduanera</v>
          </cell>
          <cell r="Y144" t="str">
            <v>No</v>
          </cell>
        </row>
      </sheetData>
      <sheetData sheetId="1"/>
      <sheetData sheetId="2"/>
      <sheetData sheetId="3"/>
      <sheetData sheetId="4">
        <row r="24">
          <cell r="V24">
            <v>0.75051741979993092</v>
          </cell>
        </row>
      </sheetData>
      <sheetData sheetId="5">
        <row r="24">
          <cell r="BB24">
            <v>1.0074349442379182</v>
          </cell>
        </row>
      </sheetData>
      <sheetData sheetId="6">
        <row r="24">
          <cell r="BB24">
            <v>0.99561451021537672</v>
          </cell>
        </row>
      </sheetData>
      <sheetData sheetId="7">
        <row r="24">
          <cell r="BB24">
            <v>0.93033149171270724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D7A32-A3A3-4E2F-86C2-6A7F9C8B7CFD}">
  <sheetPr codeName="Hoja15"/>
  <dimension ref="A1:D135"/>
  <sheetViews>
    <sheetView tabSelected="1" zoomScale="84" zoomScaleNormal="84" workbookViewId="0">
      <selection activeCell="D27" sqref="D27"/>
    </sheetView>
  </sheetViews>
  <sheetFormatPr baseColWidth="10" defaultColWidth="0" defaultRowHeight="14.7" zeroHeight="1" x14ac:dyDescent="0.25"/>
  <cols>
    <col min="1" max="2" width="11.42578125" customWidth="1"/>
    <col min="3" max="3" width="44.5703125" bestFit="1" customWidth="1"/>
    <col min="4" max="4" width="89" customWidth="1"/>
    <col min="5" max="16384" width="11.42578125" hidden="1"/>
  </cols>
  <sheetData>
    <row r="1" spans="1:4" ht="20.05" customHeight="1" x14ac:dyDescent="0.4">
      <c r="A1" s="73"/>
      <c r="B1" s="73"/>
      <c r="C1" s="73"/>
      <c r="D1" s="74" t="s">
        <v>57</v>
      </c>
    </row>
    <row r="2" spans="1:4" ht="20.05" customHeight="1" x14ac:dyDescent="0.4">
      <c r="A2" s="73"/>
      <c r="B2" s="73"/>
      <c r="C2" s="73"/>
      <c r="D2" s="74" t="s">
        <v>35</v>
      </c>
    </row>
    <row r="3" spans="1:4" ht="20.05" customHeight="1" x14ac:dyDescent="0.4">
      <c r="A3" s="73"/>
      <c r="B3" s="73"/>
      <c r="C3" s="73"/>
      <c r="D3" s="74" t="s">
        <v>2</v>
      </c>
    </row>
    <row r="4" spans="1:4" ht="26.3" x14ac:dyDescent="0.4">
      <c r="A4" s="75"/>
      <c r="B4" s="75"/>
      <c r="C4" s="75"/>
      <c r="D4" s="76" t="s">
        <v>38</v>
      </c>
    </row>
    <row r="5" spans="1:4" ht="15.8" x14ac:dyDescent="0.25">
      <c r="A5" s="74"/>
      <c r="B5" s="74"/>
      <c r="C5" s="74"/>
      <c r="D5" s="78" t="s">
        <v>54</v>
      </c>
    </row>
    <row r="6" spans="1:4" ht="18.75" x14ac:dyDescent="0.3">
      <c r="A6" s="74"/>
      <c r="B6" s="74"/>
      <c r="C6" s="77" t="s">
        <v>56</v>
      </c>
      <c r="D6" s="74"/>
    </row>
    <row r="7" spans="1:4" ht="18.75" hidden="1" x14ac:dyDescent="0.3">
      <c r="A7" s="74"/>
      <c r="B7" s="74"/>
      <c r="C7" s="77"/>
      <c r="D7" s="74"/>
    </row>
    <row r="8" spans="1:4" ht="18.75" x14ac:dyDescent="0.3">
      <c r="A8" s="74"/>
      <c r="B8" s="74"/>
      <c r="C8" s="77"/>
      <c r="D8" s="74"/>
    </row>
    <row r="9" spans="1:4" ht="15.8" x14ac:dyDescent="0.25">
      <c r="A9" s="74"/>
      <c r="B9" s="74"/>
      <c r="C9" s="79" t="s">
        <v>39</v>
      </c>
      <c r="D9" s="74"/>
    </row>
    <row r="10" spans="1:4" ht="15.8" x14ac:dyDescent="0.25">
      <c r="A10" s="74"/>
      <c r="B10" s="74"/>
      <c r="C10" s="79" t="s">
        <v>40</v>
      </c>
      <c r="D10" s="74"/>
    </row>
    <row r="11" spans="1:4" ht="15.8" x14ac:dyDescent="0.25">
      <c r="A11" s="74"/>
      <c r="B11" s="74"/>
      <c r="C11" s="79" t="s">
        <v>41</v>
      </c>
      <c r="D11" s="74"/>
    </row>
    <row r="12" spans="1:4" ht="15.8" x14ac:dyDescent="0.25">
      <c r="A12" s="74"/>
      <c r="B12" s="74"/>
      <c r="C12" s="79" t="s">
        <v>42</v>
      </c>
      <c r="D12" s="74"/>
    </row>
    <row r="13" spans="1:4" ht="15.8" x14ac:dyDescent="0.25">
      <c r="A13" s="74"/>
      <c r="B13" s="74"/>
      <c r="C13" s="79" t="s">
        <v>43</v>
      </c>
      <c r="D13" s="74"/>
    </row>
    <row r="14" spans="1:4" ht="15.8" x14ac:dyDescent="0.25">
      <c r="A14" s="74"/>
      <c r="B14" s="74"/>
      <c r="C14" s="79" t="s">
        <v>44</v>
      </c>
      <c r="D14" s="74"/>
    </row>
    <row r="15" spans="1:4" ht="15.8" x14ac:dyDescent="0.25">
      <c r="A15" s="74"/>
      <c r="B15" s="74"/>
      <c r="C15" s="79" t="s">
        <v>45</v>
      </c>
      <c r="D15" s="74"/>
    </row>
    <row r="16" spans="1:4" ht="15.8" x14ac:dyDescent="0.25">
      <c r="A16" s="74"/>
      <c r="B16" s="74"/>
      <c r="C16" s="79" t="s">
        <v>46</v>
      </c>
      <c r="D16" s="74"/>
    </row>
    <row r="17" spans="1:4" ht="15.8" x14ac:dyDescent="0.25">
      <c r="A17" s="74"/>
      <c r="B17" s="74"/>
      <c r="C17" s="79" t="s">
        <v>47</v>
      </c>
      <c r="D17" s="74"/>
    </row>
    <row r="18" spans="1:4" ht="15.8" x14ac:dyDescent="0.25">
      <c r="A18" s="74"/>
      <c r="B18" s="74"/>
      <c r="C18" s="79" t="s">
        <v>53</v>
      </c>
      <c r="D18" s="74"/>
    </row>
    <row r="19" spans="1:4" ht="15.45" x14ac:dyDescent="0.25">
      <c r="A19" s="74"/>
      <c r="B19" s="74"/>
      <c r="C19" s="79" t="s">
        <v>48</v>
      </c>
      <c r="D19" s="74"/>
    </row>
    <row r="20" spans="1:4" ht="15.8" x14ac:dyDescent="0.25">
      <c r="A20" s="74"/>
      <c r="B20" s="74"/>
      <c r="C20" s="79" t="s">
        <v>52</v>
      </c>
      <c r="D20" s="74"/>
    </row>
    <row r="21" spans="1:4" ht="15.8" x14ac:dyDescent="0.25">
      <c r="A21" s="74"/>
      <c r="B21" s="74"/>
      <c r="C21" s="79" t="s">
        <v>49</v>
      </c>
      <c r="D21" s="74"/>
    </row>
    <row r="22" spans="1:4" ht="15.8" x14ac:dyDescent="0.25">
      <c r="A22" s="74"/>
      <c r="B22" s="74"/>
      <c r="C22" s="79" t="s">
        <v>51</v>
      </c>
      <c r="D22" s="74"/>
    </row>
    <row r="23" spans="1:4" ht="15.8" x14ac:dyDescent="0.25">
      <c r="A23" s="74"/>
      <c r="B23" s="74"/>
      <c r="C23" s="79" t="s">
        <v>50</v>
      </c>
      <c r="D23" s="74"/>
    </row>
    <row r="24" spans="1:4" ht="15.8" x14ac:dyDescent="0.25">
      <c r="A24" s="74"/>
      <c r="B24" s="74"/>
      <c r="C24" s="74"/>
      <c r="D24" s="74"/>
    </row>
    <row r="25" spans="1:4" ht="15.8" x14ac:dyDescent="0.25">
      <c r="A25" s="74"/>
      <c r="B25" s="74"/>
      <c r="C25" s="74"/>
      <c r="D25" s="74"/>
    </row>
    <row r="26" spans="1:4" ht="15.8" x14ac:dyDescent="0.25">
      <c r="A26" s="74"/>
      <c r="B26" s="74"/>
      <c r="C26" s="74" t="s">
        <v>36</v>
      </c>
      <c r="D26" s="74"/>
    </row>
    <row r="27" spans="1:4" ht="15.45" x14ac:dyDescent="0.25">
      <c r="A27" s="74"/>
      <c r="B27" s="74"/>
      <c r="C27" s="74" t="s">
        <v>37</v>
      </c>
      <c r="D27" s="74"/>
    </row>
    <row r="28" spans="1:4" ht="15.8" x14ac:dyDescent="0.25">
      <c r="A28" s="74"/>
      <c r="B28" s="74"/>
      <c r="C28" s="74"/>
      <c r="D28" s="74"/>
    </row>
    <row r="29" spans="1:4" ht="15.45" x14ac:dyDescent="0.25">
      <c r="A29" s="74"/>
      <c r="B29" s="74"/>
      <c r="C29" s="74" t="s">
        <v>55</v>
      </c>
      <c r="D29" s="74"/>
    </row>
    <row r="30" spans="1:4" ht="15.8" x14ac:dyDescent="0.25">
      <c r="A30" s="74"/>
      <c r="B30" s="74"/>
      <c r="C30" s="74"/>
      <c r="D30" s="74"/>
    </row>
    <row r="31" spans="1:4" ht="15.45" x14ac:dyDescent="0.25">
      <c r="A31" s="74"/>
      <c r="B31" s="74"/>
      <c r="C31" s="74" t="s">
        <v>332</v>
      </c>
      <c r="D31" s="74"/>
    </row>
    <row r="32" spans="1:4" ht="18.75" x14ac:dyDescent="0.3">
      <c r="A32" s="74"/>
      <c r="B32" s="74"/>
      <c r="C32" s="77"/>
      <c r="D32" s="74"/>
    </row>
    <row r="33" spans="1:4" ht="15.8" x14ac:dyDescent="0.25">
      <c r="A33" s="74"/>
      <c r="B33" s="74"/>
      <c r="C33" s="74"/>
      <c r="D33" s="74"/>
    </row>
    <row r="34" spans="1:4" ht="15.8" x14ac:dyDescent="0.25">
      <c r="A34" s="74"/>
      <c r="B34" s="74"/>
      <c r="C34" s="74"/>
      <c r="D34" s="74"/>
    </row>
    <row r="35" spans="1:4" ht="18.75" hidden="1" x14ac:dyDescent="0.3">
      <c r="A35" s="74"/>
      <c r="B35" s="74"/>
      <c r="C35" s="77"/>
      <c r="D35" s="74"/>
    </row>
    <row r="36" spans="1:4" ht="15.8" hidden="1" x14ac:dyDescent="0.25">
      <c r="A36" s="74"/>
      <c r="B36" s="74"/>
      <c r="C36" s="74"/>
      <c r="D36" s="74"/>
    </row>
    <row r="37" spans="1:4" ht="15.8" hidden="1" x14ac:dyDescent="0.25">
      <c r="A37" s="74"/>
      <c r="B37" s="74"/>
      <c r="C37" s="74"/>
      <c r="D37" s="74"/>
    </row>
    <row r="38" spans="1:4" ht="18.75" hidden="1" x14ac:dyDescent="0.3">
      <c r="A38" s="74"/>
      <c r="B38" s="74"/>
      <c r="C38" s="77"/>
      <c r="D38" s="74"/>
    </row>
    <row r="39" spans="1:4" ht="15.8" hidden="1" x14ac:dyDescent="0.25">
      <c r="A39" s="74"/>
      <c r="B39" s="74"/>
      <c r="C39" s="74"/>
      <c r="D39" s="74"/>
    </row>
    <row r="40" spans="1:4" ht="15.8" hidden="1" x14ac:dyDescent="0.25">
      <c r="A40" s="74"/>
      <c r="B40" s="74"/>
      <c r="C40" s="74"/>
      <c r="D40" s="74"/>
    </row>
    <row r="41" spans="1:4" ht="18.75" hidden="1" x14ac:dyDescent="0.3">
      <c r="A41" s="74"/>
      <c r="B41" s="74"/>
      <c r="C41" s="77"/>
      <c r="D41" s="74"/>
    </row>
    <row r="42" spans="1:4" ht="15.8" hidden="1" x14ac:dyDescent="0.25">
      <c r="A42" s="74"/>
      <c r="B42" s="74"/>
      <c r="C42" s="74"/>
      <c r="D42" s="74"/>
    </row>
    <row r="43" spans="1:4" ht="15.8" hidden="1" x14ac:dyDescent="0.25">
      <c r="A43" s="74"/>
      <c r="B43" s="74"/>
      <c r="C43" s="74"/>
      <c r="D43" s="74"/>
    </row>
    <row r="44" spans="1:4" ht="18.75" hidden="1" x14ac:dyDescent="0.3">
      <c r="A44" s="74"/>
      <c r="B44" s="74"/>
      <c r="C44" s="77"/>
      <c r="D44" s="74"/>
    </row>
    <row r="45" spans="1:4" ht="15.8" hidden="1" x14ac:dyDescent="0.25">
      <c r="A45" s="74"/>
      <c r="B45" s="74"/>
      <c r="C45" s="74"/>
      <c r="D45" s="74"/>
    </row>
    <row r="46" spans="1:4" ht="15.8" hidden="1" x14ac:dyDescent="0.25">
      <c r="A46" s="74"/>
      <c r="B46" s="74"/>
      <c r="C46" s="74"/>
      <c r="D46" s="74"/>
    </row>
    <row r="47" spans="1:4" ht="18.75" hidden="1" x14ac:dyDescent="0.3">
      <c r="A47" s="74"/>
      <c r="B47" s="74"/>
      <c r="C47" s="77"/>
      <c r="D47" s="74"/>
    </row>
    <row r="48" spans="1:4" ht="15.8" hidden="1" x14ac:dyDescent="0.25">
      <c r="A48" s="74"/>
      <c r="B48" s="74"/>
      <c r="C48" s="74"/>
      <c r="D48" s="74"/>
    </row>
    <row r="49" spans="1:4" ht="15.8" hidden="1" x14ac:dyDescent="0.25">
      <c r="A49" s="74"/>
      <c r="B49" s="74"/>
      <c r="C49" s="74"/>
      <c r="D49" s="74"/>
    </row>
    <row r="50" spans="1:4" ht="18.75" hidden="1" x14ac:dyDescent="0.3">
      <c r="A50" s="74"/>
      <c r="B50" s="74"/>
      <c r="C50" s="77"/>
      <c r="D50" s="74"/>
    </row>
    <row r="51" spans="1:4" ht="15.8" hidden="1" x14ac:dyDescent="0.25">
      <c r="A51" s="74"/>
      <c r="B51" s="74"/>
      <c r="C51" s="74"/>
      <c r="D51" s="74"/>
    </row>
    <row r="52" spans="1:4" ht="15.8" hidden="1" x14ac:dyDescent="0.25">
      <c r="A52" s="74"/>
      <c r="B52" s="74"/>
      <c r="C52" s="74"/>
      <c r="D52" s="74"/>
    </row>
    <row r="53" spans="1:4" ht="18.75" hidden="1" x14ac:dyDescent="0.3">
      <c r="A53" s="74"/>
      <c r="B53" s="74"/>
      <c r="C53" s="77"/>
      <c r="D53" s="74"/>
    </row>
    <row r="54" spans="1:4" ht="15.8" hidden="1" x14ac:dyDescent="0.25">
      <c r="A54" s="74"/>
      <c r="B54" s="74"/>
      <c r="C54" s="74"/>
      <c r="D54" s="74"/>
    </row>
    <row r="55" spans="1:4" ht="15.8" hidden="1" x14ac:dyDescent="0.25">
      <c r="A55" s="74"/>
      <c r="B55" s="74"/>
      <c r="C55" s="74"/>
      <c r="D55" s="74"/>
    </row>
    <row r="56" spans="1:4" ht="18.75" hidden="1" x14ac:dyDescent="0.3">
      <c r="A56" s="74"/>
      <c r="B56" s="74"/>
      <c r="C56" s="77"/>
      <c r="D56" s="74"/>
    </row>
    <row r="57" spans="1:4" ht="15.8" hidden="1" x14ac:dyDescent="0.25">
      <c r="A57" s="74"/>
      <c r="B57" s="74"/>
      <c r="C57" s="74"/>
      <c r="D57" s="74"/>
    </row>
    <row r="58" spans="1:4" ht="15.8" hidden="1" x14ac:dyDescent="0.25">
      <c r="A58" s="74"/>
      <c r="B58" s="74"/>
      <c r="C58" s="74"/>
      <c r="D58" s="74"/>
    </row>
    <row r="59" spans="1:4" ht="18.75" hidden="1" x14ac:dyDescent="0.3">
      <c r="A59" s="74"/>
      <c r="B59" s="74"/>
      <c r="C59" s="77"/>
      <c r="D59" s="74"/>
    </row>
    <row r="60" spans="1:4" ht="15.8" hidden="1" x14ac:dyDescent="0.25">
      <c r="A60" s="74"/>
      <c r="B60" s="74"/>
      <c r="C60" s="74"/>
      <c r="D60" s="74"/>
    </row>
    <row r="61" spans="1:4" ht="15.8" hidden="1" x14ac:dyDescent="0.25">
      <c r="A61" s="74"/>
      <c r="B61" s="74"/>
      <c r="C61" s="74"/>
      <c r="D61" s="74"/>
    </row>
    <row r="62" spans="1:4" ht="18.75" hidden="1" x14ac:dyDescent="0.3">
      <c r="A62" s="74"/>
      <c r="B62" s="74"/>
      <c r="C62" s="77"/>
      <c r="D62" s="74"/>
    </row>
    <row r="63" spans="1:4" ht="15.8" hidden="1" x14ac:dyDescent="0.25">
      <c r="A63" s="74"/>
      <c r="B63" s="74"/>
      <c r="C63" s="74"/>
      <c r="D63" s="74"/>
    </row>
    <row r="64" spans="1:4" ht="15.8" hidden="1" x14ac:dyDescent="0.25">
      <c r="A64" s="74"/>
      <c r="B64" s="74"/>
      <c r="C64" s="74"/>
      <c r="D64" s="74"/>
    </row>
    <row r="65" spans="1:4" ht="18.75" hidden="1" x14ac:dyDescent="0.3">
      <c r="A65" s="74"/>
      <c r="B65" s="74"/>
      <c r="C65" s="77"/>
      <c r="D65" s="74"/>
    </row>
    <row r="66" spans="1:4" ht="15.8" hidden="1" x14ac:dyDescent="0.25">
      <c r="A66" s="74"/>
      <c r="B66" s="74"/>
      <c r="C66" s="74"/>
      <c r="D66" s="74"/>
    </row>
    <row r="67" spans="1:4" ht="15.8" hidden="1" x14ac:dyDescent="0.25">
      <c r="A67" s="74"/>
      <c r="B67" s="74"/>
      <c r="C67" s="74"/>
      <c r="D67" s="74"/>
    </row>
    <row r="68" spans="1:4" ht="18.75" hidden="1" x14ac:dyDescent="0.3">
      <c r="A68" s="74"/>
      <c r="B68" s="74"/>
      <c r="C68" s="77"/>
      <c r="D68" s="74"/>
    </row>
    <row r="69" spans="1:4" ht="15.8" hidden="1" x14ac:dyDescent="0.25">
      <c r="A69" s="74"/>
      <c r="B69" s="74"/>
      <c r="C69" s="74"/>
      <c r="D69" s="74"/>
    </row>
    <row r="70" spans="1:4" ht="15.8" hidden="1" x14ac:dyDescent="0.25">
      <c r="A70" s="74"/>
      <c r="B70" s="74"/>
      <c r="C70" s="74"/>
      <c r="D70" s="74"/>
    </row>
    <row r="71" spans="1:4" ht="18.75" hidden="1" x14ac:dyDescent="0.3">
      <c r="A71" s="74"/>
      <c r="B71" s="74"/>
      <c r="C71" s="77"/>
      <c r="D71" s="74"/>
    </row>
    <row r="72" spans="1:4" ht="15.8" hidden="1" x14ac:dyDescent="0.25">
      <c r="A72" s="74"/>
      <c r="B72" s="74"/>
      <c r="C72" s="74"/>
      <c r="D72" s="74"/>
    </row>
    <row r="73" spans="1:4" ht="15.8" hidden="1" x14ac:dyDescent="0.25">
      <c r="A73" s="74"/>
      <c r="B73" s="74"/>
      <c r="C73" s="74"/>
      <c r="D73" s="74"/>
    </row>
    <row r="74" spans="1:4" ht="18.75" hidden="1" x14ac:dyDescent="0.3">
      <c r="A74" s="74"/>
      <c r="B74" s="74"/>
      <c r="C74" s="77"/>
      <c r="D74" s="74"/>
    </row>
    <row r="75" spans="1:4" ht="15.8" hidden="1" x14ac:dyDescent="0.25">
      <c r="A75" s="74"/>
      <c r="B75" s="74"/>
      <c r="C75" s="74"/>
      <c r="D75" s="74"/>
    </row>
    <row r="76" spans="1:4" ht="15.8" hidden="1" x14ac:dyDescent="0.25">
      <c r="A76" s="74"/>
      <c r="B76" s="74"/>
      <c r="C76" s="74"/>
      <c r="D76" s="74"/>
    </row>
    <row r="77" spans="1:4" ht="18.75" hidden="1" x14ac:dyDescent="0.3">
      <c r="A77" s="74"/>
      <c r="B77" s="74"/>
      <c r="C77" s="77"/>
      <c r="D77" s="74"/>
    </row>
    <row r="78" spans="1:4" ht="15.8" hidden="1" x14ac:dyDescent="0.25">
      <c r="A78" s="74"/>
      <c r="B78" s="74"/>
      <c r="C78" s="74"/>
      <c r="D78" s="74"/>
    </row>
    <row r="79" spans="1:4" ht="15.8" hidden="1" x14ac:dyDescent="0.25">
      <c r="A79" s="74"/>
      <c r="B79" s="74"/>
      <c r="C79" s="74"/>
      <c r="D79" s="74"/>
    </row>
    <row r="80" spans="1:4" ht="18.75" hidden="1" x14ac:dyDescent="0.3">
      <c r="A80" s="74"/>
      <c r="B80" s="74"/>
      <c r="C80" s="77"/>
      <c r="D80" s="74"/>
    </row>
    <row r="81" spans="1:4" ht="15.8" hidden="1" x14ac:dyDescent="0.25">
      <c r="A81" s="74"/>
      <c r="B81" s="74"/>
      <c r="C81" s="74"/>
      <c r="D81" s="74"/>
    </row>
    <row r="82" spans="1:4" ht="15.8" hidden="1" x14ac:dyDescent="0.25">
      <c r="A82" s="74"/>
      <c r="B82" s="74"/>
      <c r="C82" s="74"/>
      <c r="D82" s="74"/>
    </row>
    <row r="83" spans="1:4" ht="18.75" hidden="1" x14ac:dyDescent="0.3">
      <c r="A83" s="74"/>
      <c r="B83" s="74"/>
      <c r="C83" s="77"/>
      <c r="D83" s="74"/>
    </row>
    <row r="84" spans="1:4" ht="15.8" hidden="1" x14ac:dyDescent="0.25">
      <c r="A84" s="74"/>
      <c r="B84" s="74"/>
      <c r="C84" s="74"/>
      <c r="D84" s="74"/>
    </row>
    <row r="85" spans="1:4" ht="15.8" hidden="1" x14ac:dyDescent="0.25">
      <c r="A85" s="74"/>
      <c r="B85" s="74"/>
      <c r="C85" s="74"/>
      <c r="D85" s="74"/>
    </row>
    <row r="86" spans="1:4" ht="18.75" hidden="1" x14ac:dyDescent="0.3">
      <c r="A86" s="74"/>
      <c r="B86" s="74"/>
      <c r="C86" s="77"/>
      <c r="D86" s="74"/>
    </row>
    <row r="87" spans="1:4" ht="15.8" hidden="1" x14ac:dyDescent="0.25">
      <c r="A87" s="74"/>
      <c r="B87" s="74"/>
      <c r="C87" s="74"/>
      <c r="D87" s="74"/>
    </row>
    <row r="88" spans="1:4" ht="15.8" hidden="1" x14ac:dyDescent="0.25">
      <c r="A88" s="74"/>
      <c r="B88" s="74"/>
      <c r="C88" s="74"/>
      <c r="D88" s="74"/>
    </row>
    <row r="89" spans="1:4" ht="18.75" hidden="1" x14ac:dyDescent="0.3">
      <c r="A89" s="74"/>
      <c r="B89" s="74"/>
      <c r="C89" s="77"/>
      <c r="D89" s="74"/>
    </row>
    <row r="90" spans="1:4" ht="15.8" hidden="1" x14ac:dyDescent="0.25">
      <c r="A90" s="74"/>
      <c r="B90" s="74"/>
      <c r="C90" s="74"/>
      <c r="D90" s="74"/>
    </row>
    <row r="91" spans="1:4" ht="15.8" hidden="1" x14ac:dyDescent="0.25">
      <c r="A91" s="74"/>
      <c r="B91" s="74"/>
      <c r="C91" s="74"/>
      <c r="D91" s="74"/>
    </row>
    <row r="92" spans="1:4" ht="18.75" hidden="1" x14ac:dyDescent="0.3">
      <c r="A92" s="74"/>
      <c r="B92" s="74"/>
      <c r="C92" s="77"/>
      <c r="D92" s="74"/>
    </row>
    <row r="93" spans="1:4" ht="15.8" hidden="1" x14ac:dyDescent="0.25">
      <c r="A93" s="74"/>
      <c r="B93" s="74"/>
      <c r="C93" s="74"/>
      <c r="D93" s="74"/>
    </row>
    <row r="94" spans="1:4" ht="15.8" hidden="1" x14ac:dyDescent="0.25">
      <c r="A94" s="74"/>
      <c r="B94" s="74"/>
      <c r="C94" s="74"/>
      <c r="D94" s="74"/>
    </row>
    <row r="95" spans="1:4" ht="18.75" hidden="1" x14ac:dyDescent="0.3">
      <c r="A95" s="74"/>
      <c r="B95" s="74"/>
      <c r="C95" s="77"/>
      <c r="D95" s="74"/>
    </row>
    <row r="96" spans="1:4" ht="15.8" hidden="1" x14ac:dyDescent="0.25">
      <c r="A96" s="74"/>
      <c r="B96" s="74"/>
      <c r="C96" s="74"/>
      <c r="D96" s="74"/>
    </row>
    <row r="97" spans="1:4" ht="15.8" hidden="1" x14ac:dyDescent="0.25">
      <c r="A97" s="74"/>
      <c r="B97" s="74"/>
      <c r="C97" s="74"/>
      <c r="D97" s="74"/>
    </row>
    <row r="98" spans="1:4" ht="18.75" hidden="1" x14ac:dyDescent="0.3">
      <c r="A98" s="74"/>
      <c r="B98" s="74"/>
      <c r="C98" s="77"/>
      <c r="D98" s="74"/>
    </row>
    <row r="99" spans="1:4" ht="15.8" hidden="1" x14ac:dyDescent="0.25">
      <c r="A99" s="74"/>
      <c r="B99" s="74"/>
      <c r="C99" s="74"/>
      <c r="D99" s="74"/>
    </row>
    <row r="100" spans="1:4" ht="15.8" hidden="1" x14ac:dyDescent="0.25">
      <c r="A100" s="74"/>
      <c r="B100" s="74"/>
      <c r="C100" s="74"/>
      <c r="D100" s="74"/>
    </row>
    <row r="101" spans="1:4" ht="18.75" hidden="1" x14ac:dyDescent="0.3">
      <c r="A101" s="74"/>
      <c r="B101" s="74"/>
      <c r="C101" s="77"/>
      <c r="D101" s="74"/>
    </row>
    <row r="102" spans="1:4" ht="15.8" hidden="1" x14ac:dyDescent="0.25">
      <c r="A102" s="74"/>
      <c r="B102" s="74"/>
      <c r="C102" s="74"/>
      <c r="D102" s="74"/>
    </row>
    <row r="103" spans="1:4" ht="15.8" hidden="1" x14ac:dyDescent="0.25">
      <c r="A103" s="74"/>
      <c r="B103" s="74"/>
      <c r="C103" s="74"/>
      <c r="D103" s="74"/>
    </row>
    <row r="104" spans="1:4" ht="18.75" hidden="1" x14ac:dyDescent="0.3">
      <c r="A104" s="74"/>
      <c r="B104" s="74"/>
      <c r="C104" s="77"/>
      <c r="D104" s="74"/>
    </row>
    <row r="105" spans="1:4" ht="15.8" hidden="1" x14ac:dyDescent="0.25">
      <c r="A105" s="74"/>
      <c r="B105" s="74"/>
      <c r="C105" s="74"/>
      <c r="D105" s="74"/>
    </row>
    <row r="106" spans="1:4" ht="15.8" hidden="1" x14ac:dyDescent="0.25">
      <c r="A106" s="74"/>
      <c r="B106" s="74"/>
      <c r="C106" s="74"/>
      <c r="D106" s="74"/>
    </row>
    <row r="107" spans="1:4" ht="18.75" hidden="1" x14ac:dyDescent="0.3">
      <c r="A107" s="74"/>
      <c r="B107" s="74"/>
      <c r="C107" s="77"/>
      <c r="D107" s="74"/>
    </row>
    <row r="108" spans="1:4" ht="15.8" hidden="1" x14ac:dyDescent="0.25">
      <c r="A108" s="74"/>
      <c r="B108" s="74"/>
      <c r="C108" s="74"/>
      <c r="D108" s="74"/>
    </row>
    <row r="109" spans="1:4" ht="15.8" hidden="1" x14ac:dyDescent="0.25">
      <c r="A109" s="74"/>
      <c r="B109" s="74"/>
      <c r="C109" s="74"/>
      <c r="D109" s="74"/>
    </row>
    <row r="110" spans="1:4" ht="18.75" hidden="1" x14ac:dyDescent="0.3">
      <c r="A110" s="74"/>
      <c r="B110" s="74"/>
      <c r="C110" s="77"/>
      <c r="D110" s="74"/>
    </row>
    <row r="111" spans="1:4" ht="15.8" hidden="1" x14ac:dyDescent="0.25">
      <c r="A111" s="74"/>
      <c r="B111" s="74"/>
      <c r="C111" s="74"/>
      <c r="D111" s="74"/>
    </row>
    <row r="112" spans="1:4" ht="15.8" hidden="1" x14ac:dyDescent="0.25">
      <c r="A112" s="74"/>
      <c r="B112" s="74"/>
      <c r="C112" s="74"/>
      <c r="D112" s="74"/>
    </row>
    <row r="113" spans="1:4" ht="18.75" hidden="1" x14ac:dyDescent="0.3">
      <c r="A113" s="74"/>
      <c r="B113" s="74"/>
      <c r="C113" s="77"/>
      <c r="D113" s="74"/>
    </row>
    <row r="114" spans="1:4" ht="15.8" hidden="1" x14ac:dyDescent="0.25">
      <c r="A114" s="74"/>
      <c r="B114" s="74"/>
      <c r="C114" s="74"/>
      <c r="D114" s="74"/>
    </row>
    <row r="115" spans="1:4" ht="15.8" hidden="1" x14ac:dyDescent="0.25">
      <c r="A115" s="74"/>
      <c r="B115" s="74"/>
      <c r="C115" s="74"/>
      <c r="D115" s="74"/>
    </row>
    <row r="116" spans="1:4" ht="18.75" hidden="1" x14ac:dyDescent="0.3">
      <c r="A116" s="74"/>
      <c r="B116" s="74"/>
      <c r="C116" s="77"/>
      <c r="D116" s="74"/>
    </row>
    <row r="117" spans="1:4" ht="15.8" hidden="1" x14ac:dyDescent="0.25">
      <c r="A117" s="74"/>
      <c r="B117" s="74"/>
      <c r="C117" s="74"/>
      <c r="D117" s="74"/>
    </row>
    <row r="118" spans="1:4" ht="15.8" hidden="1" x14ac:dyDescent="0.25">
      <c r="A118" s="74"/>
      <c r="B118" s="74"/>
      <c r="C118" s="74"/>
      <c r="D118" s="74"/>
    </row>
    <row r="119" spans="1:4" ht="18.75" hidden="1" x14ac:dyDescent="0.3">
      <c r="A119" s="74"/>
      <c r="B119" s="74"/>
      <c r="C119" s="77"/>
      <c r="D119" s="74"/>
    </row>
    <row r="120" spans="1:4" ht="15.8" hidden="1" x14ac:dyDescent="0.25">
      <c r="A120" s="74"/>
      <c r="B120" s="74"/>
      <c r="C120" s="74"/>
      <c r="D120" s="74"/>
    </row>
    <row r="121" spans="1:4" ht="15.8" hidden="1" x14ac:dyDescent="0.25">
      <c r="A121" s="74"/>
      <c r="B121" s="74"/>
      <c r="C121" s="74"/>
      <c r="D121" s="74"/>
    </row>
    <row r="122" spans="1:4" ht="18.75" hidden="1" x14ac:dyDescent="0.3">
      <c r="A122" s="74"/>
      <c r="B122" s="74"/>
      <c r="C122" s="77"/>
      <c r="D122" s="74"/>
    </row>
    <row r="123" spans="1:4" ht="15.8" hidden="1" x14ac:dyDescent="0.25">
      <c r="A123" s="74"/>
      <c r="B123" s="74"/>
      <c r="C123" s="74"/>
      <c r="D123" s="74"/>
    </row>
    <row r="124" spans="1:4" ht="15.8" hidden="1" x14ac:dyDescent="0.25">
      <c r="A124" s="74"/>
      <c r="B124" s="74"/>
      <c r="C124" s="74"/>
      <c r="D124" s="74"/>
    </row>
    <row r="125" spans="1:4" ht="18.75" hidden="1" x14ac:dyDescent="0.3">
      <c r="A125" s="74"/>
      <c r="B125" s="74"/>
      <c r="C125" s="77"/>
      <c r="D125" s="74"/>
    </row>
    <row r="126" spans="1:4" ht="15.8" hidden="1" x14ac:dyDescent="0.25">
      <c r="A126" s="74"/>
      <c r="B126" s="74"/>
      <c r="C126" s="74"/>
      <c r="D126" s="74"/>
    </row>
    <row r="127" spans="1:4" ht="15.8" hidden="1" x14ac:dyDescent="0.25">
      <c r="A127" s="74"/>
      <c r="B127" s="74"/>
      <c r="C127" s="74"/>
      <c r="D127" s="74"/>
    </row>
    <row r="128" spans="1:4" ht="18.75" hidden="1" x14ac:dyDescent="0.3">
      <c r="A128" s="74"/>
      <c r="B128" s="74"/>
      <c r="C128" s="77"/>
      <c r="D128" s="74"/>
    </row>
    <row r="129" spans="1:4" ht="15.8" hidden="1" x14ac:dyDescent="0.25">
      <c r="A129" s="74"/>
      <c r="B129" s="74"/>
      <c r="C129" s="74"/>
      <c r="D129" s="74"/>
    </row>
    <row r="130" spans="1:4" ht="15.8" hidden="1" x14ac:dyDescent="0.25">
      <c r="A130" s="74"/>
      <c r="B130" s="74"/>
      <c r="C130" s="74"/>
      <c r="D130" s="74"/>
    </row>
    <row r="131" spans="1:4" ht="18.75" hidden="1" x14ac:dyDescent="0.3">
      <c r="A131" s="74"/>
      <c r="B131" s="74"/>
      <c r="C131" s="77"/>
      <c r="D131" s="74"/>
    </row>
    <row r="132" spans="1:4" ht="15.8" hidden="1" x14ac:dyDescent="0.25">
      <c r="A132" s="74"/>
      <c r="B132" s="74"/>
      <c r="C132" s="74"/>
      <c r="D132" s="74"/>
    </row>
    <row r="133" spans="1:4" ht="15.8" hidden="1" x14ac:dyDescent="0.25">
      <c r="A133" s="74"/>
      <c r="B133" s="74"/>
      <c r="C133" s="74"/>
      <c r="D133" s="74"/>
    </row>
    <row r="134" spans="1:4" ht="18.75" hidden="1" x14ac:dyDescent="0.3">
      <c r="A134" s="74"/>
      <c r="B134" s="74"/>
      <c r="C134" s="77"/>
      <c r="D134" s="74"/>
    </row>
    <row r="135" spans="1:4" ht="15.1" hidden="1" x14ac:dyDescent="0.25"/>
  </sheetData>
  <sheetProtection algorithmName="SHA-512" hashValue="G0MIMOQyMexXFmEPqQCrV4Vvz5+W6y9uTDXTgH46bJNBjYc05PksWAUHcSZswMiSuawQqOlgutEqqpxbb5P5eg==" saltValue="Npk6NipRWpFypUJx/a7HAw==" spinCount="100000" sheet="1" objects="1" scenarios="1"/>
  <hyperlinks>
    <hyperlink ref="C9" location="'PROCESO FISCALIZACION Y LIQUIDA'!A1" display="PROCESO FISCALIZACION Y LIQUIDACION" xr:uid="{7A724FFB-5D44-4B5A-9E75-D164624054D7}"/>
    <hyperlink ref="C10" location="' PROCESO ADMINISTRACION DE LA C'!A1" display="PROCESO ADMINISTRACION DE LA CARTERA" xr:uid="{39AB384D-5A8B-467F-BBCC-C9CF719013A3}"/>
    <hyperlink ref="C11" location="' PROCESO ASISTENCIA AL CLIENTE'!A1" display="PROCESO ASISTENCIA AL CLIENTE" xr:uid="{EA0D767C-E5C0-4F91-8E06-7798512743BA}"/>
    <hyperlink ref="C12" location="'PROCESO COMERCIALIZACION'!A1" display="PROCESO COMERCIALIZACION" xr:uid="{8F531D9C-99D4-43E8-8DA7-5176D28E466A}"/>
    <hyperlink ref="C13" location="'PROCESO CONTROL INTERNO'!A1" display="PROCESO CONTROL INTERNO" xr:uid="{8C1D3DA2-D6F1-4909-BA6F-E4E9747E3D98}"/>
    <hyperlink ref="C14" location="' PROCESO GESTION HUMANA'!A1" display="PROCESO GESTION HUMANA" xr:uid="{705657B6-B8A2-49DB-AAE9-B575FB18F647}"/>
    <hyperlink ref="C15" location="' PROCESO GESTION JURIDICA'!A1" display="PROCESO GESTION JURIDICA" xr:uid="{08F2DCE0-6020-4323-9A82-A1D7CEB2375A}"/>
    <hyperlink ref="C16" location="'PROCESO GESTION MASIVA'!A1" display="PROCESO GESTION MASIVA" xr:uid="{B74D7B66-B927-4800-B4E3-4AA3C53F9F4F}"/>
    <hyperlink ref="C17" location="'PROCESO INTELIGENCIA CORPORATIV'!A1" display="PROCESO INTELIGENCIA CORPORATIVA" xr:uid="{4BE90565-A87E-415A-BDF7-222624D60116}"/>
    <hyperlink ref="C18" location="'PROCESO INVESTIGACION DISCIPLIN'!A1" display="PROCESO INVESTIGACION DISCIPLINARIA" xr:uid="{5848F21D-ADE8-4F4A-852D-0BC9E378F3A2}"/>
    <hyperlink ref="C19" location="'PROCESO OPERACIÓN ADUANERA'!A1" display="PROCESO OPERACIÓN ADUANERA" xr:uid="{33C5C456-A665-464D-9127-3E0C81E0AA94}"/>
    <hyperlink ref="C20" location="'PROCESO GESTION RECAUDACION'!A1" display="PROCESO GESTION RECAUDACION" xr:uid="{1A2D9EE8-FABD-4F74-9210-B6F9B906C4F7}"/>
    <hyperlink ref="C21" location="' PROCESO RECURSOS FINANCIEROS'!A1" display="PROCESO RECURSOS FINANCIEROS" xr:uid="{990F98E4-4822-484C-A9D2-82A40FF2DFB4}"/>
    <hyperlink ref="C22" location="'PROCESO RECURSOS FISICOS'!A1" display="PROCESO RECURSOS FISICOS" xr:uid="{3A4B399C-87F2-4289-ADF4-A3E9D191CDD8}"/>
    <hyperlink ref="C23" location="'PROCESO SERVICIOS INFORMATICOS'!A1" display="PROCESO SERVICIOS INFORMATICOS" xr:uid="{172BEE0A-A5A6-4EF4-BAA0-FB2C6605A959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3C83F-B739-4EAE-A57E-F1C7111D6AE4}">
  <sheetPr codeName="Hoja1">
    <tabColor theme="4" tint="0.59999389629810485"/>
  </sheetPr>
  <dimension ref="A1:AM603"/>
  <sheetViews>
    <sheetView topLeftCell="A4" zoomScale="70" zoomScaleNormal="70" zoomScaleSheetLayoutView="142" zoomScalePageLayoutView="62" workbookViewId="0">
      <selection activeCell="C68" sqref="C68:F68"/>
    </sheetView>
  </sheetViews>
  <sheetFormatPr baseColWidth="10" defaultColWidth="0" defaultRowHeight="0" customHeight="1" zeroHeight="1" x14ac:dyDescent="0.2"/>
  <cols>
    <col min="1" max="1" width="2.5703125" style="4" customWidth="1"/>
    <col min="2" max="2" width="49.7109375" style="8" customWidth="1"/>
    <col min="3" max="3" width="12.140625" style="8" customWidth="1"/>
    <col min="4" max="5" width="10.7109375" style="8" customWidth="1"/>
    <col min="6" max="6" width="15.140625" style="8" customWidth="1"/>
    <col min="7" max="8" width="10.7109375" style="8" customWidth="1"/>
    <col min="9" max="11" width="5.7109375" style="37" customWidth="1"/>
    <col min="12" max="12" width="10.7109375" style="38" customWidth="1"/>
    <col min="13" max="33" width="10.7109375" style="8" customWidth="1"/>
    <col min="34" max="34" width="11.42578125" style="8" customWidth="1"/>
    <col min="35" max="16384" width="11.42578125" style="8" hidden="1"/>
  </cols>
  <sheetData>
    <row r="1" spans="1:39" s="4" customFormat="1" ht="13.8" customHeight="1" thickBot="1" x14ac:dyDescent="0.25">
      <c r="A1" s="1" t="s">
        <v>0</v>
      </c>
      <c r="B1" s="2"/>
      <c r="C1" s="3"/>
      <c r="D1" s="3"/>
      <c r="G1" s="3"/>
      <c r="H1" s="3"/>
      <c r="I1" s="2"/>
      <c r="J1" s="5"/>
      <c r="K1" s="5"/>
      <c r="L1" s="6"/>
      <c r="N1" s="3"/>
      <c r="O1" s="3"/>
      <c r="R1" s="3"/>
      <c r="S1" s="3"/>
      <c r="V1" s="3"/>
      <c r="W1" s="3"/>
      <c r="Z1" s="3"/>
      <c r="AA1" s="3"/>
      <c r="AD1" s="3"/>
      <c r="AE1" s="3"/>
    </row>
    <row r="2" spans="1:39" ht="12.7" customHeight="1" x14ac:dyDescent="0.2">
      <c r="B2" s="84"/>
      <c r="C2" s="85"/>
      <c r="D2" s="90" t="s">
        <v>1</v>
      </c>
      <c r="E2" s="91"/>
      <c r="F2" s="91"/>
      <c r="G2" s="91"/>
      <c r="H2" s="92"/>
      <c r="I2" s="5"/>
      <c r="J2" s="5"/>
      <c r="K2" s="5"/>
      <c r="L2" s="7"/>
      <c r="M2" s="4"/>
      <c r="N2" s="4"/>
      <c r="O2" s="4"/>
      <c r="P2" s="80" t="s">
        <v>58</v>
      </c>
      <c r="Q2" s="80"/>
      <c r="R2" s="80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ht="12.7" customHeight="1" x14ac:dyDescent="0.2">
      <c r="B3" s="86"/>
      <c r="C3" s="87"/>
      <c r="D3" s="93"/>
      <c r="E3" s="94"/>
      <c r="F3" s="94"/>
      <c r="G3" s="94"/>
      <c r="H3" s="95"/>
      <c r="I3" s="5"/>
      <c r="J3" s="5"/>
      <c r="K3" s="5"/>
      <c r="L3" s="7"/>
      <c r="M3" s="4"/>
      <c r="N3" s="4"/>
      <c r="O3" s="4"/>
      <c r="P3" s="80"/>
      <c r="Q3" s="80"/>
      <c r="R3" s="80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12.7" customHeight="1" x14ac:dyDescent="0.2">
      <c r="B4" s="88"/>
      <c r="C4" s="89"/>
      <c r="D4" s="96"/>
      <c r="E4" s="97"/>
      <c r="F4" s="97"/>
      <c r="G4" s="97"/>
      <c r="H4" s="98"/>
      <c r="I4" s="5"/>
      <c r="J4" s="5"/>
      <c r="K4" s="5"/>
      <c r="L4" s="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ht="12.7" customHeight="1" x14ac:dyDescent="0.2">
      <c r="B5" s="99" t="s">
        <v>0</v>
      </c>
      <c r="C5" s="100"/>
      <c r="D5" s="100"/>
      <c r="E5" s="100"/>
      <c r="F5" s="100"/>
      <c r="G5" s="100"/>
      <c r="H5" s="101"/>
      <c r="I5" s="5"/>
      <c r="J5" s="5"/>
      <c r="K5" s="5"/>
      <c r="L5" s="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ht="12.7" customHeight="1" thickBot="1" x14ac:dyDescent="0.25">
      <c r="B6" s="102" t="s">
        <v>2</v>
      </c>
      <c r="C6" s="103"/>
      <c r="D6" s="103"/>
      <c r="E6" s="103"/>
      <c r="F6" s="103"/>
      <c r="G6" s="103"/>
      <c r="H6" s="104"/>
      <c r="I6" s="5"/>
      <c r="J6" s="5"/>
      <c r="K6" s="5"/>
      <c r="L6" s="7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s="4" customFormat="1" ht="12.7" customHeight="1" thickBot="1" x14ac:dyDescent="0.25">
      <c r="B7" s="1"/>
      <c r="C7" s="1"/>
      <c r="D7" s="1"/>
      <c r="E7" s="1"/>
      <c r="F7" s="1"/>
      <c r="G7" s="1"/>
      <c r="H7" s="1"/>
      <c r="I7" s="5"/>
      <c r="J7" s="5"/>
      <c r="K7" s="5"/>
      <c r="L7" s="7"/>
    </row>
    <row r="8" spans="1:39" ht="13.6" hidden="1" customHeight="1" thickBot="1" x14ac:dyDescent="0.25">
      <c r="B8" s="46" t="s">
        <v>3</v>
      </c>
      <c r="C8" s="81" t="str">
        <f>+VLOOKUP(C11,'[1]Datos Indicadores'!$A$2:$Y$144,11,FALSE)</f>
        <v>Proceso: Fiscalización y Liquidación</v>
      </c>
      <c r="D8" s="82"/>
      <c r="E8" s="82"/>
      <c r="F8" s="83"/>
      <c r="G8" s="47" t="s">
        <v>4</v>
      </c>
      <c r="H8" s="48">
        <f>+VLOOKUP(C11,'[1]Datos Indicadores'!$A$2:$Y$144,10,FALSE)</f>
        <v>5</v>
      </c>
      <c r="I8" s="5"/>
      <c r="J8" s="5"/>
      <c r="K8" s="5"/>
      <c r="L8" s="7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ht="13.6" hidden="1" customHeight="1" thickBot="1" x14ac:dyDescent="0.25">
      <c r="B9" s="49" t="s">
        <v>5</v>
      </c>
      <c r="C9" s="105" t="str">
        <f>+VLOOKUP(C11,'[1]Datos Indicadores'!$A$2:$Y$144,13,FALSE)</f>
        <v>Subproceso: Control Tributario</v>
      </c>
      <c r="D9" s="106"/>
      <c r="E9" s="106"/>
      <c r="F9" s="107"/>
      <c r="G9" s="50" t="s">
        <v>4</v>
      </c>
      <c r="H9" s="51">
        <f>+VLOOKUP(C11,'[1]Datos Indicadores'!$A$2:$Y$144,12,FALSE)</f>
        <v>200</v>
      </c>
      <c r="I9" s="5"/>
      <c r="J9" s="5"/>
      <c r="K9" s="5"/>
      <c r="L9" s="7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ht="25.55" customHeight="1" thickTop="1" thickBot="1" x14ac:dyDescent="0.25">
      <c r="B10" s="52" t="s">
        <v>6</v>
      </c>
      <c r="C10" s="108" t="s">
        <v>60</v>
      </c>
      <c r="D10" s="109"/>
      <c r="E10" s="109"/>
      <c r="F10" s="110"/>
      <c r="G10" s="53" t="s">
        <v>4</v>
      </c>
      <c r="H10" s="54">
        <v>3007</v>
      </c>
      <c r="I10" s="111" t="s">
        <v>7</v>
      </c>
      <c r="J10" s="112"/>
      <c r="K10" s="113"/>
      <c r="L10" s="15">
        <f>+'[1]5001 SGFT'!V57</f>
        <v>1.372310570626754</v>
      </c>
      <c r="M10" s="4"/>
      <c r="N10" s="114" t="s">
        <v>8</v>
      </c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6"/>
      <c r="AF10" s="4"/>
      <c r="AG10" s="4"/>
      <c r="AH10" s="4"/>
      <c r="AI10" s="4"/>
      <c r="AJ10" s="4"/>
      <c r="AK10" s="4"/>
      <c r="AL10" s="4"/>
      <c r="AM10" s="4"/>
    </row>
    <row r="11" spans="1:39" ht="35.299999999999997" customHeight="1" thickTop="1" thickBot="1" x14ac:dyDescent="0.25">
      <c r="B11" s="55" t="s">
        <v>9</v>
      </c>
      <c r="C11" s="69">
        <v>5001</v>
      </c>
      <c r="D11" s="56" t="s">
        <v>10</v>
      </c>
      <c r="E11" s="117" t="s">
        <v>61</v>
      </c>
      <c r="F11" s="118"/>
      <c r="G11" s="118"/>
      <c r="H11" s="119"/>
      <c r="I11" s="39"/>
      <c r="J11" s="39"/>
      <c r="K11" s="39"/>
      <c r="L11" s="7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ht="12.7" hidden="1" customHeight="1" x14ac:dyDescent="0.2">
      <c r="B12" s="57" t="s">
        <v>11</v>
      </c>
      <c r="C12" s="58" t="s">
        <v>62</v>
      </c>
      <c r="D12" s="59" t="s">
        <v>12</v>
      </c>
      <c r="E12" s="58">
        <v>60</v>
      </c>
      <c r="F12" s="59" t="s">
        <v>13</v>
      </c>
      <c r="G12" s="60">
        <v>0</v>
      </c>
      <c r="H12" s="61"/>
      <c r="I12" s="39"/>
      <c r="J12" s="39"/>
      <c r="K12" s="39"/>
      <c r="L12" s="7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ht="12.7" hidden="1" customHeight="1" x14ac:dyDescent="0.2">
      <c r="B13" s="46" t="s">
        <v>14</v>
      </c>
      <c r="C13" s="68" t="s">
        <v>63</v>
      </c>
      <c r="D13" s="47" t="s">
        <v>15</v>
      </c>
      <c r="E13" s="68" t="s">
        <v>64</v>
      </c>
      <c r="F13" s="47"/>
      <c r="G13" s="47"/>
      <c r="H13" s="62"/>
      <c r="I13" s="39"/>
      <c r="J13" s="39"/>
      <c r="K13" s="39"/>
      <c r="L13" s="7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ht="13.6" hidden="1" customHeight="1" thickBot="1" x14ac:dyDescent="0.25">
      <c r="B14" s="55" t="s">
        <v>16</v>
      </c>
      <c r="C14" s="120" t="s">
        <v>65</v>
      </c>
      <c r="D14" s="121"/>
      <c r="E14" s="121"/>
      <c r="F14" s="121"/>
      <c r="G14" s="121"/>
      <c r="H14" s="122"/>
      <c r="I14" s="39"/>
      <c r="J14" s="39"/>
      <c r="K14" s="39"/>
      <c r="L14" s="7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s="4" customFormat="1" ht="12.7" hidden="1" customHeight="1" x14ac:dyDescent="0.2">
      <c r="B15" s="1"/>
      <c r="C15" s="1"/>
      <c r="D15" s="1"/>
      <c r="E15" s="1"/>
      <c r="F15" s="1"/>
      <c r="G15" s="1"/>
      <c r="H15" s="1"/>
      <c r="I15" s="39"/>
      <c r="J15" s="39"/>
      <c r="K15" s="39"/>
      <c r="L15" s="7"/>
    </row>
    <row r="16" spans="1:39" s="4" customFormat="1" ht="12.7" customHeight="1" thickBot="1" x14ac:dyDescent="0.25">
      <c r="B16" s="1"/>
      <c r="C16" s="1"/>
      <c r="D16" s="1"/>
      <c r="E16" s="1"/>
      <c r="F16" s="1"/>
      <c r="G16" s="1"/>
      <c r="H16" s="1"/>
      <c r="I16" s="39"/>
      <c r="J16" s="39"/>
      <c r="K16" s="39"/>
      <c r="L16" s="7"/>
    </row>
    <row r="17" spans="2:39" ht="13.6" hidden="1" customHeight="1" thickBot="1" x14ac:dyDescent="0.25">
      <c r="B17" s="46" t="s">
        <v>3</v>
      </c>
      <c r="C17" s="81" t="s">
        <v>59</v>
      </c>
      <c r="D17" s="82"/>
      <c r="E17" s="82"/>
      <c r="F17" s="83"/>
      <c r="G17" s="47" t="s">
        <v>4</v>
      </c>
      <c r="H17" s="48">
        <v>5</v>
      </c>
      <c r="I17" s="39"/>
      <c r="J17" s="39"/>
      <c r="K17" s="39"/>
      <c r="L17" s="7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2:39" ht="13.6" hidden="1" customHeight="1" thickBot="1" x14ac:dyDescent="0.25">
      <c r="B18" s="49" t="s">
        <v>5</v>
      </c>
      <c r="C18" s="105" t="s">
        <v>60</v>
      </c>
      <c r="D18" s="106"/>
      <c r="E18" s="106"/>
      <c r="F18" s="107"/>
      <c r="G18" s="50" t="s">
        <v>4</v>
      </c>
      <c r="H18" s="51">
        <v>200</v>
      </c>
      <c r="I18" s="39"/>
      <c r="J18" s="39"/>
      <c r="K18" s="39"/>
      <c r="L18" s="7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2:39" ht="25.55" customHeight="1" thickTop="1" thickBot="1" x14ac:dyDescent="0.25">
      <c r="B19" s="52" t="s">
        <v>6</v>
      </c>
      <c r="C19" s="108" t="s">
        <v>60</v>
      </c>
      <c r="D19" s="109"/>
      <c r="E19" s="109"/>
      <c r="F19" s="110"/>
      <c r="G19" s="53" t="s">
        <v>4</v>
      </c>
      <c r="H19" s="54">
        <v>3007</v>
      </c>
      <c r="I19" s="111" t="s">
        <v>7</v>
      </c>
      <c r="J19" s="112"/>
      <c r="K19" s="113"/>
      <c r="L19" s="15">
        <f>+'[1]5002 SGFT '!V57</f>
        <v>1.1967811600164542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2:39" ht="35.299999999999997" customHeight="1" thickTop="1" thickBot="1" x14ac:dyDescent="0.25">
      <c r="B20" s="55" t="s">
        <v>9</v>
      </c>
      <c r="C20" s="69">
        <v>5002</v>
      </c>
      <c r="D20" s="56" t="s">
        <v>10</v>
      </c>
      <c r="E20" s="117" t="s">
        <v>66</v>
      </c>
      <c r="F20" s="118"/>
      <c r="G20" s="118"/>
      <c r="H20" s="119"/>
      <c r="I20" s="39"/>
      <c r="J20" s="39"/>
      <c r="K20" s="39"/>
      <c r="L20" s="7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2:39" ht="12.7" hidden="1" customHeight="1" x14ac:dyDescent="0.2">
      <c r="B21" s="57" t="s">
        <v>11</v>
      </c>
      <c r="C21" s="58" t="s">
        <v>62</v>
      </c>
      <c r="D21" s="59" t="s">
        <v>12</v>
      </c>
      <c r="E21" s="58">
        <v>80</v>
      </c>
      <c r="F21" s="59" t="s">
        <v>13</v>
      </c>
      <c r="G21" s="60">
        <v>0</v>
      </c>
      <c r="H21" s="61"/>
      <c r="I21" s="39"/>
      <c r="J21" s="39"/>
      <c r="K21" s="39"/>
      <c r="L21" s="7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2:39" ht="12.7" hidden="1" customHeight="1" x14ac:dyDescent="0.2">
      <c r="B22" s="46" t="s">
        <v>14</v>
      </c>
      <c r="C22" s="68" t="s">
        <v>63</v>
      </c>
      <c r="D22" s="47" t="s">
        <v>15</v>
      </c>
      <c r="E22" s="68" t="s">
        <v>64</v>
      </c>
      <c r="F22" s="47"/>
      <c r="G22" s="47"/>
      <c r="H22" s="62"/>
      <c r="I22" s="39"/>
      <c r="J22" s="39"/>
      <c r="K22" s="39"/>
      <c r="L22" s="7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2:39" ht="13.6" hidden="1" customHeight="1" thickBot="1" x14ac:dyDescent="0.25">
      <c r="B23" s="55" t="s">
        <v>16</v>
      </c>
      <c r="C23" s="120" t="s">
        <v>65</v>
      </c>
      <c r="D23" s="121"/>
      <c r="E23" s="121"/>
      <c r="F23" s="121"/>
      <c r="G23" s="121"/>
      <c r="H23" s="122"/>
      <c r="I23" s="39"/>
      <c r="J23" s="39"/>
      <c r="K23" s="39"/>
      <c r="L23" s="7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2:39" s="4" customFormat="1" ht="12.7" hidden="1" customHeight="1" x14ac:dyDescent="0.2">
      <c r="B24" s="1"/>
      <c r="C24" s="1"/>
      <c r="D24" s="1"/>
      <c r="E24" s="1"/>
      <c r="F24" s="1"/>
      <c r="G24" s="1"/>
      <c r="H24" s="1"/>
      <c r="I24" s="39"/>
      <c r="J24" s="39"/>
      <c r="K24" s="39"/>
      <c r="L24" s="7"/>
    </row>
    <row r="25" spans="2:39" s="4" customFormat="1" ht="12.7" hidden="1" customHeight="1" x14ac:dyDescent="0.2">
      <c r="B25" s="1"/>
      <c r="C25" s="1"/>
      <c r="D25" s="1"/>
      <c r="E25" s="1"/>
      <c r="F25" s="1"/>
      <c r="G25" s="1"/>
      <c r="H25" s="1"/>
      <c r="I25" s="39"/>
      <c r="J25" s="39"/>
      <c r="K25" s="39"/>
      <c r="L25" s="7"/>
    </row>
    <row r="26" spans="2:39" s="4" customFormat="1" ht="12.7" customHeight="1" thickBot="1" x14ac:dyDescent="0.25">
      <c r="B26" s="1"/>
      <c r="C26" s="1"/>
      <c r="D26" s="1"/>
      <c r="E26" s="1"/>
      <c r="F26" s="1"/>
      <c r="G26" s="1"/>
      <c r="H26" s="1"/>
      <c r="I26" s="39"/>
      <c r="J26" s="39"/>
      <c r="K26" s="39"/>
      <c r="L26" s="7"/>
    </row>
    <row r="27" spans="2:39" ht="13.6" hidden="1" customHeight="1" thickBot="1" x14ac:dyDescent="0.25">
      <c r="B27" s="46" t="s">
        <v>3</v>
      </c>
      <c r="C27" s="81" t="s">
        <v>59</v>
      </c>
      <c r="D27" s="82"/>
      <c r="E27" s="82"/>
      <c r="F27" s="83"/>
      <c r="G27" s="47" t="s">
        <v>4</v>
      </c>
      <c r="H27" s="48">
        <v>5</v>
      </c>
      <c r="I27" s="39"/>
      <c r="J27" s="39"/>
      <c r="K27" s="39"/>
      <c r="L27" s="7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2:39" ht="13.6" hidden="1" customHeight="1" thickBot="1" x14ac:dyDescent="0.25">
      <c r="B28" s="49" t="s">
        <v>5</v>
      </c>
      <c r="C28" s="105" t="s">
        <v>60</v>
      </c>
      <c r="D28" s="106"/>
      <c r="E28" s="106"/>
      <c r="F28" s="107"/>
      <c r="G28" s="50" t="s">
        <v>4</v>
      </c>
      <c r="H28" s="51">
        <v>200</v>
      </c>
      <c r="I28" s="39"/>
      <c r="J28" s="39"/>
      <c r="K28" s="39"/>
      <c r="L28" s="7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2:39" ht="25.55" customHeight="1" thickTop="1" thickBot="1" x14ac:dyDescent="0.25">
      <c r="B29" s="52" t="s">
        <v>6</v>
      </c>
      <c r="C29" s="108" t="s">
        <v>60</v>
      </c>
      <c r="D29" s="109"/>
      <c r="E29" s="109"/>
      <c r="F29" s="110"/>
      <c r="G29" s="53" t="s">
        <v>4</v>
      </c>
      <c r="H29" s="54">
        <v>3007</v>
      </c>
      <c r="I29" s="111" t="s">
        <v>7</v>
      </c>
      <c r="J29" s="112"/>
      <c r="K29" s="113"/>
      <c r="L29" s="15">
        <f>+'[1]5003 SGFT'!AA57</f>
        <v>0.49785027304588797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2:39" ht="35.299999999999997" customHeight="1" thickTop="1" thickBot="1" x14ac:dyDescent="0.25">
      <c r="B30" s="55" t="s">
        <v>9</v>
      </c>
      <c r="C30" s="69">
        <v>5003</v>
      </c>
      <c r="D30" s="56" t="s">
        <v>10</v>
      </c>
      <c r="E30" s="117" t="s">
        <v>67</v>
      </c>
      <c r="F30" s="118"/>
      <c r="G30" s="118"/>
      <c r="H30" s="119"/>
      <c r="I30" s="39"/>
      <c r="J30" s="39"/>
      <c r="K30" s="39"/>
      <c r="L30" s="7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2:39" ht="12.7" hidden="1" customHeight="1" x14ac:dyDescent="0.2">
      <c r="B31" s="57" t="s">
        <v>11</v>
      </c>
      <c r="C31" s="58" t="s">
        <v>62</v>
      </c>
      <c r="D31" s="59" t="s">
        <v>12</v>
      </c>
      <c r="E31" s="58">
        <v>40</v>
      </c>
      <c r="F31" s="59" t="s">
        <v>13</v>
      </c>
      <c r="G31" s="60">
        <v>0</v>
      </c>
      <c r="H31" s="61"/>
      <c r="I31" s="39"/>
      <c r="J31" s="39"/>
      <c r="K31" s="39"/>
      <c r="L31" s="7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2:39" ht="12.7" hidden="1" customHeight="1" x14ac:dyDescent="0.2">
      <c r="B32" s="46" t="s">
        <v>14</v>
      </c>
      <c r="C32" s="68" t="s">
        <v>63</v>
      </c>
      <c r="D32" s="47" t="s">
        <v>15</v>
      </c>
      <c r="E32" s="68" t="s">
        <v>64</v>
      </c>
      <c r="F32" s="47"/>
      <c r="G32" s="47"/>
      <c r="H32" s="62"/>
      <c r="I32" s="39"/>
      <c r="J32" s="39"/>
      <c r="K32" s="39"/>
      <c r="L32" s="7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2:39" ht="13.6" hidden="1" customHeight="1" thickBot="1" x14ac:dyDescent="0.25">
      <c r="B33" s="55" t="s">
        <v>16</v>
      </c>
      <c r="C33" s="120" t="s">
        <v>68</v>
      </c>
      <c r="D33" s="121"/>
      <c r="E33" s="121"/>
      <c r="F33" s="121"/>
      <c r="G33" s="121"/>
      <c r="H33" s="122"/>
      <c r="I33" s="39"/>
      <c r="J33" s="39"/>
      <c r="K33" s="39"/>
      <c r="L33" s="7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2:39" s="4" customFormat="1" ht="12.7" hidden="1" customHeight="1" x14ac:dyDescent="0.2">
      <c r="B34" s="1"/>
      <c r="C34" s="1"/>
      <c r="D34" s="1"/>
      <c r="E34" s="1"/>
      <c r="F34" s="1"/>
      <c r="G34" s="1"/>
      <c r="H34" s="1"/>
      <c r="I34" s="39"/>
      <c r="J34" s="39"/>
      <c r="K34" s="39"/>
      <c r="L34" s="7"/>
    </row>
    <row r="35" spans="2:39" s="4" customFormat="1" ht="12.7" customHeight="1" thickBot="1" x14ac:dyDescent="0.25">
      <c r="B35" s="1"/>
      <c r="C35" s="1"/>
      <c r="D35" s="1"/>
      <c r="E35" s="1"/>
      <c r="F35" s="1"/>
      <c r="G35" s="1"/>
      <c r="H35" s="1"/>
      <c r="I35" s="39"/>
      <c r="J35" s="39"/>
      <c r="K35" s="39"/>
      <c r="L35" s="7"/>
    </row>
    <row r="36" spans="2:39" ht="13.6" hidden="1" customHeight="1" thickBot="1" x14ac:dyDescent="0.25">
      <c r="B36" s="46" t="s">
        <v>3</v>
      </c>
      <c r="C36" s="81" t="s">
        <v>59</v>
      </c>
      <c r="D36" s="82"/>
      <c r="E36" s="82"/>
      <c r="F36" s="83"/>
      <c r="G36" s="47" t="s">
        <v>4</v>
      </c>
      <c r="H36" s="48">
        <v>5</v>
      </c>
      <c r="I36" s="39"/>
      <c r="J36" s="39"/>
      <c r="K36" s="39"/>
      <c r="L36" s="7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2:39" ht="13.6" hidden="1" customHeight="1" thickBot="1" x14ac:dyDescent="0.25">
      <c r="B37" s="49" t="s">
        <v>5</v>
      </c>
      <c r="C37" s="105" t="s">
        <v>60</v>
      </c>
      <c r="D37" s="106"/>
      <c r="E37" s="106"/>
      <c r="F37" s="107"/>
      <c r="G37" s="50" t="s">
        <v>4</v>
      </c>
      <c r="H37" s="51">
        <v>200</v>
      </c>
      <c r="I37" s="39"/>
      <c r="J37" s="39"/>
      <c r="K37" s="39"/>
      <c r="L37" s="7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2:39" ht="25.55" customHeight="1" thickTop="1" thickBot="1" x14ac:dyDescent="0.25">
      <c r="B38" s="52" t="s">
        <v>6</v>
      </c>
      <c r="C38" s="108" t="s">
        <v>60</v>
      </c>
      <c r="D38" s="109"/>
      <c r="E38" s="109"/>
      <c r="F38" s="110"/>
      <c r="G38" s="53" t="s">
        <v>4</v>
      </c>
      <c r="H38" s="54">
        <v>3007</v>
      </c>
      <c r="I38" s="111" t="s">
        <v>7</v>
      </c>
      <c r="J38" s="112"/>
      <c r="K38" s="113"/>
      <c r="L38" s="15">
        <f>+'[1]5004 SGFT '!AA57</f>
        <v>0.70072707753867181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spans="2:39" ht="35.299999999999997" customHeight="1" thickTop="1" thickBot="1" x14ac:dyDescent="0.25">
      <c r="B39" s="55" t="s">
        <v>9</v>
      </c>
      <c r="C39" s="69">
        <v>5004</v>
      </c>
      <c r="D39" s="56" t="s">
        <v>10</v>
      </c>
      <c r="E39" s="117" t="s">
        <v>69</v>
      </c>
      <c r="F39" s="118"/>
      <c r="G39" s="118"/>
      <c r="H39" s="119"/>
      <c r="I39" s="39"/>
      <c r="J39" s="39"/>
      <c r="K39" s="39"/>
      <c r="L39" s="7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2:39" ht="12.7" hidden="1" customHeight="1" x14ac:dyDescent="0.2">
      <c r="B40" s="57" t="s">
        <v>11</v>
      </c>
      <c r="C40" s="58" t="s">
        <v>62</v>
      </c>
      <c r="D40" s="59" t="s">
        <v>12</v>
      </c>
      <c r="E40" s="58">
        <v>45</v>
      </c>
      <c r="F40" s="59" t="s">
        <v>13</v>
      </c>
      <c r="G40" s="60">
        <v>0</v>
      </c>
      <c r="H40" s="61"/>
      <c r="I40" s="39"/>
      <c r="J40" s="39"/>
      <c r="K40" s="39"/>
      <c r="L40" s="7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2:39" ht="12.7" hidden="1" customHeight="1" x14ac:dyDescent="0.2">
      <c r="B41" s="46" t="s">
        <v>14</v>
      </c>
      <c r="C41" s="68" t="s">
        <v>63</v>
      </c>
      <c r="D41" s="47" t="s">
        <v>15</v>
      </c>
      <c r="E41" s="68" t="s">
        <v>64</v>
      </c>
      <c r="F41" s="47"/>
      <c r="G41" s="47"/>
      <c r="H41" s="62"/>
      <c r="I41" s="39"/>
      <c r="J41" s="39"/>
      <c r="K41" s="39"/>
      <c r="L41" s="7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2:39" ht="13.6" hidden="1" customHeight="1" thickBot="1" x14ac:dyDescent="0.25">
      <c r="B42" s="55" t="s">
        <v>16</v>
      </c>
      <c r="C42" s="120" t="s">
        <v>68</v>
      </c>
      <c r="D42" s="121"/>
      <c r="E42" s="121"/>
      <c r="F42" s="121"/>
      <c r="G42" s="121"/>
      <c r="H42" s="122"/>
      <c r="I42" s="39"/>
      <c r="J42" s="39"/>
      <c r="K42" s="39"/>
      <c r="L42" s="7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2:39" s="4" customFormat="1" ht="12.7" hidden="1" customHeight="1" x14ac:dyDescent="0.2">
      <c r="B43" s="1"/>
      <c r="C43" s="1"/>
      <c r="D43" s="1"/>
      <c r="E43" s="1"/>
      <c r="F43" s="1"/>
      <c r="G43" s="1"/>
      <c r="H43" s="1"/>
      <c r="I43" s="39"/>
      <c r="J43" s="39"/>
      <c r="K43" s="39"/>
      <c r="L43" s="7"/>
    </row>
    <row r="44" spans="2:39" s="4" customFormat="1" ht="12.7" hidden="1" customHeight="1" x14ac:dyDescent="0.2">
      <c r="B44" s="1"/>
      <c r="C44" s="1"/>
      <c r="D44" s="1"/>
      <c r="E44" s="1"/>
      <c r="F44" s="1"/>
      <c r="G44" s="1"/>
      <c r="H44" s="1"/>
      <c r="I44" s="39"/>
      <c r="J44" s="39"/>
      <c r="K44" s="39"/>
      <c r="L44" s="7"/>
    </row>
    <row r="45" spans="2:39" s="4" customFormat="1" ht="12.7" hidden="1" customHeight="1" x14ac:dyDescent="0.2">
      <c r="B45" s="1"/>
      <c r="C45" s="1"/>
      <c r="D45" s="1"/>
      <c r="E45" s="1"/>
      <c r="F45" s="1"/>
      <c r="G45" s="1"/>
      <c r="H45" s="1"/>
      <c r="I45" s="39"/>
      <c r="J45" s="39"/>
      <c r="K45" s="39"/>
      <c r="L45" s="7"/>
    </row>
    <row r="46" spans="2:39" ht="12.7" hidden="1" customHeight="1" x14ac:dyDescent="0.2">
      <c r="B46" s="46" t="s">
        <v>3</v>
      </c>
      <c r="C46" s="81" t="s">
        <v>59</v>
      </c>
      <c r="D46" s="82"/>
      <c r="E46" s="82"/>
      <c r="F46" s="83"/>
      <c r="G46" s="47" t="s">
        <v>4</v>
      </c>
      <c r="H46" s="48">
        <v>5</v>
      </c>
      <c r="I46" s="39"/>
      <c r="J46" s="39"/>
      <c r="K46" s="39"/>
      <c r="L46" s="7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2:39" ht="12.7" hidden="1" customHeight="1" x14ac:dyDescent="0.2">
      <c r="B47" s="49" t="s">
        <v>5</v>
      </c>
      <c r="C47" s="123" t="s">
        <v>70</v>
      </c>
      <c r="D47" s="124"/>
      <c r="E47" s="124"/>
      <c r="F47" s="125"/>
      <c r="G47" s="50" t="s">
        <v>4</v>
      </c>
      <c r="H47" s="51">
        <v>202</v>
      </c>
      <c r="I47" s="39"/>
      <c r="J47" s="39"/>
      <c r="K47" s="39"/>
      <c r="L47" s="7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2:39" s="4" customFormat="1" ht="14" thickBot="1" x14ac:dyDescent="0.25">
      <c r="B48" s="63"/>
      <c r="C48" s="64"/>
      <c r="D48" s="64"/>
      <c r="E48" s="64"/>
      <c r="F48" s="64"/>
      <c r="G48" s="65"/>
      <c r="H48" s="66"/>
      <c r="I48" s="39"/>
      <c r="J48" s="39"/>
      <c r="K48" s="39"/>
      <c r="L48" s="7"/>
    </row>
    <row r="49" spans="2:39" ht="25.55" customHeight="1" thickBot="1" x14ac:dyDescent="0.25">
      <c r="B49" s="52" t="s">
        <v>6</v>
      </c>
      <c r="C49" s="108" t="s">
        <v>70</v>
      </c>
      <c r="D49" s="109"/>
      <c r="E49" s="109"/>
      <c r="F49" s="110"/>
      <c r="G49" s="53" t="s">
        <v>4</v>
      </c>
      <c r="H49" s="54">
        <v>3005</v>
      </c>
      <c r="I49" s="111" t="s">
        <v>7</v>
      </c>
      <c r="J49" s="112"/>
      <c r="K49" s="113"/>
      <c r="L49" s="26">
        <f>+'[1]5005 SGCC'!V43</f>
        <v>5.2323211913238245E-4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2:39" ht="35.299999999999997" customHeight="1" thickTop="1" thickBot="1" x14ac:dyDescent="0.25">
      <c r="B50" s="55" t="s">
        <v>9</v>
      </c>
      <c r="C50" s="69">
        <v>5005</v>
      </c>
      <c r="D50" s="56" t="s">
        <v>10</v>
      </c>
      <c r="E50" s="117" t="s">
        <v>71</v>
      </c>
      <c r="F50" s="118"/>
      <c r="G50" s="118"/>
      <c r="H50" s="119"/>
      <c r="I50" s="39"/>
      <c r="J50" s="39"/>
      <c r="K50" s="39"/>
      <c r="L50" s="7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2:39" ht="12.7" hidden="1" customHeight="1" x14ac:dyDescent="0.2">
      <c r="B51" s="57" t="s">
        <v>11</v>
      </c>
      <c r="C51" s="58" t="s">
        <v>62</v>
      </c>
      <c r="D51" s="59" t="s">
        <v>12</v>
      </c>
      <c r="E51" s="58">
        <v>80</v>
      </c>
      <c r="F51" s="59" t="s">
        <v>13</v>
      </c>
      <c r="G51" s="60">
        <v>0</v>
      </c>
      <c r="H51" s="61"/>
      <c r="I51" s="39"/>
      <c r="J51" s="39"/>
      <c r="K51" s="39"/>
      <c r="L51" s="7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2:39" ht="12.7" hidden="1" customHeight="1" x14ac:dyDescent="0.2">
      <c r="B52" s="46" t="s">
        <v>14</v>
      </c>
      <c r="C52" s="68" t="s">
        <v>72</v>
      </c>
      <c r="D52" s="47" t="s">
        <v>15</v>
      </c>
      <c r="E52" s="68" t="s">
        <v>64</v>
      </c>
      <c r="F52" s="47"/>
      <c r="G52" s="47"/>
      <c r="H52" s="62"/>
      <c r="I52" s="39"/>
      <c r="J52" s="39"/>
      <c r="K52" s="39"/>
      <c r="L52" s="7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</row>
    <row r="53" spans="2:39" ht="13.6" hidden="1" customHeight="1" thickBot="1" x14ac:dyDescent="0.25">
      <c r="B53" s="55" t="s">
        <v>16</v>
      </c>
      <c r="C53" s="120" t="s">
        <v>65</v>
      </c>
      <c r="D53" s="121"/>
      <c r="E53" s="121"/>
      <c r="F53" s="121"/>
      <c r="G53" s="121"/>
      <c r="H53" s="122"/>
      <c r="I53" s="39"/>
      <c r="J53" s="39"/>
      <c r="K53" s="39"/>
      <c r="L53" s="7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</row>
    <row r="54" spans="2:39" s="4" customFormat="1" ht="12.7" customHeight="1" thickBot="1" x14ac:dyDescent="0.25">
      <c r="B54" s="1"/>
      <c r="C54" s="1"/>
      <c r="D54" s="1"/>
      <c r="E54" s="1"/>
      <c r="F54" s="1"/>
      <c r="G54" s="1"/>
      <c r="H54" s="1"/>
      <c r="I54" s="39"/>
      <c r="J54" s="39"/>
      <c r="K54" s="39"/>
      <c r="L54" s="7"/>
    </row>
    <row r="55" spans="2:39" s="4" customFormat="1" ht="13.6" hidden="1" customHeight="1" thickBot="1" x14ac:dyDescent="0.25">
      <c r="B55" s="1"/>
      <c r="C55" s="1"/>
      <c r="D55" s="1"/>
      <c r="E55" s="1"/>
      <c r="F55" s="1"/>
      <c r="G55" s="1"/>
      <c r="H55" s="1"/>
      <c r="I55" s="39"/>
      <c r="J55" s="39"/>
      <c r="K55" s="39"/>
      <c r="L55" s="7"/>
    </row>
    <row r="56" spans="2:39" ht="13.6" hidden="1" customHeight="1" thickBot="1" x14ac:dyDescent="0.25">
      <c r="B56" s="46" t="s">
        <v>3</v>
      </c>
      <c r="C56" s="81" t="s">
        <v>59</v>
      </c>
      <c r="D56" s="82"/>
      <c r="E56" s="82"/>
      <c r="F56" s="83"/>
      <c r="G56" s="47" t="s">
        <v>4</v>
      </c>
      <c r="H56" s="48">
        <v>5</v>
      </c>
      <c r="I56" s="39"/>
      <c r="J56" s="39"/>
      <c r="K56" s="39"/>
      <c r="L56" s="7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2:39" ht="13.6" hidden="1" customHeight="1" thickBot="1" x14ac:dyDescent="0.25">
      <c r="B57" s="49" t="s">
        <v>5</v>
      </c>
      <c r="C57" s="105" t="s">
        <v>70</v>
      </c>
      <c r="D57" s="106"/>
      <c r="E57" s="106"/>
      <c r="F57" s="107"/>
      <c r="G57" s="50" t="s">
        <v>4</v>
      </c>
      <c r="H57" s="51">
        <v>202</v>
      </c>
      <c r="I57" s="39"/>
      <c r="J57" s="39"/>
      <c r="K57" s="39"/>
      <c r="L57" s="7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2:39" ht="25.55" customHeight="1" thickTop="1" thickBot="1" x14ac:dyDescent="0.25">
      <c r="B58" s="52" t="s">
        <v>6</v>
      </c>
      <c r="C58" s="108" t="s">
        <v>70</v>
      </c>
      <c r="D58" s="109"/>
      <c r="E58" s="109"/>
      <c r="F58" s="110"/>
      <c r="G58" s="53" t="s">
        <v>4</v>
      </c>
      <c r="H58" s="54">
        <v>3005</v>
      </c>
      <c r="I58" s="111" t="s">
        <v>7</v>
      </c>
      <c r="J58" s="112"/>
      <c r="K58" s="113"/>
      <c r="L58" s="15">
        <f>+'[1]5006 SGCC'!V43</f>
        <v>1.0410367170626349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2:39" ht="35.299999999999997" customHeight="1" thickTop="1" thickBot="1" x14ac:dyDescent="0.25">
      <c r="B59" s="55" t="s">
        <v>9</v>
      </c>
      <c r="C59" s="69">
        <v>5006</v>
      </c>
      <c r="D59" s="56" t="s">
        <v>10</v>
      </c>
      <c r="E59" s="117" t="s">
        <v>73</v>
      </c>
      <c r="F59" s="118"/>
      <c r="G59" s="118"/>
      <c r="H59" s="119"/>
      <c r="I59" s="39"/>
      <c r="J59" s="39"/>
      <c r="K59" s="39"/>
      <c r="L59" s="7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2:39" ht="12.7" hidden="1" customHeight="1" x14ac:dyDescent="0.2">
      <c r="B60" s="57" t="s">
        <v>11</v>
      </c>
      <c r="C60" s="58" t="s">
        <v>62</v>
      </c>
      <c r="D60" s="59" t="s">
        <v>12</v>
      </c>
      <c r="E60" s="58">
        <v>100</v>
      </c>
      <c r="F60" s="59" t="s">
        <v>13</v>
      </c>
      <c r="G60" s="60">
        <v>0</v>
      </c>
      <c r="H60" s="61"/>
      <c r="I60" s="39"/>
      <c r="J60" s="39"/>
      <c r="K60" s="39"/>
      <c r="L60" s="7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2:39" ht="12.7" hidden="1" customHeight="1" x14ac:dyDescent="0.2">
      <c r="B61" s="46" t="s">
        <v>14</v>
      </c>
      <c r="C61" s="68" t="s">
        <v>72</v>
      </c>
      <c r="D61" s="47" t="s">
        <v>15</v>
      </c>
      <c r="E61" s="68" t="s">
        <v>64</v>
      </c>
      <c r="F61" s="47"/>
      <c r="G61" s="47"/>
      <c r="H61" s="62"/>
      <c r="I61" s="39"/>
      <c r="J61" s="39"/>
      <c r="K61" s="39"/>
      <c r="L61" s="7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2:39" ht="13.6" hidden="1" customHeight="1" thickBot="1" x14ac:dyDescent="0.25">
      <c r="B62" s="55" t="s">
        <v>16</v>
      </c>
      <c r="C62" s="120" t="s">
        <v>65</v>
      </c>
      <c r="D62" s="121"/>
      <c r="E62" s="121"/>
      <c r="F62" s="121"/>
      <c r="G62" s="121"/>
      <c r="H62" s="122"/>
      <c r="I62" s="39"/>
      <c r="J62" s="39"/>
      <c r="K62" s="39"/>
      <c r="L62" s="7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2:39" s="4" customFormat="1" ht="12.7" hidden="1" customHeight="1" x14ac:dyDescent="0.2">
      <c r="B63" s="1"/>
      <c r="C63" s="1"/>
      <c r="D63" s="1"/>
      <c r="E63" s="1"/>
      <c r="F63" s="1"/>
      <c r="G63" s="1"/>
      <c r="H63" s="1"/>
      <c r="I63" s="39"/>
      <c r="J63" s="39"/>
      <c r="K63" s="39"/>
      <c r="L63" s="7"/>
    </row>
    <row r="64" spans="2:39" s="4" customFormat="1" ht="12.7" hidden="1" customHeight="1" x14ac:dyDescent="0.2">
      <c r="B64" s="1"/>
      <c r="C64" s="1"/>
      <c r="D64" s="1"/>
      <c r="E64" s="1"/>
      <c r="F64" s="1"/>
      <c r="G64" s="1"/>
      <c r="H64" s="1"/>
      <c r="I64" s="39"/>
      <c r="J64" s="39"/>
      <c r="K64" s="39"/>
      <c r="L64" s="7"/>
    </row>
    <row r="65" spans="2:39" s="4" customFormat="1" ht="12.7" customHeight="1" thickBot="1" x14ac:dyDescent="0.25">
      <c r="B65" s="1"/>
      <c r="C65" s="1"/>
      <c r="D65" s="1"/>
      <c r="E65" s="1"/>
      <c r="F65" s="1"/>
      <c r="G65" s="1"/>
      <c r="H65" s="1"/>
      <c r="I65" s="39"/>
      <c r="J65" s="39"/>
      <c r="K65" s="39"/>
      <c r="L65" s="7"/>
    </row>
    <row r="66" spans="2:39" ht="13.6" hidden="1" customHeight="1" thickBot="1" x14ac:dyDescent="0.25">
      <c r="B66" s="46" t="s">
        <v>3</v>
      </c>
      <c r="C66" s="81" t="s">
        <v>59</v>
      </c>
      <c r="D66" s="82"/>
      <c r="E66" s="82"/>
      <c r="F66" s="83"/>
      <c r="G66" s="47" t="s">
        <v>4</v>
      </c>
      <c r="H66" s="48">
        <v>5</v>
      </c>
      <c r="I66" s="39"/>
      <c r="J66" s="39"/>
      <c r="K66" s="39"/>
      <c r="L66" s="7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2:39" ht="13.6" hidden="1" customHeight="1" thickBot="1" x14ac:dyDescent="0.25">
      <c r="B67" s="49" t="s">
        <v>5</v>
      </c>
      <c r="C67" s="105" t="s">
        <v>70</v>
      </c>
      <c r="D67" s="106"/>
      <c r="E67" s="106"/>
      <c r="F67" s="107"/>
      <c r="G67" s="50" t="s">
        <v>4</v>
      </c>
      <c r="H67" s="51">
        <v>202</v>
      </c>
      <c r="I67" s="39"/>
      <c r="J67" s="39"/>
      <c r="K67" s="39"/>
      <c r="L67" s="7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spans="2:39" ht="25.55" customHeight="1" thickTop="1" thickBot="1" x14ac:dyDescent="0.25">
      <c r="B68" s="52" t="s">
        <v>6</v>
      </c>
      <c r="C68" s="108" t="s">
        <v>70</v>
      </c>
      <c r="D68" s="109"/>
      <c r="E68" s="109"/>
      <c r="F68" s="110"/>
      <c r="G68" s="53" t="s">
        <v>4</v>
      </c>
      <c r="H68" s="54">
        <v>3005</v>
      </c>
      <c r="I68" s="111" t="s">
        <v>7</v>
      </c>
      <c r="J68" s="112"/>
      <c r="K68" s="113"/>
      <c r="L68" s="15">
        <f>+'[1]5007 SGCC'!AA43</f>
        <v>0.34625701048524749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</row>
    <row r="69" spans="2:39" ht="35.299999999999997" customHeight="1" thickTop="1" thickBot="1" x14ac:dyDescent="0.25">
      <c r="B69" s="55" t="s">
        <v>9</v>
      </c>
      <c r="C69" s="69">
        <v>5007</v>
      </c>
      <c r="D69" s="56" t="s">
        <v>10</v>
      </c>
      <c r="E69" s="117" t="s">
        <v>74</v>
      </c>
      <c r="F69" s="118"/>
      <c r="G69" s="118"/>
      <c r="H69" s="119"/>
      <c r="I69" s="39"/>
      <c r="J69" s="39"/>
      <c r="K69" s="39"/>
      <c r="L69" s="7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</row>
    <row r="70" spans="2:39" ht="12.7" hidden="1" customHeight="1" x14ac:dyDescent="0.2">
      <c r="B70" s="57" t="s">
        <v>11</v>
      </c>
      <c r="C70" s="58" t="s">
        <v>62</v>
      </c>
      <c r="D70" s="59" t="s">
        <v>12</v>
      </c>
      <c r="E70" s="58">
        <v>70</v>
      </c>
      <c r="F70" s="59" t="s">
        <v>13</v>
      </c>
      <c r="G70" s="60">
        <v>0</v>
      </c>
      <c r="H70" s="61"/>
      <c r="I70" s="39"/>
      <c r="J70" s="39"/>
      <c r="K70" s="39"/>
      <c r="L70" s="7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</row>
    <row r="71" spans="2:39" ht="12.7" hidden="1" customHeight="1" x14ac:dyDescent="0.2">
      <c r="B71" s="46" t="s">
        <v>14</v>
      </c>
      <c r="C71" s="68" t="s">
        <v>72</v>
      </c>
      <c r="D71" s="47" t="s">
        <v>15</v>
      </c>
      <c r="E71" s="68" t="s">
        <v>64</v>
      </c>
      <c r="F71" s="47"/>
      <c r="G71" s="47"/>
      <c r="H71" s="62"/>
      <c r="I71" s="39"/>
      <c r="J71" s="39"/>
      <c r="K71" s="39"/>
      <c r="L71" s="7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</row>
    <row r="72" spans="2:39" ht="13.6" hidden="1" customHeight="1" thickBot="1" x14ac:dyDescent="0.25">
      <c r="B72" s="55" t="s">
        <v>16</v>
      </c>
      <c r="C72" s="120" t="s">
        <v>68</v>
      </c>
      <c r="D72" s="121"/>
      <c r="E72" s="121"/>
      <c r="F72" s="121"/>
      <c r="G72" s="121"/>
      <c r="H72" s="122"/>
      <c r="I72" s="39"/>
      <c r="J72" s="39"/>
      <c r="K72" s="39"/>
      <c r="L72" s="7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</row>
    <row r="73" spans="2:39" s="4" customFormat="1" ht="12.7" customHeight="1" thickBot="1" x14ac:dyDescent="0.25">
      <c r="B73" s="1"/>
      <c r="C73" s="1"/>
      <c r="D73" s="1"/>
      <c r="E73" s="1"/>
      <c r="F73" s="1"/>
      <c r="G73" s="1"/>
      <c r="H73" s="1"/>
      <c r="I73" s="39"/>
      <c r="J73" s="39"/>
      <c r="K73" s="39"/>
      <c r="L73" s="7"/>
    </row>
    <row r="74" spans="2:39" s="4" customFormat="1" ht="13.6" hidden="1" customHeight="1" thickBot="1" x14ac:dyDescent="0.25">
      <c r="B74" s="1"/>
      <c r="C74" s="1"/>
      <c r="D74" s="1"/>
      <c r="E74" s="1"/>
      <c r="F74" s="1"/>
      <c r="G74" s="1"/>
      <c r="H74" s="1"/>
      <c r="I74" s="39"/>
      <c r="J74" s="39"/>
      <c r="K74" s="39"/>
      <c r="L74" s="7"/>
    </row>
    <row r="75" spans="2:39" ht="13.6" hidden="1" customHeight="1" thickBot="1" x14ac:dyDescent="0.25">
      <c r="B75" s="46" t="s">
        <v>3</v>
      </c>
      <c r="C75" s="81" t="s">
        <v>59</v>
      </c>
      <c r="D75" s="82"/>
      <c r="E75" s="82"/>
      <c r="F75" s="83"/>
      <c r="G75" s="47" t="s">
        <v>4</v>
      </c>
      <c r="H75" s="48">
        <v>5</v>
      </c>
      <c r="I75" s="39"/>
      <c r="J75" s="39"/>
      <c r="K75" s="39"/>
      <c r="L75" s="7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</row>
    <row r="76" spans="2:39" ht="13.6" hidden="1" customHeight="1" thickBot="1" x14ac:dyDescent="0.25">
      <c r="B76" s="49" t="s">
        <v>5</v>
      </c>
      <c r="C76" s="105" t="s">
        <v>70</v>
      </c>
      <c r="D76" s="106"/>
      <c r="E76" s="106"/>
      <c r="F76" s="107"/>
      <c r="G76" s="50" t="s">
        <v>4</v>
      </c>
      <c r="H76" s="51">
        <v>202</v>
      </c>
      <c r="I76" s="39"/>
      <c r="J76" s="39"/>
      <c r="K76" s="39"/>
      <c r="L76" s="7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</row>
    <row r="77" spans="2:39" ht="25.55" customHeight="1" thickTop="1" thickBot="1" x14ac:dyDescent="0.25">
      <c r="B77" s="52" t="s">
        <v>6</v>
      </c>
      <c r="C77" s="108" t="s">
        <v>70</v>
      </c>
      <c r="D77" s="109"/>
      <c r="E77" s="109"/>
      <c r="F77" s="110"/>
      <c r="G77" s="53" t="s">
        <v>4</v>
      </c>
      <c r="H77" s="54">
        <v>3005</v>
      </c>
      <c r="I77" s="111" t="s">
        <v>7</v>
      </c>
      <c r="J77" s="112"/>
      <c r="K77" s="113"/>
      <c r="L77" s="15">
        <f>+'[1]5008 SGCC '!AA43</f>
        <v>0.45647244405008386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</row>
    <row r="78" spans="2:39" ht="35.299999999999997" customHeight="1" thickTop="1" thickBot="1" x14ac:dyDescent="0.25">
      <c r="B78" s="55" t="s">
        <v>9</v>
      </c>
      <c r="C78" s="69">
        <v>5008</v>
      </c>
      <c r="D78" s="56" t="s">
        <v>10</v>
      </c>
      <c r="E78" s="117" t="s">
        <v>75</v>
      </c>
      <c r="F78" s="118"/>
      <c r="G78" s="118"/>
      <c r="H78" s="119"/>
      <c r="I78" s="39"/>
      <c r="J78" s="39"/>
      <c r="K78" s="39"/>
      <c r="L78" s="7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</row>
    <row r="79" spans="2:39" ht="12.7" hidden="1" customHeight="1" x14ac:dyDescent="0.2">
      <c r="B79" s="57" t="s">
        <v>11</v>
      </c>
      <c r="C79" s="58" t="s">
        <v>62</v>
      </c>
      <c r="D79" s="59" t="s">
        <v>12</v>
      </c>
      <c r="E79" s="58">
        <v>70</v>
      </c>
      <c r="F79" s="59" t="s">
        <v>13</v>
      </c>
      <c r="G79" s="60">
        <v>0</v>
      </c>
      <c r="H79" s="61"/>
      <c r="I79" s="39"/>
      <c r="J79" s="39"/>
      <c r="K79" s="39"/>
      <c r="L79" s="7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</row>
    <row r="80" spans="2:39" ht="12.7" hidden="1" customHeight="1" x14ac:dyDescent="0.2">
      <c r="B80" s="46" t="s">
        <v>14</v>
      </c>
      <c r="C80" s="68" t="s">
        <v>72</v>
      </c>
      <c r="D80" s="47" t="s">
        <v>15</v>
      </c>
      <c r="E80" s="68" t="s">
        <v>64</v>
      </c>
      <c r="F80" s="47"/>
      <c r="G80" s="47"/>
      <c r="H80" s="62"/>
      <c r="I80" s="39"/>
      <c r="J80" s="39"/>
      <c r="K80" s="39"/>
      <c r="L80" s="7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</row>
    <row r="81" spans="2:39" ht="13.6" hidden="1" customHeight="1" thickBot="1" x14ac:dyDescent="0.25">
      <c r="B81" s="55" t="s">
        <v>16</v>
      </c>
      <c r="C81" s="120" t="s">
        <v>68</v>
      </c>
      <c r="D81" s="121"/>
      <c r="E81" s="121"/>
      <c r="F81" s="121"/>
      <c r="G81" s="121"/>
      <c r="H81" s="122"/>
      <c r="I81" s="39"/>
      <c r="J81" s="39"/>
      <c r="K81" s="39"/>
      <c r="L81" s="7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spans="2:39" s="4" customFormat="1" ht="12.7" hidden="1" customHeight="1" x14ac:dyDescent="0.2">
      <c r="B82" s="1"/>
      <c r="C82" s="1"/>
      <c r="D82" s="1"/>
      <c r="E82" s="1"/>
      <c r="F82" s="1"/>
      <c r="G82" s="1"/>
      <c r="H82" s="1"/>
      <c r="I82" s="39"/>
      <c r="J82" s="39"/>
      <c r="K82" s="39"/>
      <c r="L82" s="7"/>
    </row>
    <row r="83" spans="2:39" s="4" customFormat="1" ht="12.7" hidden="1" customHeight="1" x14ac:dyDescent="0.2">
      <c r="B83" s="1"/>
      <c r="C83" s="1"/>
      <c r="D83" s="1"/>
      <c r="E83" s="1"/>
      <c r="F83" s="1"/>
      <c r="G83" s="1"/>
      <c r="H83" s="1"/>
      <c r="I83" s="39"/>
      <c r="J83" s="39"/>
      <c r="K83" s="39"/>
      <c r="L83" s="7"/>
    </row>
    <row r="84" spans="2:39" s="4" customFormat="1" ht="12.7" hidden="1" customHeight="1" x14ac:dyDescent="0.2">
      <c r="B84" s="1"/>
      <c r="C84" s="1"/>
      <c r="D84" s="1"/>
      <c r="E84" s="1"/>
      <c r="F84" s="1"/>
      <c r="G84" s="1"/>
      <c r="H84" s="1"/>
      <c r="I84" s="39"/>
      <c r="J84" s="39"/>
      <c r="K84" s="39"/>
      <c r="L84" s="7"/>
    </row>
    <row r="85" spans="2:39" ht="12.7" hidden="1" customHeight="1" x14ac:dyDescent="0.2">
      <c r="B85" s="46" t="s">
        <v>3</v>
      </c>
      <c r="C85" s="81" t="s">
        <v>59</v>
      </c>
      <c r="D85" s="82"/>
      <c r="E85" s="82"/>
      <c r="F85" s="83"/>
      <c r="G85" s="47" t="s">
        <v>4</v>
      </c>
      <c r="H85" s="48">
        <v>5</v>
      </c>
      <c r="I85" s="39"/>
      <c r="J85" s="39"/>
      <c r="K85" s="39"/>
      <c r="L85" s="7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</row>
    <row r="86" spans="2:39" ht="12.7" hidden="1" customHeight="1" x14ac:dyDescent="0.2">
      <c r="B86" s="49" t="s">
        <v>5</v>
      </c>
      <c r="C86" s="123" t="s">
        <v>76</v>
      </c>
      <c r="D86" s="124"/>
      <c r="E86" s="124"/>
      <c r="F86" s="125"/>
      <c r="G86" s="50" t="s">
        <v>4</v>
      </c>
      <c r="H86" s="51">
        <v>273</v>
      </c>
      <c r="I86" s="39"/>
      <c r="J86" s="39"/>
      <c r="K86" s="39"/>
      <c r="L86" s="7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</row>
    <row r="87" spans="2:39" s="4" customFormat="1" ht="14" thickBot="1" x14ac:dyDescent="0.25">
      <c r="B87" s="63"/>
      <c r="C87" s="64"/>
      <c r="D87" s="64"/>
      <c r="E87" s="64"/>
      <c r="F87" s="64"/>
      <c r="G87" s="65"/>
      <c r="H87" s="66"/>
      <c r="I87" s="39"/>
      <c r="J87" s="39"/>
      <c r="K87" s="39"/>
      <c r="L87" s="7"/>
    </row>
    <row r="88" spans="2:39" ht="25.55" customHeight="1" thickBot="1" x14ac:dyDescent="0.25">
      <c r="B88" s="52" t="s">
        <v>6</v>
      </c>
      <c r="C88" s="108" t="s">
        <v>59</v>
      </c>
      <c r="D88" s="109"/>
      <c r="E88" s="109"/>
      <c r="F88" s="110"/>
      <c r="G88" s="53" t="s">
        <v>4</v>
      </c>
      <c r="H88" s="54">
        <v>3023</v>
      </c>
      <c r="I88" s="111" t="s">
        <v>7</v>
      </c>
      <c r="J88" s="112"/>
      <c r="K88" s="113"/>
      <c r="L88" s="26">
        <f>+'[1]5019 DGF'!AA24</f>
        <v>0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</row>
    <row r="89" spans="2:39" ht="35.299999999999997" customHeight="1" thickTop="1" thickBot="1" x14ac:dyDescent="0.25">
      <c r="B89" s="55" t="s">
        <v>9</v>
      </c>
      <c r="C89" s="69">
        <v>5019</v>
      </c>
      <c r="D89" s="56" t="s">
        <v>10</v>
      </c>
      <c r="E89" s="117" t="s">
        <v>77</v>
      </c>
      <c r="F89" s="118"/>
      <c r="G89" s="118"/>
      <c r="H89" s="119"/>
      <c r="I89" s="39"/>
      <c r="J89" s="39"/>
      <c r="K89" s="39"/>
      <c r="L89" s="7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</row>
    <row r="90" spans="2:39" ht="12.7" hidden="1" customHeight="1" x14ac:dyDescent="0.2">
      <c r="B90" s="57" t="s">
        <v>11</v>
      </c>
      <c r="C90" s="58" t="s">
        <v>62</v>
      </c>
      <c r="D90" s="59" t="s">
        <v>12</v>
      </c>
      <c r="E90" s="58">
        <v>35</v>
      </c>
      <c r="F90" s="59" t="s">
        <v>13</v>
      </c>
      <c r="G90" s="60">
        <v>0</v>
      </c>
      <c r="H90" s="61"/>
      <c r="I90" s="39"/>
      <c r="J90" s="39"/>
      <c r="K90" s="39"/>
      <c r="L90" s="7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</row>
    <row r="91" spans="2:39" ht="12.7" hidden="1" customHeight="1" x14ac:dyDescent="0.2">
      <c r="B91" s="46" t="s">
        <v>14</v>
      </c>
      <c r="C91" s="68" t="s">
        <v>72</v>
      </c>
      <c r="D91" s="47" t="s">
        <v>15</v>
      </c>
      <c r="E91" s="68" t="s">
        <v>64</v>
      </c>
      <c r="F91" s="47"/>
      <c r="G91" s="47"/>
      <c r="H91" s="62"/>
      <c r="I91" s="39"/>
      <c r="J91" s="39"/>
      <c r="K91" s="39"/>
      <c r="L91" s="7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</row>
    <row r="92" spans="2:39" ht="13.6" hidden="1" customHeight="1" thickBot="1" x14ac:dyDescent="0.25">
      <c r="B92" s="55" t="s">
        <v>16</v>
      </c>
      <c r="C92" s="120" t="s">
        <v>68</v>
      </c>
      <c r="D92" s="121"/>
      <c r="E92" s="121"/>
      <c r="F92" s="121"/>
      <c r="G92" s="121"/>
      <c r="H92" s="122"/>
      <c r="I92" s="39"/>
      <c r="J92" s="39"/>
      <c r="K92" s="39"/>
      <c r="L92" s="7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</row>
    <row r="93" spans="2:39" s="4" customFormat="1" ht="12.7" customHeight="1" thickBot="1" x14ac:dyDescent="0.25">
      <c r="B93" s="1"/>
      <c r="C93" s="1"/>
      <c r="D93" s="1"/>
      <c r="E93" s="1"/>
      <c r="F93" s="1"/>
      <c r="G93" s="1"/>
      <c r="H93" s="1"/>
      <c r="I93" s="39"/>
      <c r="J93" s="39"/>
      <c r="K93" s="39"/>
      <c r="L93" s="7"/>
    </row>
    <row r="94" spans="2:39" s="4" customFormat="1" ht="13.6" hidden="1" customHeight="1" thickBot="1" x14ac:dyDescent="0.25">
      <c r="B94" s="1"/>
      <c r="C94" s="1"/>
      <c r="D94" s="1"/>
      <c r="E94" s="1"/>
      <c r="F94" s="1"/>
      <c r="G94" s="1"/>
      <c r="H94" s="1"/>
      <c r="I94" s="39"/>
      <c r="J94" s="39"/>
      <c r="K94" s="39"/>
      <c r="L94" s="7"/>
    </row>
    <row r="95" spans="2:39" ht="13.6" hidden="1" customHeight="1" thickBot="1" x14ac:dyDescent="0.25">
      <c r="B95" s="46" t="s">
        <v>3</v>
      </c>
      <c r="C95" s="81" t="s">
        <v>59</v>
      </c>
      <c r="D95" s="82"/>
      <c r="E95" s="82"/>
      <c r="F95" s="83"/>
      <c r="G95" s="47" t="s">
        <v>4</v>
      </c>
      <c r="H95" s="48">
        <v>5</v>
      </c>
      <c r="I95" s="39"/>
      <c r="J95" s="39"/>
      <c r="K95" s="39"/>
      <c r="L95" s="7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</row>
    <row r="96" spans="2:39" ht="13.6" hidden="1" customHeight="1" thickBot="1" x14ac:dyDescent="0.25">
      <c r="B96" s="49" t="s">
        <v>5</v>
      </c>
      <c r="C96" s="105" t="s">
        <v>78</v>
      </c>
      <c r="D96" s="106"/>
      <c r="E96" s="106"/>
      <c r="F96" s="107"/>
      <c r="G96" s="50" t="s">
        <v>4</v>
      </c>
      <c r="H96" s="51">
        <v>201</v>
      </c>
      <c r="I96" s="39"/>
      <c r="J96" s="39"/>
      <c r="K96" s="39"/>
      <c r="L96" s="7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</row>
    <row r="97" spans="2:39" ht="25.55" customHeight="1" thickTop="1" thickBot="1" x14ac:dyDescent="0.25">
      <c r="B97" s="52" t="s">
        <v>6</v>
      </c>
      <c r="C97" s="108" t="s">
        <v>78</v>
      </c>
      <c r="D97" s="109"/>
      <c r="E97" s="109"/>
      <c r="F97" s="110"/>
      <c r="G97" s="53" t="s">
        <v>4</v>
      </c>
      <c r="H97" s="54">
        <v>3006</v>
      </c>
      <c r="I97" s="111" t="s">
        <v>7</v>
      </c>
      <c r="J97" s="112"/>
      <c r="K97" s="113"/>
      <c r="L97" s="15">
        <f>+'[1]5101 SGFA'!AF49</f>
        <v>0.88715019042887899</v>
      </c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</row>
    <row r="98" spans="2:39" ht="35.299999999999997" customHeight="1" thickTop="1" thickBot="1" x14ac:dyDescent="0.25">
      <c r="B98" s="55" t="s">
        <v>9</v>
      </c>
      <c r="C98" s="69">
        <v>5101</v>
      </c>
      <c r="D98" s="56" t="s">
        <v>10</v>
      </c>
      <c r="E98" s="117" t="s">
        <v>79</v>
      </c>
      <c r="F98" s="118"/>
      <c r="G98" s="118"/>
      <c r="H98" s="119"/>
      <c r="I98" s="39"/>
      <c r="J98" s="39"/>
      <c r="K98" s="39"/>
      <c r="L98" s="7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</row>
    <row r="99" spans="2:39" ht="12.7" hidden="1" customHeight="1" x14ac:dyDescent="0.2">
      <c r="B99" s="57" t="s">
        <v>11</v>
      </c>
      <c r="C99" s="58" t="s">
        <v>62</v>
      </c>
      <c r="D99" s="59" t="s">
        <v>12</v>
      </c>
      <c r="E99" s="58">
        <v>80</v>
      </c>
      <c r="F99" s="59" t="s">
        <v>13</v>
      </c>
      <c r="G99" s="60">
        <v>80</v>
      </c>
      <c r="H99" s="61"/>
      <c r="I99" s="39"/>
      <c r="J99" s="39"/>
      <c r="K99" s="39"/>
      <c r="L99" s="7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</row>
    <row r="100" spans="2:39" ht="12.7" hidden="1" customHeight="1" x14ac:dyDescent="0.2">
      <c r="B100" s="46" t="s">
        <v>14</v>
      </c>
      <c r="C100" s="68" t="s">
        <v>72</v>
      </c>
      <c r="D100" s="47" t="s">
        <v>15</v>
      </c>
      <c r="E100" s="68" t="s">
        <v>64</v>
      </c>
      <c r="F100" s="47"/>
      <c r="G100" s="47"/>
      <c r="H100" s="62"/>
      <c r="I100" s="39"/>
      <c r="J100" s="39"/>
      <c r="K100" s="39"/>
      <c r="L100" s="7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</row>
    <row r="101" spans="2:39" ht="13.6" hidden="1" customHeight="1" thickBot="1" x14ac:dyDescent="0.25">
      <c r="B101" s="55" t="s">
        <v>16</v>
      </c>
      <c r="C101" s="120" t="s">
        <v>80</v>
      </c>
      <c r="D101" s="121"/>
      <c r="E101" s="121"/>
      <c r="F101" s="121"/>
      <c r="G101" s="121"/>
      <c r="H101" s="122"/>
      <c r="I101" s="39"/>
      <c r="J101" s="39"/>
      <c r="K101" s="39"/>
      <c r="L101" s="7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</row>
    <row r="102" spans="2:39" s="4" customFormat="1" ht="12.7" hidden="1" customHeight="1" x14ac:dyDescent="0.2">
      <c r="B102" s="1"/>
      <c r="C102" s="1"/>
      <c r="D102" s="1"/>
      <c r="E102" s="1"/>
      <c r="F102" s="1"/>
      <c r="G102" s="1"/>
      <c r="H102" s="1"/>
      <c r="I102" s="39"/>
      <c r="J102" s="39"/>
      <c r="K102" s="39"/>
      <c r="L102" s="7"/>
    </row>
    <row r="103" spans="2:39" s="4" customFormat="1" ht="12.7" hidden="1" customHeight="1" x14ac:dyDescent="0.2">
      <c r="B103" s="1"/>
      <c r="C103" s="1"/>
      <c r="D103" s="1"/>
      <c r="E103" s="1"/>
      <c r="F103" s="1"/>
      <c r="G103" s="1"/>
      <c r="H103" s="1"/>
      <c r="I103" s="39"/>
      <c r="J103" s="39"/>
      <c r="K103" s="39"/>
      <c r="L103" s="7"/>
    </row>
    <row r="104" spans="2:39" s="4" customFormat="1" ht="12.7" customHeight="1" thickBot="1" x14ac:dyDescent="0.25">
      <c r="B104" s="1"/>
      <c r="C104" s="1"/>
      <c r="D104" s="1"/>
      <c r="E104" s="1"/>
      <c r="F104" s="1"/>
      <c r="G104" s="1"/>
      <c r="H104" s="1"/>
      <c r="I104" s="39"/>
      <c r="J104" s="39"/>
      <c r="K104" s="39"/>
      <c r="L104" s="7"/>
    </row>
    <row r="105" spans="2:39" ht="13.6" hidden="1" customHeight="1" thickBot="1" x14ac:dyDescent="0.25">
      <c r="B105" s="46" t="s">
        <v>3</v>
      </c>
      <c r="C105" s="81" t="s">
        <v>59</v>
      </c>
      <c r="D105" s="82"/>
      <c r="E105" s="82"/>
      <c r="F105" s="83"/>
      <c r="G105" s="47" t="s">
        <v>4</v>
      </c>
      <c r="H105" s="48">
        <v>5</v>
      </c>
      <c r="I105" s="39"/>
      <c r="J105" s="39"/>
      <c r="K105" s="39"/>
      <c r="L105" s="7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</row>
    <row r="106" spans="2:39" ht="13.6" hidden="1" customHeight="1" thickBot="1" x14ac:dyDescent="0.25">
      <c r="B106" s="49" t="s">
        <v>5</v>
      </c>
      <c r="C106" s="105" t="s">
        <v>78</v>
      </c>
      <c r="D106" s="106"/>
      <c r="E106" s="106"/>
      <c r="F106" s="107"/>
      <c r="G106" s="50" t="s">
        <v>4</v>
      </c>
      <c r="H106" s="51">
        <v>201</v>
      </c>
      <c r="I106" s="39"/>
      <c r="J106" s="39"/>
      <c r="K106" s="39"/>
      <c r="L106" s="7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</row>
    <row r="107" spans="2:39" ht="25.55" customHeight="1" thickTop="1" thickBot="1" x14ac:dyDescent="0.25">
      <c r="B107" s="52" t="s">
        <v>6</v>
      </c>
      <c r="C107" s="108" t="s">
        <v>78</v>
      </c>
      <c r="D107" s="109"/>
      <c r="E107" s="109"/>
      <c r="F107" s="110"/>
      <c r="G107" s="53" t="s">
        <v>4</v>
      </c>
      <c r="H107" s="54">
        <v>3006</v>
      </c>
      <c r="I107" s="111" t="s">
        <v>7</v>
      </c>
      <c r="J107" s="112"/>
      <c r="K107" s="113"/>
      <c r="L107" s="15">
        <f>+'[1]5102 SGFA'!BB49</f>
        <v>1.3749575070821531</v>
      </c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</row>
    <row r="108" spans="2:39" ht="35.299999999999997" customHeight="1" thickTop="1" thickBot="1" x14ac:dyDescent="0.25">
      <c r="B108" s="55" t="s">
        <v>9</v>
      </c>
      <c r="C108" s="69">
        <v>5102</v>
      </c>
      <c r="D108" s="56" t="s">
        <v>10</v>
      </c>
      <c r="E108" s="117" t="s">
        <v>81</v>
      </c>
      <c r="F108" s="118"/>
      <c r="G108" s="118"/>
      <c r="H108" s="119"/>
      <c r="I108" s="39"/>
      <c r="J108" s="39"/>
      <c r="K108" s="39"/>
      <c r="L108" s="7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</row>
    <row r="109" spans="2:39" ht="12.7" hidden="1" customHeight="1" x14ac:dyDescent="0.2">
      <c r="B109" s="57" t="s">
        <v>11</v>
      </c>
      <c r="C109" s="58" t="s">
        <v>82</v>
      </c>
      <c r="D109" s="59" t="s">
        <v>12</v>
      </c>
      <c r="E109" s="58">
        <v>2</v>
      </c>
      <c r="F109" s="59" t="s">
        <v>13</v>
      </c>
      <c r="G109" s="60">
        <v>1.91</v>
      </c>
      <c r="H109" s="61"/>
      <c r="I109" s="39"/>
      <c r="J109" s="39"/>
      <c r="K109" s="39"/>
      <c r="L109" s="7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</row>
    <row r="110" spans="2:39" ht="12.7" hidden="1" customHeight="1" x14ac:dyDescent="0.2">
      <c r="B110" s="46" t="s">
        <v>14</v>
      </c>
      <c r="C110" s="68" t="s">
        <v>83</v>
      </c>
      <c r="D110" s="47" t="s">
        <v>15</v>
      </c>
      <c r="E110" s="68" t="s">
        <v>64</v>
      </c>
      <c r="F110" s="47"/>
      <c r="G110" s="47"/>
      <c r="H110" s="62"/>
      <c r="I110" s="39"/>
      <c r="J110" s="39"/>
      <c r="K110" s="39"/>
      <c r="L110" s="7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</row>
    <row r="111" spans="2:39" ht="13.6" hidden="1" customHeight="1" thickBot="1" x14ac:dyDescent="0.25">
      <c r="B111" s="55" t="s">
        <v>16</v>
      </c>
      <c r="C111" s="120" t="s">
        <v>65</v>
      </c>
      <c r="D111" s="121"/>
      <c r="E111" s="121"/>
      <c r="F111" s="121"/>
      <c r="G111" s="121"/>
      <c r="H111" s="122"/>
      <c r="I111" s="39"/>
      <c r="J111" s="39"/>
      <c r="K111" s="39"/>
      <c r="L111" s="7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</row>
    <row r="112" spans="2:39" s="4" customFormat="1" ht="12.7" customHeight="1" thickBot="1" x14ac:dyDescent="0.25">
      <c r="B112" s="1"/>
      <c r="C112" s="1"/>
      <c r="D112" s="1"/>
      <c r="E112" s="1"/>
      <c r="F112" s="1"/>
      <c r="G112" s="1"/>
      <c r="H112" s="1"/>
      <c r="I112" s="39"/>
      <c r="J112" s="39"/>
      <c r="K112" s="39"/>
      <c r="L112" s="7"/>
    </row>
    <row r="113" spans="2:39" s="4" customFormat="1" ht="13.6" hidden="1" customHeight="1" thickBot="1" x14ac:dyDescent="0.25">
      <c r="B113" s="1"/>
      <c r="C113" s="1"/>
      <c r="D113" s="1"/>
      <c r="E113" s="1"/>
      <c r="F113" s="1"/>
      <c r="G113" s="1"/>
      <c r="H113" s="1"/>
      <c r="I113" s="39"/>
      <c r="J113" s="39"/>
      <c r="K113" s="39"/>
      <c r="L113" s="7"/>
    </row>
    <row r="114" spans="2:39" ht="13.6" hidden="1" customHeight="1" thickBot="1" x14ac:dyDescent="0.25">
      <c r="B114" s="46" t="s">
        <v>3</v>
      </c>
      <c r="C114" s="81" t="s">
        <v>59</v>
      </c>
      <c r="D114" s="82"/>
      <c r="E114" s="82"/>
      <c r="F114" s="83"/>
      <c r="G114" s="47" t="s">
        <v>4</v>
      </c>
      <c r="H114" s="48">
        <v>5</v>
      </c>
      <c r="I114" s="39"/>
      <c r="J114" s="39"/>
      <c r="K114" s="39"/>
      <c r="L114" s="7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</row>
    <row r="115" spans="2:39" ht="13.6" hidden="1" customHeight="1" thickBot="1" x14ac:dyDescent="0.25">
      <c r="B115" s="46" t="s">
        <v>5</v>
      </c>
      <c r="C115" s="129" t="s">
        <v>78</v>
      </c>
      <c r="D115" s="130"/>
      <c r="E115" s="130"/>
      <c r="F115" s="131"/>
      <c r="G115" s="47" t="s">
        <v>4</v>
      </c>
      <c r="H115" s="48">
        <v>201</v>
      </c>
      <c r="I115" s="39"/>
      <c r="J115" s="39"/>
      <c r="K115" s="39"/>
      <c r="L115" s="7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</row>
    <row r="116" spans="2:39" ht="25.55" customHeight="1" thickTop="1" thickBot="1" x14ac:dyDescent="0.25">
      <c r="B116" s="46" t="s">
        <v>6</v>
      </c>
      <c r="C116" s="132" t="s">
        <v>78</v>
      </c>
      <c r="D116" s="133"/>
      <c r="E116" s="133"/>
      <c r="F116" s="134"/>
      <c r="G116" s="47" t="s">
        <v>4</v>
      </c>
      <c r="H116" s="48">
        <v>3006</v>
      </c>
      <c r="I116" s="111" t="s">
        <v>7</v>
      </c>
      <c r="J116" s="112"/>
      <c r="K116" s="113"/>
      <c r="L116" s="15">
        <f>+'[1]5013 SGFA'!AA37</f>
        <v>1.2506504770164788</v>
      </c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</row>
    <row r="117" spans="2:39" ht="55.5" customHeight="1" thickTop="1" x14ac:dyDescent="0.2">
      <c r="B117" s="46" t="s">
        <v>9</v>
      </c>
      <c r="C117" s="68">
        <v>5103</v>
      </c>
      <c r="D117" s="47" t="s">
        <v>10</v>
      </c>
      <c r="E117" s="135" t="s">
        <v>84</v>
      </c>
      <c r="F117" s="136"/>
      <c r="G117" s="136"/>
      <c r="H117" s="137"/>
      <c r="I117" s="5"/>
      <c r="J117" s="5"/>
      <c r="K117" s="5"/>
      <c r="L117" s="7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</row>
    <row r="118" spans="2:39" ht="12.7" hidden="1" customHeight="1" x14ac:dyDescent="0.2">
      <c r="B118" s="9" t="s">
        <v>11</v>
      </c>
      <c r="C118" s="71" t="str">
        <f>+VLOOKUP(C117,'[1]Datos Indicadores'!$A$2:$Y$144,7,FALSE)</f>
        <v>Trimestre</v>
      </c>
      <c r="D118" s="10" t="s">
        <v>12</v>
      </c>
      <c r="E118" s="71">
        <f>+VLOOKUP(C117,'[1]Datos Indicadores'!$A$2:$Y$144,6,FALSE)</f>
        <v>50</v>
      </c>
      <c r="F118" s="10" t="s">
        <v>13</v>
      </c>
      <c r="G118" s="72">
        <f>+VLOOKUP(C117,'[1]Datos Indicadores'!$A$2:$Y$144,9,FALSE)</f>
        <v>35</v>
      </c>
      <c r="H118" s="23"/>
      <c r="I118" s="5"/>
      <c r="J118" s="5"/>
      <c r="K118" s="5"/>
      <c r="L118" s="7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</row>
    <row r="119" spans="2:39" ht="12.7" hidden="1" customHeight="1" x14ac:dyDescent="0.2">
      <c r="B119" s="9" t="s">
        <v>14</v>
      </c>
      <c r="C119" s="71" t="str">
        <f>+VLOOKUP(C117,'[1]Datos Indicadores'!$A$2:$Y$144,20,FALSE)</f>
        <v>Constante</v>
      </c>
      <c r="D119" s="10" t="s">
        <v>15</v>
      </c>
      <c r="E119" s="71" t="str">
        <f>+VLOOKUP(C117,'[1]Datos Indicadores'!$A$2:$Y$144,8,FALSE)</f>
        <v>Porcentaje</v>
      </c>
      <c r="F119" s="10"/>
      <c r="G119" s="10"/>
      <c r="H119" s="23"/>
      <c r="I119" s="5"/>
      <c r="J119" s="5"/>
      <c r="K119" s="5"/>
      <c r="L119" s="7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</row>
    <row r="120" spans="2:39" ht="13.6" hidden="1" customHeight="1" thickBot="1" x14ac:dyDescent="0.25">
      <c r="B120" s="16" t="s">
        <v>16</v>
      </c>
      <c r="C120" s="138" t="str">
        <f>+VLOOKUP(C117,'[1]Datos Indicadores'!$A$2:$Y$144,5,FALSE)</f>
        <v>((Variable 1 + Variable 2) / Variable 3)</v>
      </c>
      <c r="D120" s="139"/>
      <c r="E120" s="139"/>
      <c r="F120" s="139"/>
      <c r="G120" s="139"/>
      <c r="H120" s="140"/>
      <c r="I120" s="5"/>
      <c r="J120" s="5"/>
      <c r="K120" s="5"/>
      <c r="L120" s="7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</row>
    <row r="121" spans="2:39" s="4" customFormat="1" ht="12.7" hidden="1" customHeight="1" x14ac:dyDescent="0.2">
      <c r="I121" s="5"/>
      <c r="J121" s="5"/>
      <c r="K121" s="5"/>
      <c r="L121" s="7"/>
    </row>
    <row r="122" spans="2:39" s="4" customFormat="1" ht="12.7" hidden="1" customHeight="1" x14ac:dyDescent="0.2">
      <c r="I122" s="5"/>
      <c r="J122" s="5"/>
      <c r="K122" s="5"/>
      <c r="L122" s="7"/>
    </row>
    <row r="123" spans="2:39" s="4" customFormat="1" ht="12.7" hidden="1" customHeight="1" x14ac:dyDescent="0.2">
      <c r="I123" s="5"/>
      <c r="J123" s="5"/>
      <c r="K123" s="5"/>
      <c r="L123" s="7"/>
    </row>
    <row r="124" spans="2:39" ht="12.7" hidden="1" customHeight="1" x14ac:dyDescent="0.2">
      <c r="B124" s="9" t="s">
        <v>3</v>
      </c>
      <c r="C124" s="141" t="e">
        <f>+VLOOKUP(#REF!,'[1]Datos Indicadores'!$A$2:$Y$144,11,FALSE)</f>
        <v>#REF!</v>
      </c>
      <c r="D124" s="142"/>
      <c r="E124" s="142"/>
      <c r="F124" s="143"/>
      <c r="G124" s="10" t="s">
        <v>4</v>
      </c>
      <c r="H124" s="11" t="e">
        <f>+VLOOKUP(#REF!,'[1]Datos Indicadores'!$A$2:$Y$144,10,FALSE)</f>
        <v>#REF!</v>
      </c>
      <c r="I124" s="5"/>
      <c r="J124" s="5"/>
      <c r="K124" s="5"/>
      <c r="L124" s="7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</row>
    <row r="125" spans="2:39" ht="12.7" hidden="1" customHeight="1" x14ac:dyDescent="0.2">
      <c r="B125" s="12" t="s">
        <v>5</v>
      </c>
      <c r="C125" s="126" t="e">
        <f>+VLOOKUP(#REF!,'[1]Datos Indicadores'!$A$2:$Y$144,13,FALSE)</f>
        <v>#REF!</v>
      </c>
      <c r="D125" s="127"/>
      <c r="E125" s="127"/>
      <c r="F125" s="128"/>
      <c r="G125" s="13" t="s">
        <v>4</v>
      </c>
      <c r="H125" s="14" t="e">
        <f>+VLOOKUP(#REF!,'[1]Datos Indicadores'!$A$2:$Y$144,12,FALSE)</f>
        <v>#REF!</v>
      </c>
      <c r="I125" s="5"/>
      <c r="J125" s="5"/>
      <c r="K125" s="5"/>
      <c r="L125" s="7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</row>
    <row r="126" spans="2:39" s="4" customFormat="1" ht="13.25" x14ac:dyDescent="0.2">
      <c r="B126" s="24"/>
      <c r="C126" s="3"/>
      <c r="D126" s="3"/>
      <c r="E126" s="3"/>
      <c r="F126" s="3"/>
      <c r="G126" s="25"/>
      <c r="H126" s="2"/>
      <c r="I126" s="5"/>
      <c r="J126" s="5"/>
      <c r="K126" s="5"/>
      <c r="L126" s="7"/>
      <c r="N126" s="28"/>
    </row>
    <row r="127" spans="2:39" s="28" customFormat="1" ht="13.25" x14ac:dyDescent="0.2">
      <c r="I127" s="29"/>
      <c r="J127" s="29"/>
      <c r="K127" s="29"/>
      <c r="L127" s="30"/>
    </row>
    <row r="128" spans="2:39" s="28" customFormat="1" ht="13.25" x14ac:dyDescent="0.2">
      <c r="E128" s="31"/>
      <c r="F128" s="31"/>
      <c r="G128" s="31"/>
      <c r="H128" s="31"/>
      <c r="I128" s="29"/>
      <c r="J128" s="29"/>
      <c r="K128" s="29"/>
      <c r="L128" s="30"/>
    </row>
    <row r="129" spans="2:12" s="28" customFormat="1" ht="13.25" x14ac:dyDescent="0.2">
      <c r="E129" s="31"/>
      <c r="F129" s="31"/>
      <c r="G129" s="31"/>
      <c r="H129" s="31"/>
      <c r="I129" s="29"/>
      <c r="J129" s="29"/>
      <c r="K129" s="29"/>
      <c r="L129" s="30"/>
    </row>
    <row r="130" spans="2:12" s="28" customFormat="1" ht="13.25" x14ac:dyDescent="0.2">
      <c r="E130" s="31"/>
      <c r="F130" s="31"/>
      <c r="G130" s="31"/>
      <c r="H130" s="31"/>
      <c r="I130" s="29"/>
      <c r="J130" s="29"/>
      <c r="K130" s="29"/>
      <c r="L130" s="30"/>
    </row>
    <row r="131" spans="2:12" s="28" customFormat="1" ht="13.25" x14ac:dyDescent="0.2">
      <c r="B131" s="31"/>
      <c r="C131" s="31"/>
      <c r="D131" s="31"/>
      <c r="E131" s="31"/>
      <c r="F131" s="31"/>
      <c r="G131" s="31"/>
      <c r="H131" s="31"/>
      <c r="I131" s="29"/>
      <c r="J131" s="29"/>
      <c r="K131" s="29"/>
      <c r="L131" s="30"/>
    </row>
    <row r="132" spans="2:12" s="28" customFormat="1" ht="13.25" x14ac:dyDescent="0.2">
      <c r="B132" s="31"/>
      <c r="C132" s="31"/>
      <c r="D132" s="31"/>
      <c r="E132" s="31"/>
      <c r="F132" s="31" t="s">
        <v>17</v>
      </c>
      <c r="G132" s="31" t="s">
        <v>18</v>
      </c>
      <c r="H132" s="31"/>
      <c r="I132" s="29"/>
      <c r="J132" s="29"/>
      <c r="K132" s="29"/>
      <c r="L132" s="30"/>
    </row>
    <row r="133" spans="2:12" s="28" customFormat="1" ht="13.25" x14ac:dyDescent="0.2">
      <c r="B133" s="32" t="s">
        <v>17</v>
      </c>
      <c r="C133" s="31" t="s">
        <v>10</v>
      </c>
      <c r="D133" s="31" t="s">
        <v>18</v>
      </c>
      <c r="E133" s="31"/>
      <c r="F133" s="31">
        <f>+B134</f>
        <v>5001</v>
      </c>
      <c r="G133" s="33">
        <f>+D134</f>
        <v>1.372310570626754</v>
      </c>
      <c r="H133" s="31"/>
      <c r="I133" s="29"/>
      <c r="J133" s="29"/>
      <c r="K133" s="29"/>
      <c r="L133" s="30"/>
    </row>
    <row r="134" spans="2:12" s="28" customFormat="1" ht="13.25" x14ac:dyDescent="0.2">
      <c r="B134" s="31">
        <f>+C11</f>
        <v>5001</v>
      </c>
      <c r="C134" s="31" t="str">
        <f>+E11</f>
        <v>Resultado de las Investigaciones en Fiscalización Tributaria e Internacional</v>
      </c>
      <c r="D134" s="33">
        <f>+L10</f>
        <v>1.372310570626754</v>
      </c>
      <c r="E134" s="31"/>
      <c r="F134" s="31">
        <f t="shared" ref="F134:F144" si="0">+B135</f>
        <v>5002</v>
      </c>
      <c r="G134" s="33">
        <f t="shared" ref="G134:G144" si="1">+D135</f>
        <v>1.1967811600164542</v>
      </c>
      <c r="H134" s="31"/>
      <c r="I134" s="29"/>
      <c r="J134" s="29"/>
      <c r="K134" s="29"/>
      <c r="L134" s="30"/>
    </row>
    <row r="135" spans="2:12" s="28" customFormat="1" ht="13.25" x14ac:dyDescent="0.2">
      <c r="B135" s="31">
        <f>+C20</f>
        <v>5002</v>
      </c>
      <c r="C135" s="31" t="str">
        <f>+E20</f>
        <v>Resultado de las Investigaciones en Liquidación Tributaria e Internacional</v>
      </c>
      <c r="D135" s="33">
        <f>+L19</f>
        <v>1.1967811600164542</v>
      </c>
      <c r="E135" s="31"/>
      <c r="F135" s="31">
        <f t="shared" si="0"/>
        <v>5003</v>
      </c>
      <c r="G135" s="33">
        <f t="shared" si="1"/>
        <v>0.49785027304588797</v>
      </c>
      <c r="H135" s="31"/>
      <c r="I135" s="29"/>
      <c r="J135" s="29"/>
      <c r="K135" s="29"/>
      <c r="L135" s="30"/>
    </row>
    <row r="136" spans="2:12" s="28" customFormat="1" ht="13.25" x14ac:dyDescent="0.2">
      <c r="B136" s="31">
        <f>+C30</f>
        <v>5003</v>
      </c>
      <c r="C136" s="33" t="str">
        <f>+E30</f>
        <v>Gestión de las investigaciones en Fiscalización Tributaria e Internacional</v>
      </c>
      <c r="D136" s="33">
        <f>+L29</f>
        <v>0.49785027304588797</v>
      </c>
      <c r="E136" s="31"/>
      <c r="F136" s="31">
        <f t="shared" si="0"/>
        <v>5004</v>
      </c>
      <c r="G136" s="33">
        <f t="shared" si="1"/>
        <v>0.70072707753867181</v>
      </c>
      <c r="H136" s="31"/>
      <c r="I136" s="29"/>
      <c r="J136" s="29"/>
      <c r="K136" s="29"/>
      <c r="L136" s="30"/>
    </row>
    <row r="137" spans="2:12" s="28" customFormat="1" ht="13.25" x14ac:dyDescent="0.2">
      <c r="B137" s="31">
        <f>+C39</f>
        <v>5004</v>
      </c>
      <c r="C137" s="31" t="str">
        <f>+E39</f>
        <v>Gestión de las investigaciones en Liquidación Tributaria e Internacional</v>
      </c>
      <c r="D137" s="33">
        <f>+L38</f>
        <v>0.70072707753867181</v>
      </c>
      <c r="E137" s="31"/>
      <c r="F137" s="31">
        <f t="shared" si="0"/>
        <v>5005</v>
      </c>
      <c r="G137" s="33">
        <f t="shared" si="1"/>
        <v>5.2323211913238245E-4</v>
      </c>
      <c r="H137" s="31"/>
      <c r="I137" s="29"/>
      <c r="J137" s="29"/>
      <c r="K137" s="29"/>
      <c r="L137" s="30"/>
    </row>
    <row r="138" spans="2:12" s="28" customFormat="1" ht="13.25" x14ac:dyDescent="0.2">
      <c r="B138" s="31">
        <f>+C50</f>
        <v>5005</v>
      </c>
      <c r="C138" s="31" t="str">
        <f>+E50</f>
        <v>Resultado de las Investigaciones en Fiscalización Cambiaria</v>
      </c>
      <c r="D138" s="33">
        <f>+L49</f>
        <v>5.2323211913238245E-4</v>
      </c>
      <c r="E138" s="31"/>
      <c r="F138" s="31">
        <f t="shared" si="0"/>
        <v>5006</v>
      </c>
      <c r="G138" s="33">
        <f t="shared" si="1"/>
        <v>1.0410367170626349</v>
      </c>
      <c r="H138" s="31"/>
      <c r="I138" s="29"/>
      <c r="J138" s="29"/>
      <c r="K138" s="29"/>
      <c r="L138" s="30"/>
    </row>
    <row r="139" spans="2:12" s="28" customFormat="1" ht="13.25" x14ac:dyDescent="0.2">
      <c r="B139" s="31">
        <f>+C59</f>
        <v>5006</v>
      </c>
      <c r="C139" s="31" t="str">
        <f>+E59</f>
        <v>Resultado de las investigaciones en Liquidación Cambiaria.</v>
      </c>
      <c r="D139" s="33">
        <f>+L58</f>
        <v>1.0410367170626349</v>
      </c>
      <c r="E139" s="31"/>
      <c r="F139" s="31">
        <f t="shared" si="0"/>
        <v>5007</v>
      </c>
      <c r="G139" s="33">
        <f t="shared" si="1"/>
        <v>0.34625701048524749</v>
      </c>
      <c r="H139" s="31"/>
      <c r="I139" s="29"/>
      <c r="J139" s="29"/>
      <c r="K139" s="29"/>
      <c r="L139" s="30"/>
    </row>
    <row r="140" spans="2:12" s="28" customFormat="1" ht="13.25" x14ac:dyDescent="0.2">
      <c r="B140" s="31">
        <f>+C69</f>
        <v>5007</v>
      </c>
      <c r="C140" s="31" t="str">
        <f>E69</f>
        <v>Gestión de las investigaciones en Fiscalización Cambiaria</v>
      </c>
      <c r="D140" s="33">
        <f>+L68</f>
        <v>0.34625701048524749</v>
      </c>
      <c r="E140" s="31"/>
      <c r="F140" s="31">
        <f t="shared" si="0"/>
        <v>5008</v>
      </c>
      <c r="G140" s="33">
        <f t="shared" si="1"/>
        <v>0.45647244405008386</v>
      </c>
      <c r="H140" s="31"/>
      <c r="I140" s="29"/>
      <c r="J140" s="29"/>
      <c r="K140" s="29"/>
      <c r="L140" s="30"/>
    </row>
    <row r="141" spans="2:12" s="28" customFormat="1" ht="13.25" x14ac:dyDescent="0.2">
      <c r="B141" s="31">
        <f>+C78</f>
        <v>5008</v>
      </c>
      <c r="C141" s="31" t="str">
        <f>+E78</f>
        <v>Gestión de las investigaciones en Liquidación Cambiaria</v>
      </c>
      <c r="D141" s="33">
        <f>+L77</f>
        <v>0.45647244405008386</v>
      </c>
      <c r="E141" s="31"/>
      <c r="F141" s="31">
        <f t="shared" si="0"/>
        <v>5019</v>
      </c>
      <c r="G141" s="33">
        <f t="shared" si="1"/>
        <v>0</v>
      </c>
      <c r="H141" s="31"/>
      <c r="I141" s="29"/>
      <c r="J141" s="29"/>
      <c r="K141" s="29"/>
      <c r="L141" s="30"/>
    </row>
    <row r="142" spans="2:12" s="28" customFormat="1" ht="13.25" x14ac:dyDescent="0.2">
      <c r="B142" s="31">
        <f>+C89</f>
        <v>5019</v>
      </c>
      <c r="C142" s="31" t="str">
        <f>+E89</f>
        <v>Gestión de los reportes en control y prevención de lavado de activos</v>
      </c>
      <c r="D142" s="33">
        <f>+L88</f>
        <v>0</v>
      </c>
      <c r="E142" s="31"/>
      <c r="F142" s="31">
        <f t="shared" si="0"/>
        <v>5101</v>
      </c>
      <c r="G142" s="33">
        <f t="shared" si="1"/>
        <v>0.88715019042887899</v>
      </c>
      <c r="H142" s="31"/>
      <c r="I142" s="29"/>
      <c r="J142" s="29"/>
      <c r="K142" s="29"/>
      <c r="L142" s="30"/>
    </row>
    <row r="143" spans="2:12" s="28" customFormat="1" ht="13.25" x14ac:dyDescent="0.2">
      <c r="B143" s="31">
        <f>+C98</f>
        <v>5101</v>
      </c>
      <c r="C143" s="31" t="str">
        <f>+E98</f>
        <v>Efectividad en la aprehensión de mercancías</v>
      </c>
      <c r="D143" s="33">
        <f>+L97</f>
        <v>0.88715019042887899</v>
      </c>
      <c r="E143" s="31"/>
      <c r="F143" s="31">
        <f t="shared" si="0"/>
        <v>5102</v>
      </c>
      <c r="G143" s="33">
        <f t="shared" si="1"/>
        <v>1.3749575070821531</v>
      </c>
      <c r="H143" s="31"/>
      <c r="I143" s="29"/>
      <c r="J143" s="29"/>
      <c r="K143" s="29"/>
      <c r="L143" s="30"/>
    </row>
    <row r="144" spans="2:12" s="28" customFormat="1" ht="13.25" x14ac:dyDescent="0.2">
      <c r="B144" s="31">
        <f>+C108</f>
        <v>5102</v>
      </c>
      <c r="C144" s="31" t="str">
        <f>+E108</f>
        <v>Porcentaje de devolución de mercancías aprehendidas</v>
      </c>
      <c r="D144" s="33">
        <f>+L107</f>
        <v>1.3749575070821531</v>
      </c>
      <c r="E144" s="31"/>
      <c r="F144" s="31">
        <f t="shared" si="0"/>
        <v>5103</v>
      </c>
      <c r="G144" s="33">
        <f t="shared" si="1"/>
        <v>1.2506504770164788</v>
      </c>
      <c r="H144" s="31"/>
      <c r="I144" s="29"/>
      <c r="J144" s="29"/>
      <c r="K144" s="29"/>
      <c r="L144" s="30"/>
    </row>
    <row r="145" spans="1:14" s="28" customFormat="1" ht="13.25" x14ac:dyDescent="0.2">
      <c r="B145" s="31">
        <f>+C117</f>
        <v>5103</v>
      </c>
      <c r="C145" s="31" t="str">
        <f>+E117</f>
        <v>Porcentaje de gestión de los procedimientos sancionatorios y liquidaciones oficiales aduaneras (Corrección y Revisión).</v>
      </c>
      <c r="D145" s="33">
        <f>+L116</f>
        <v>1.2506504770164788</v>
      </c>
      <c r="E145" s="31"/>
      <c r="F145" s="31"/>
      <c r="G145" s="33"/>
      <c r="H145" s="31"/>
      <c r="I145" s="29"/>
      <c r="J145" s="29"/>
      <c r="K145" s="29"/>
      <c r="L145" s="30"/>
    </row>
    <row r="146" spans="1:14" s="28" customFormat="1" ht="13.25" x14ac:dyDescent="0.2">
      <c r="B146" s="31"/>
      <c r="C146" s="31"/>
      <c r="D146" s="33"/>
      <c r="E146" s="31"/>
      <c r="F146" s="31"/>
      <c r="G146" s="33"/>
      <c r="H146" s="31"/>
      <c r="I146" s="29"/>
      <c r="J146" s="29"/>
      <c r="K146" s="29"/>
      <c r="L146" s="30"/>
    </row>
    <row r="147" spans="1:14" s="28" customFormat="1" ht="13.25" x14ac:dyDescent="0.2">
      <c r="B147" s="31"/>
      <c r="C147" s="31"/>
      <c r="D147" s="33"/>
      <c r="E147" s="31"/>
      <c r="F147" s="31"/>
      <c r="G147" s="33"/>
      <c r="H147" s="31"/>
      <c r="I147" s="29"/>
      <c r="J147" s="29"/>
      <c r="K147" s="29"/>
      <c r="L147" s="30"/>
    </row>
    <row r="148" spans="1:14" s="28" customFormat="1" ht="13.25" x14ac:dyDescent="0.2">
      <c r="B148" s="31"/>
      <c r="C148" s="31"/>
      <c r="D148" s="33"/>
      <c r="E148" s="31"/>
      <c r="F148" s="31"/>
      <c r="G148" s="33"/>
      <c r="I148" s="29"/>
      <c r="J148" s="29"/>
      <c r="K148" s="29"/>
      <c r="L148" s="30"/>
    </row>
    <row r="149" spans="1:14" s="28" customFormat="1" ht="13.25" x14ac:dyDescent="0.2">
      <c r="D149" s="30"/>
      <c r="G149" s="30"/>
      <c r="I149" s="29"/>
      <c r="J149" s="29"/>
      <c r="K149" s="29"/>
      <c r="L149" s="30"/>
    </row>
    <row r="150" spans="1:14" s="28" customFormat="1" ht="13.25" x14ac:dyDescent="0.2">
      <c r="D150" s="30"/>
      <c r="G150" s="30"/>
      <c r="I150" s="29"/>
      <c r="J150" s="29"/>
      <c r="K150" s="29"/>
      <c r="L150" s="30"/>
    </row>
    <row r="151" spans="1:14" s="28" customFormat="1" ht="13.25" x14ac:dyDescent="0.2">
      <c r="D151" s="30"/>
      <c r="G151" s="30"/>
      <c r="I151" s="29"/>
      <c r="J151" s="29"/>
      <c r="K151" s="29"/>
      <c r="L151" s="30"/>
    </row>
    <row r="152" spans="1:14" s="28" customFormat="1" ht="13.25" x14ac:dyDescent="0.2">
      <c r="G152" s="30"/>
      <c r="I152" s="29"/>
      <c r="J152" s="29"/>
      <c r="K152" s="29"/>
      <c r="L152" s="30"/>
    </row>
    <row r="153" spans="1:14" s="28" customFormat="1" ht="13.25" x14ac:dyDescent="0.2">
      <c r="G153" s="30"/>
      <c r="I153" s="29"/>
      <c r="J153" s="29"/>
      <c r="K153" s="29"/>
      <c r="L153" s="30"/>
    </row>
    <row r="154" spans="1:14" s="28" customFormat="1" ht="13.25" x14ac:dyDescent="0.2">
      <c r="G154" s="30"/>
      <c r="I154" s="29"/>
      <c r="J154" s="29"/>
      <c r="K154" s="29"/>
      <c r="L154" s="30"/>
    </row>
    <row r="155" spans="1:14" s="28" customFormat="1" ht="13.25" x14ac:dyDescent="0.2">
      <c r="G155" s="30"/>
      <c r="I155" s="29"/>
      <c r="J155" s="29"/>
      <c r="K155" s="29"/>
      <c r="L155" s="30"/>
    </row>
    <row r="156" spans="1:14" s="28" customFormat="1" ht="13.25" x14ac:dyDescent="0.2">
      <c r="G156" s="30"/>
      <c r="I156" s="29"/>
      <c r="J156" s="29"/>
      <c r="K156" s="29"/>
      <c r="L156" s="30"/>
    </row>
    <row r="157" spans="1:14" s="28" customFormat="1" ht="13.25" x14ac:dyDescent="0.2">
      <c r="G157" s="30"/>
      <c r="I157" s="29"/>
      <c r="J157" s="29"/>
      <c r="K157" s="29"/>
      <c r="L157" s="30"/>
    </row>
    <row r="158" spans="1:14" s="28" customFormat="1" ht="12.7" hidden="1" customHeight="1" x14ac:dyDescent="0.2">
      <c r="I158" s="29"/>
      <c r="J158" s="29"/>
      <c r="K158" s="29"/>
      <c r="L158" s="30"/>
      <c r="N158" s="34"/>
    </row>
    <row r="159" spans="1:14" s="34" customFormat="1" ht="12.7" hidden="1" customHeight="1" x14ac:dyDescent="0.2">
      <c r="A159" s="28"/>
      <c r="I159" s="35"/>
      <c r="J159" s="35"/>
      <c r="K159" s="35"/>
      <c r="L159" s="36"/>
    </row>
    <row r="160" spans="1:14" s="34" customFormat="1" ht="12.7" hidden="1" customHeight="1" x14ac:dyDescent="0.2">
      <c r="A160" s="28"/>
      <c r="I160" s="35"/>
      <c r="J160" s="35"/>
      <c r="K160" s="35"/>
      <c r="L160" s="36"/>
    </row>
    <row r="161" spans="1:12" s="34" customFormat="1" ht="12.7" hidden="1" customHeight="1" x14ac:dyDescent="0.2">
      <c r="A161" s="28"/>
      <c r="I161" s="35"/>
      <c r="J161" s="35"/>
      <c r="K161" s="35"/>
      <c r="L161" s="36"/>
    </row>
    <row r="162" spans="1:12" s="34" customFormat="1" ht="12.7" hidden="1" customHeight="1" x14ac:dyDescent="0.2">
      <c r="A162" s="28"/>
      <c r="I162" s="35"/>
      <c r="J162" s="35"/>
      <c r="K162" s="35"/>
      <c r="L162" s="36"/>
    </row>
    <row r="163" spans="1:12" s="34" customFormat="1" ht="12.7" hidden="1" customHeight="1" x14ac:dyDescent="0.2">
      <c r="A163" s="28"/>
      <c r="I163" s="35"/>
      <c r="J163" s="35"/>
      <c r="K163" s="35"/>
      <c r="L163" s="36"/>
    </row>
    <row r="164" spans="1:12" s="34" customFormat="1" ht="12.7" hidden="1" customHeight="1" x14ac:dyDescent="0.2">
      <c r="A164" s="28"/>
      <c r="I164" s="35"/>
      <c r="J164" s="35"/>
      <c r="K164" s="35"/>
      <c r="L164" s="36"/>
    </row>
    <row r="165" spans="1:12" s="34" customFormat="1" ht="12.7" hidden="1" customHeight="1" x14ac:dyDescent="0.2">
      <c r="A165" s="28"/>
      <c r="I165" s="35"/>
      <c r="J165" s="35"/>
      <c r="K165" s="35"/>
      <c r="L165" s="36"/>
    </row>
    <row r="166" spans="1:12" s="34" customFormat="1" ht="12.7" hidden="1" customHeight="1" x14ac:dyDescent="0.2">
      <c r="A166" s="28"/>
      <c r="I166" s="35"/>
      <c r="J166" s="35"/>
      <c r="K166" s="35"/>
      <c r="L166" s="36"/>
    </row>
    <row r="167" spans="1:12" s="34" customFormat="1" ht="12.7" hidden="1" customHeight="1" x14ac:dyDescent="0.2">
      <c r="A167" s="28"/>
      <c r="I167" s="35"/>
      <c r="J167" s="35"/>
      <c r="K167" s="35"/>
      <c r="L167" s="36"/>
    </row>
    <row r="168" spans="1:12" s="34" customFormat="1" ht="12.7" hidden="1" customHeight="1" x14ac:dyDescent="0.2">
      <c r="A168" s="28"/>
      <c r="I168" s="35"/>
      <c r="J168" s="35"/>
      <c r="K168" s="35"/>
      <c r="L168" s="36"/>
    </row>
    <row r="169" spans="1:12" s="34" customFormat="1" ht="12.7" hidden="1" customHeight="1" x14ac:dyDescent="0.2">
      <c r="A169" s="28"/>
      <c r="I169" s="35"/>
      <c r="J169" s="35"/>
      <c r="K169" s="35"/>
      <c r="L169" s="36"/>
    </row>
    <row r="170" spans="1:12" s="34" customFormat="1" ht="12.7" hidden="1" customHeight="1" x14ac:dyDescent="0.2">
      <c r="A170" s="28"/>
      <c r="I170" s="35"/>
      <c r="J170" s="35"/>
      <c r="K170" s="35"/>
      <c r="L170" s="36"/>
    </row>
    <row r="171" spans="1:12" s="34" customFormat="1" ht="12.7" hidden="1" customHeight="1" x14ac:dyDescent="0.2">
      <c r="A171" s="28"/>
      <c r="I171" s="35"/>
      <c r="J171" s="35"/>
      <c r="K171" s="35"/>
      <c r="L171" s="36"/>
    </row>
    <row r="172" spans="1:12" s="34" customFormat="1" ht="12.7" hidden="1" customHeight="1" x14ac:dyDescent="0.2">
      <c r="A172" s="28"/>
      <c r="I172" s="35"/>
      <c r="J172" s="35"/>
      <c r="K172" s="35"/>
      <c r="L172" s="36"/>
    </row>
    <row r="173" spans="1:12" s="34" customFormat="1" ht="12.7" hidden="1" customHeight="1" x14ac:dyDescent="0.2">
      <c r="A173" s="28"/>
      <c r="I173" s="35"/>
      <c r="J173" s="35"/>
      <c r="K173" s="35"/>
      <c r="L173" s="36"/>
    </row>
    <row r="174" spans="1:12" s="34" customFormat="1" ht="12.7" hidden="1" customHeight="1" x14ac:dyDescent="0.2">
      <c r="A174" s="28"/>
      <c r="I174" s="35"/>
      <c r="J174" s="35"/>
      <c r="K174" s="35"/>
      <c r="L174" s="36"/>
    </row>
    <row r="175" spans="1:12" s="34" customFormat="1" ht="12.7" hidden="1" customHeight="1" x14ac:dyDescent="0.2">
      <c r="A175" s="28"/>
      <c r="I175" s="35"/>
      <c r="J175" s="35"/>
      <c r="K175" s="35"/>
      <c r="L175" s="36"/>
    </row>
    <row r="176" spans="1:12" s="34" customFormat="1" ht="12.7" hidden="1" customHeight="1" x14ac:dyDescent="0.2">
      <c r="A176" s="28"/>
      <c r="I176" s="35"/>
      <c r="J176" s="35"/>
      <c r="K176" s="35"/>
      <c r="L176" s="36"/>
    </row>
    <row r="177" spans="1:14" s="34" customFormat="1" ht="12.7" hidden="1" customHeight="1" x14ac:dyDescent="0.2">
      <c r="A177" s="28"/>
      <c r="I177" s="35"/>
      <c r="J177" s="35"/>
      <c r="K177" s="35"/>
      <c r="L177" s="36"/>
    </row>
    <row r="178" spans="1:14" s="34" customFormat="1" ht="12.7" hidden="1" customHeight="1" x14ac:dyDescent="0.2">
      <c r="A178" s="28"/>
      <c r="I178" s="35"/>
      <c r="J178" s="35"/>
      <c r="K178" s="35"/>
      <c r="L178" s="36"/>
    </row>
    <row r="179" spans="1:14" s="34" customFormat="1" ht="12.7" hidden="1" customHeight="1" x14ac:dyDescent="0.2">
      <c r="A179" s="28"/>
      <c r="I179" s="35"/>
      <c r="J179" s="35"/>
      <c r="K179" s="35"/>
      <c r="L179" s="36"/>
    </row>
    <row r="180" spans="1:14" s="34" customFormat="1" ht="12.7" hidden="1" customHeight="1" x14ac:dyDescent="0.2">
      <c r="A180" s="28"/>
      <c r="I180" s="35"/>
      <c r="J180" s="35"/>
      <c r="K180" s="35"/>
      <c r="L180" s="36"/>
    </row>
    <row r="181" spans="1:14" s="34" customFormat="1" ht="12.7" hidden="1" customHeight="1" x14ac:dyDescent="0.2">
      <c r="A181" s="28"/>
      <c r="I181" s="35"/>
      <c r="J181" s="35"/>
      <c r="K181" s="35"/>
      <c r="L181" s="36"/>
      <c r="N181" s="8"/>
    </row>
    <row r="182" spans="1:14" ht="12.7" hidden="1" customHeight="1" x14ac:dyDescent="0.2"/>
    <row r="183" spans="1:14" ht="12.7" hidden="1" customHeight="1" x14ac:dyDescent="0.2"/>
    <row r="184" spans="1:14" ht="12.7" hidden="1" customHeight="1" x14ac:dyDescent="0.2"/>
    <row r="185" spans="1:14" ht="12.7" hidden="1" customHeight="1" x14ac:dyDescent="0.2"/>
    <row r="186" spans="1:14" ht="12.7" hidden="1" customHeight="1" x14ac:dyDescent="0.2"/>
    <row r="187" spans="1:14" ht="12.7" hidden="1" customHeight="1" x14ac:dyDescent="0.2"/>
    <row r="188" spans="1:14" ht="12.7" hidden="1" customHeight="1" x14ac:dyDescent="0.2"/>
    <row r="189" spans="1:14" ht="12.7" hidden="1" customHeight="1" x14ac:dyDescent="0.2"/>
    <row r="190" spans="1:14" ht="12.7" hidden="1" customHeight="1" x14ac:dyDescent="0.2"/>
    <row r="191" spans="1:14" ht="12.7" hidden="1" customHeight="1" x14ac:dyDescent="0.2"/>
    <row r="192" spans="1:14" ht="12.7" hidden="1" customHeight="1" x14ac:dyDescent="0.2"/>
    <row r="193" ht="12.7" hidden="1" customHeight="1" x14ac:dyDescent="0.2"/>
    <row r="194" ht="12.7" hidden="1" customHeight="1" x14ac:dyDescent="0.2"/>
    <row r="195" ht="12.7" hidden="1" customHeight="1" x14ac:dyDescent="0.2"/>
    <row r="196" ht="12.7" hidden="1" customHeight="1" x14ac:dyDescent="0.2"/>
    <row r="197" ht="12.7" hidden="1" customHeight="1" x14ac:dyDescent="0.2"/>
    <row r="198" ht="12.7" hidden="1" customHeight="1" x14ac:dyDescent="0.2"/>
    <row r="199" ht="12.7" hidden="1" customHeight="1" x14ac:dyDescent="0.2"/>
    <row r="200" ht="12.7" hidden="1" customHeight="1" x14ac:dyDescent="0.2"/>
    <row r="201" ht="12.7" hidden="1" customHeight="1" x14ac:dyDescent="0.2"/>
    <row r="202" ht="12.7" hidden="1" customHeight="1" x14ac:dyDescent="0.2"/>
    <row r="203" ht="12.7" hidden="1" customHeight="1" x14ac:dyDescent="0.2"/>
    <row r="204" ht="12.7" hidden="1" customHeight="1" x14ac:dyDescent="0.2"/>
    <row r="205" ht="12.7" hidden="1" customHeight="1" x14ac:dyDescent="0.2"/>
    <row r="206" ht="12.7" hidden="1" customHeight="1" x14ac:dyDescent="0.2"/>
    <row r="207" ht="12.7" hidden="1" customHeight="1" x14ac:dyDescent="0.2"/>
    <row r="208" ht="12.7" hidden="1" customHeight="1" x14ac:dyDescent="0.2"/>
    <row r="209" ht="12.7" hidden="1" customHeight="1" x14ac:dyDescent="0.2"/>
    <row r="210" ht="12.7" hidden="1" customHeight="1" x14ac:dyDescent="0.2"/>
    <row r="211" ht="12.7" hidden="1" customHeight="1" x14ac:dyDescent="0.2"/>
    <row r="212" ht="12.7" hidden="1" customHeight="1" x14ac:dyDescent="0.2"/>
    <row r="213" ht="12.7" hidden="1" customHeight="1" x14ac:dyDescent="0.2"/>
    <row r="214" ht="12.7" hidden="1" customHeight="1" x14ac:dyDescent="0.2"/>
    <row r="215" ht="12.7" hidden="1" customHeight="1" x14ac:dyDescent="0.2"/>
    <row r="216" ht="12.7" hidden="1" customHeight="1" x14ac:dyDescent="0.2"/>
    <row r="217" ht="12.7" hidden="1" customHeight="1" x14ac:dyDescent="0.2"/>
    <row r="218" ht="12.7" hidden="1" customHeight="1" x14ac:dyDescent="0.2"/>
    <row r="219" ht="12.7" hidden="1" customHeight="1" x14ac:dyDescent="0.2"/>
    <row r="220" ht="12.7" hidden="1" customHeight="1" x14ac:dyDescent="0.2"/>
    <row r="221" ht="12.7" hidden="1" customHeight="1" x14ac:dyDescent="0.2"/>
    <row r="222" ht="12.7" hidden="1" customHeight="1" x14ac:dyDescent="0.2"/>
    <row r="223" ht="12.7" hidden="1" customHeight="1" x14ac:dyDescent="0.2"/>
    <row r="224" ht="12.7" hidden="1" customHeight="1" x14ac:dyDescent="0.2"/>
    <row r="225" ht="12.7" hidden="1" customHeight="1" x14ac:dyDescent="0.2"/>
    <row r="226" ht="12.7" hidden="1" customHeight="1" x14ac:dyDescent="0.2"/>
    <row r="227" ht="12.7" hidden="1" customHeight="1" x14ac:dyDescent="0.2"/>
    <row r="228" ht="12.7" hidden="1" customHeight="1" x14ac:dyDescent="0.2"/>
    <row r="229" ht="12.7" hidden="1" customHeight="1" x14ac:dyDescent="0.2"/>
    <row r="230" ht="12.7" hidden="1" customHeight="1" x14ac:dyDescent="0.2"/>
    <row r="231" ht="12.7" hidden="1" customHeight="1" x14ac:dyDescent="0.2"/>
    <row r="232" ht="12.7" hidden="1" customHeight="1" x14ac:dyDescent="0.2"/>
    <row r="233" ht="12.7" hidden="1" customHeight="1" x14ac:dyDescent="0.2"/>
    <row r="234" ht="12.7" hidden="1" customHeight="1" x14ac:dyDescent="0.2"/>
    <row r="235" ht="12.7" hidden="1" customHeight="1" x14ac:dyDescent="0.2"/>
    <row r="236" ht="12.7" hidden="1" customHeight="1" x14ac:dyDescent="0.2"/>
    <row r="237" ht="12.7" hidden="1" customHeight="1" x14ac:dyDescent="0.2"/>
    <row r="238" ht="12.7" hidden="1" customHeight="1" x14ac:dyDescent="0.2"/>
    <row r="239" ht="12.7" hidden="1" customHeight="1" x14ac:dyDescent="0.2"/>
    <row r="240" ht="12.7" hidden="1" customHeight="1" x14ac:dyDescent="0.2"/>
    <row r="241" ht="12.7" hidden="1" customHeight="1" x14ac:dyDescent="0.2"/>
    <row r="242" ht="12.7" hidden="1" customHeight="1" x14ac:dyDescent="0.2"/>
    <row r="243" ht="12.7" hidden="1" customHeight="1" x14ac:dyDescent="0.2"/>
    <row r="244" ht="12.7" hidden="1" customHeight="1" x14ac:dyDescent="0.2"/>
    <row r="245" ht="12.7" hidden="1" customHeight="1" x14ac:dyDescent="0.2"/>
    <row r="246" ht="12.7" hidden="1" customHeight="1" x14ac:dyDescent="0.2"/>
    <row r="247" ht="12.7" hidden="1" customHeight="1" x14ac:dyDescent="0.2"/>
    <row r="248" ht="12.7" hidden="1" customHeight="1" x14ac:dyDescent="0.2"/>
    <row r="249" ht="12.7" hidden="1" customHeight="1" x14ac:dyDescent="0.2"/>
    <row r="250" ht="12.7" hidden="1" customHeight="1" x14ac:dyDescent="0.2"/>
    <row r="251" ht="12.7" hidden="1" customHeight="1" x14ac:dyDescent="0.2"/>
    <row r="252" ht="12.7" hidden="1" customHeight="1" x14ac:dyDescent="0.2"/>
    <row r="253" ht="12.7" hidden="1" customHeight="1" x14ac:dyDescent="0.2"/>
    <row r="254" ht="12.7" hidden="1" customHeight="1" x14ac:dyDescent="0.2"/>
    <row r="255" ht="12.7" hidden="1" customHeight="1" x14ac:dyDescent="0.2"/>
    <row r="256" ht="12.7" hidden="1" customHeight="1" x14ac:dyDescent="0.2"/>
    <row r="257" ht="12.7" hidden="1" customHeight="1" x14ac:dyDescent="0.2"/>
    <row r="258" ht="12.7" hidden="1" customHeight="1" x14ac:dyDescent="0.2"/>
    <row r="259" ht="12.7" hidden="1" customHeight="1" x14ac:dyDescent="0.2"/>
    <row r="260" ht="12.7" hidden="1" customHeight="1" x14ac:dyDescent="0.2"/>
    <row r="261" ht="12.7" hidden="1" customHeight="1" x14ac:dyDescent="0.2"/>
    <row r="262" ht="12.7" hidden="1" customHeight="1" x14ac:dyDescent="0.2"/>
    <row r="263" ht="12.7" hidden="1" customHeight="1" x14ac:dyDescent="0.2"/>
    <row r="264" ht="12.7" hidden="1" customHeight="1" x14ac:dyDescent="0.2"/>
    <row r="265" ht="12.7" hidden="1" customHeight="1" x14ac:dyDescent="0.2"/>
    <row r="266" ht="12.7" hidden="1" customHeight="1" x14ac:dyDescent="0.2"/>
    <row r="267" ht="12.7" hidden="1" customHeight="1" x14ac:dyDescent="0.2"/>
    <row r="268" ht="12.7" hidden="1" customHeight="1" x14ac:dyDescent="0.2"/>
    <row r="269" ht="12.7" hidden="1" customHeight="1" x14ac:dyDescent="0.2"/>
    <row r="270" ht="12.7" hidden="1" customHeight="1" x14ac:dyDescent="0.2"/>
    <row r="271" ht="12.7" hidden="1" customHeight="1" x14ac:dyDescent="0.2"/>
    <row r="272" ht="12.7" hidden="1" customHeight="1" x14ac:dyDescent="0.2"/>
    <row r="273" ht="12.7" hidden="1" customHeight="1" x14ac:dyDescent="0.2"/>
    <row r="274" ht="12.7" hidden="1" customHeight="1" x14ac:dyDescent="0.2"/>
    <row r="275" ht="12.7" hidden="1" customHeight="1" x14ac:dyDescent="0.2"/>
    <row r="276" ht="12.7" hidden="1" customHeight="1" x14ac:dyDescent="0.2"/>
    <row r="277" ht="12.7" hidden="1" customHeight="1" x14ac:dyDescent="0.2"/>
    <row r="278" ht="12.7" hidden="1" customHeight="1" x14ac:dyDescent="0.2"/>
    <row r="279" ht="12.7" hidden="1" customHeight="1" x14ac:dyDescent="0.2"/>
    <row r="280" ht="12.7" hidden="1" customHeight="1" x14ac:dyDescent="0.2"/>
    <row r="281" ht="12.7" hidden="1" customHeight="1" x14ac:dyDescent="0.2"/>
    <row r="282" ht="12.7" hidden="1" customHeight="1" x14ac:dyDescent="0.2"/>
    <row r="283" ht="12.7" hidden="1" customHeight="1" x14ac:dyDescent="0.2"/>
    <row r="284" ht="12.7" hidden="1" customHeight="1" x14ac:dyDescent="0.2"/>
    <row r="285" ht="12.7" hidden="1" customHeight="1" x14ac:dyDescent="0.2"/>
    <row r="286" ht="12.7" hidden="1" customHeight="1" x14ac:dyDescent="0.2"/>
    <row r="287" ht="12.7" hidden="1" customHeight="1" x14ac:dyDescent="0.2"/>
    <row r="288" ht="12.7" hidden="1" customHeight="1" x14ac:dyDescent="0.2"/>
    <row r="289" ht="12.7" hidden="1" customHeight="1" x14ac:dyDescent="0.2"/>
    <row r="290" ht="12.7" hidden="1" customHeight="1" x14ac:dyDescent="0.2"/>
    <row r="291" ht="12.7" hidden="1" customHeight="1" x14ac:dyDescent="0.2"/>
    <row r="292" ht="12.7" hidden="1" customHeight="1" x14ac:dyDescent="0.2"/>
    <row r="293" ht="12.7" hidden="1" customHeight="1" x14ac:dyDescent="0.2"/>
    <row r="294" ht="12.7" hidden="1" customHeight="1" x14ac:dyDescent="0.2"/>
    <row r="295" ht="12.7" hidden="1" customHeight="1" x14ac:dyDescent="0.2"/>
    <row r="296" ht="12.7" hidden="1" customHeight="1" x14ac:dyDescent="0.2"/>
    <row r="297" ht="12.7" hidden="1" customHeight="1" x14ac:dyDescent="0.2"/>
    <row r="298" ht="12.7" hidden="1" customHeight="1" x14ac:dyDescent="0.2"/>
    <row r="299" ht="12.7" hidden="1" customHeight="1" x14ac:dyDescent="0.2"/>
    <row r="300" ht="12.7" hidden="1" customHeight="1" x14ac:dyDescent="0.2"/>
    <row r="301" ht="12.7" hidden="1" customHeight="1" x14ac:dyDescent="0.2"/>
    <row r="302" ht="12.7" hidden="1" customHeight="1" x14ac:dyDescent="0.2"/>
    <row r="303" ht="12.7" hidden="1" customHeight="1" x14ac:dyDescent="0.2"/>
    <row r="304" ht="12.7" hidden="1" customHeight="1" x14ac:dyDescent="0.2"/>
    <row r="305" ht="12.7" hidden="1" customHeight="1" x14ac:dyDescent="0.2"/>
    <row r="306" ht="12.7" hidden="1" customHeight="1" x14ac:dyDescent="0.2"/>
    <row r="307" ht="12.7" hidden="1" customHeight="1" x14ac:dyDescent="0.2"/>
    <row r="308" ht="12.7" hidden="1" customHeight="1" x14ac:dyDescent="0.2"/>
    <row r="309" ht="12.7" hidden="1" customHeight="1" x14ac:dyDescent="0.2"/>
    <row r="310" ht="12.7" hidden="1" customHeight="1" x14ac:dyDescent="0.2"/>
    <row r="311" ht="12.7" hidden="1" customHeight="1" x14ac:dyDescent="0.2"/>
    <row r="312" ht="12.7" hidden="1" customHeight="1" x14ac:dyDescent="0.2"/>
    <row r="313" ht="12.7" hidden="1" customHeight="1" x14ac:dyDescent="0.2"/>
    <row r="314" ht="12.7" hidden="1" customHeight="1" x14ac:dyDescent="0.2"/>
    <row r="315" ht="12.7" hidden="1" customHeight="1" x14ac:dyDescent="0.2"/>
    <row r="316" ht="12.7" hidden="1" customHeight="1" x14ac:dyDescent="0.2"/>
    <row r="317" ht="12.7" hidden="1" customHeight="1" x14ac:dyDescent="0.2"/>
    <row r="318" ht="12.7" hidden="1" customHeight="1" x14ac:dyDescent="0.2"/>
    <row r="319" ht="12.7" hidden="1" customHeight="1" x14ac:dyDescent="0.2"/>
    <row r="320" ht="12.7" hidden="1" customHeight="1" x14ac:dyDescent="0.2"/>
    <row r="321" ht="12.7" hidden="1" customHeight="1" x14ac:dyDescent="0.2"/>
    <row r="322" ht="12.7" hidden="1" customHeight="1" x14ac:dyDescent="0.2"/>
    <row r="323" ht="12.7" hidden="1" customHeight="1" x14ac:dyDescent="0.2"/>
    <row r="324" ht="12.7" hidden="1" customHeight="1" x14ac:dyDescent="0.2"/>
    <row r="325" ht="12.7" hidden="1" customHeight="1" x14ac:dyDescent="0.2"/>
    <row r="326" ht="12.7" hidden="1" customHeight="1" x14ac:dyDescent="0.2"/>
    <row r="327" ht="12.7" hidden="1" customHeight="1" x14ac:dyDescent="0.2"/>
    <row r="328" ht="12.7" hidden="1" customHeight="1" x14ac:dyDescent="0.2"/>
    <row r="329" ht="12.7" hidden="1" customHeight="1" x14ac:dyDescent="0.2"/>
    <row r="330" ht="12.7" hidden="1" customHeight="1" x14ac:dyDescent="0.2"/>
    <row r="331" ht="12.7" hidden="1" customHeight="1" x14ac:dyDescent="0.2"/>
    <row r="332" ht="12.7" hidden="1" customHeight="1" x14ac:dyDescent="0.2"/>
    <row r="333" ht="12.7" hidden="1" customHeight="1" x14ac:dyDescent="0.2"/>
    <row r="334" ht="12.7" hidden="1" customHeight="1" x14ac:dyDescent="0.2"/>
    <row r="335" ht="12.7" hidden="1" customHeight="1" x14ac:dyDescent="0.2"/>
    <row r="336" ht="12.7" hidden="1" customHeight="1" x14ac:dyDescent="0.2"/>
    <row r="337" ht="12.7" hidden="1" customHeight="1" x14ac:dyDescent="0.2"/>
    <row r="338" ht="12.7" hidden="1" customHeight="1" x14ac:dyDescent="0.2"/>
    <row r="339" ht="12.7" hidden="1" customHeight="1" x14ac:dyDescent="0.2"/>
    <row r="340" ht="12.7" hidden="1" customHeight="1" x14ac:dyDescent="0.2"/>
    <row r="341" ht="12.7" hidden="1" customHeight="1" x14ac:dyDescent="0.2"/>
    <row r="342" ht="12.7" hidden="1" customHeight="1" x14ac:dyDescent="0.2"/>
    <row r="343" ht="12.7" hidden="1" customHeight="1" x14ac:dyDescent="0.2"/>
    <row r="344" ht="12.7" hidden="1" customHeight="1" x14ac:dyDescent="0.2"/>
    <row r="345" ht="12.7" hidden="1" customHeight="1" x14ac:dyDescent="0.2"/>
    <row r="346" ht="12.7" hidden="1" customHeight="1" x14ac:dyDescent="0.2"/>
    <row r="347" ht="12.7" hidden="1" customHeight="1" x14ac:dyDescent="0.2"/>
    <row r="348" ht="12.7" hidden="1" customHeight="1" x14ac:dyDescent="0.2"/>
    <row r="349" ht="12.7" hidden="1" customHeight="1" x14ac:dyDescent="0.2"/>
    <row r="350" ht="12.7" hidden="1" customHeight="1" x14ac:dyDescent="0.2"/>
    <row r="351" ht="12.7" hidden="1" customHeight="1" x14ac:dyDescent="0.2"/>
    <row r="352" ht="12.7" hidden="1" customHeight="1" x14ac:dyDescent="0.2"/>
    <row r="353" ht="12.7" hidden="1" customHeight="1" x14ac:dyDescent="0.2"/>
    <row r="354" ht="12.7" hidden="1" customHeight="1" x14ac:dyDescent="0.2"/>
    <row r="355" ht="12.7" hidden="1" customHeight="1" x14ac:dyDescent="0.2"/>
    <row r="356" ht="12.7" hidden="1" customHeight="1" x14ac:dyDescent="0.2"/>
    <row r="357" ht="12.7" hidden="1" customHeight="1" x14ac:dyDescent="0.2"/>
    <row r="358" ht="12.7" hidden="1" customHeight="1" x14ac:dyDescent="0.2"/>
    <row r="359" ht="12.7" hidden="1" customHeight="1" x14ac:dyDescent="0.2"/>
    <row r="360" ht="12.7" hidden="1" customHeight="1" x14ac:dyDescent="0.2"/>
    <row r="361" ht="12.7" hidden="1" customHeight="1" x14ac:dyDescent="0.2"/>
    <row r="362" ht="12.7" hidden="1" customHeight="1" x14ac:dyDescent="0.2"/>
    <row r="363" ht="12.7" hidden="1" customHeight="1" x14ac:dyDescent="0.2"/>
    <row r="364" ht="12.7" hidden="1" customHeight="1" x14ac:dyDescent="0.2"/>
    <row r="365" ht="12.7" hidden="1" customHeight="1" x14ac:dyDescent="0.2"/>
    <row r="366" ht="12.7" hidden="1" customHeight="1" x14ac:dyDescent="0.2"/>
    <row r="367" ht="12.7" hidden="1" customHeight="1" x14ac:dyDescent="0.2"/>
    <row r="368" ht="12.7" hidden="1" customHeight="1" x14ac:dyDescent="0.2"/>
    <row r="369" ht="12.7" hidden="1" customHeight="1" x14ac:dyDescent="0.2"/>
    <row r="370" ht="12.7" hidden="1" customHeight="1" x14ac:dyDescent="0.2"/>
    <row r="371" ht="12.7" hidden="1" customHeight="1" x14ac:dyDescent="0.2"/>
    <row r="372" ht="12.7" hidden="1" customHeight="1" x14ac:dyDescent="0.2"/>
    <row r="373" ht="12.7" hidden="1" customHeight="1" x14ac:dyDescent="0.2"/>
    <row r="374" ht="12.7" hidden="1" customHeight="1" x14ac:dyDescent="0.2"/>
    <row r="375" ht="12.7" hidden="1" customHeight="1" x14ac:dyDescent="0.2"/>
    <row r="376" ht="12.7" hidden="1" customHeight="1" x14ac:dyDescent="0.2"/>
    <row r="377" ht="12.7" hidden="1" customHeight="1" x14ac:dyDescent="0.2"/>
    <row r="378" ht="12.7" hidden="1" customHeight="1" x14ac:dyDescent="0.2"/>
    <row r="379" ht="12.7" hidden="1" customHeight="1" x14ac:dyDescent="0.2"/>
    <row r="380" ht="12.7" hidden="1" customHeight="1" x14ac:dyDescent="0.2"/>
    <row r="381" ht="12.7" hidden="1" customHeight="1" x14ac:dyDescent="0.2"/>
    <row r="382" ht="12.7" hidden="1" customHeight="1" x14ac:dyDescent="0.2"/>
    <row r="383" ht="12.7" hidden="1" customHeight="1" x14ac:dyDescent="0.2"/>
    <row r="384" ht="12.7" hidden="1" customHeight="1" x14ac:dyDescent="0.2"/>
    <row r="385" ht="12.7" hidden="1" customHeight="1" x14ac:dyDescent="0.2"/>
    <row r="386" ht="12.7" hidden="1" customHeight="1" x14ac:dyDescent="0.2"/>
    <row r="387" ht="12.7" hidden="1" customHeight="1" x14ac:dyDescent="0.2"/>
    <row r="388" ht="12.7" hidden="1" customHeight="1" x14ac:dyDescent="0.2"/>
    <row r="389" ht="12.7" hidden="1" customHeight="1" x14ac:dyDescent="0.2"/>
    <row r="390" ht="12.7" hidden="1" customHeight="1" x14ac:dyDescent="0.2"/>
    <row r="391" ht="12.7" hidden="1" customHeight="1" x14ac:dyDescent="0.2"/>
    <row r="392" ht="12.7" hidden="1" customHeight="1" x14ac:dyDescent="0.2"/>
    <row r="393" ht="12.7" hidden="1" customHeight="1" x14ac:dyDescent="0.2"/>
    <row r="394" ht="12.7" hidden="1" customHeight="1" x14ac:dyDescent="0.2"/>
    <row r="395" ht="12.7" hidden="1" customHeight="1" x14ac:dyDescent="0.2"/>
    <row r="396" ht="12.7" hidden="1" customHeight="1" x14ac:dyDescent="0.2"/>
    <row r="397" ht="12.7" hidden="1" customHeight="1" x14ac:dyDescent="0.2"/>
    <row r="398" ht="12.7" hidden="1" customHeight="1" x14ac:dyDescent="0.2"/>
    <row r="399" ht="12.7" hidden="1" customHeight="1" x14ac:dyDescent="0.2"/>
    <row r="400" ht="12.7" hidden="1" customHeight="1" x14ac:dyDescent="0.2"/>
    <row r="401" ht="12.7" hidden="1" customHeight="1" x14ac:dyDescent="0.2"/>
    <row r="402" ht="12.7" hidden="1" customHeight="1" x14ac:dyDescent="0.2"/>
    <row r="403" ht="12.7" hidden="1" customHeight="1" x14ac:dyDescent="0.2"/>
    <row r="404" ht="12.7" hidden="1" customHeight="1" x14ac:dyDescent="0.2"/>
    <row r="405" ht="12.7" hidden="1" customHeight="1" x14ac:dyDescent="0.2"/>
    <row r="406" ht="12.7" hidden="1" customHeight="1" x14ac:dyDescent="0.2"/>
    <row r="407" ht="12.7" hidden="1" customHeight="1" x14ac:dyDescent="0.2"/>
    <row r="408" ht="12.7" hidden="1" customHeight="1" x14ac:dyDescent="0.2"/>
    <row r="409" ht="12.7" hidden="1" customHeight="1" x14ac:dyDescent="0.2"/>
    <row r="410" ht="12.7" hidden="1" customHeight="1" x14ac:dyDescent="0.2"/>
    <row r="411" ht="12.7" hidden="1" customHeight="1" x14ac:dyDescent="0.2"/>
    <row r="412" ht="12.7" hidden="1" customHeight="1" x14ac:dyDescent="0.2"/>
    <row r="413" ht="12.7" hidden="1" customHeight="1" x14ac:dyDescent="0.2"/>
    <row r="414" ht="12.7" hidden="1" customHeight="1" x14ac:dyDescent="0.2"/>
    <row r="415" ht="12.7" hidden="1" customHeight="1" x14ac:dyDescent="0.2"/>
    <row r="416" ht="12.7" hidden="1" customHeight="1" x14ac:dyDescent="0.2"/>
    <row r="417" ht="12.7" hidden="1" customHeight="1" x14ac:dyDescent="0.2"/>
    <row r="418" ht="12.7" hidden="1" customHeight="1" x14ac:dyDescent="0.2"/>
    <row r="419" ht="12.7" hidden="1" customHeight="1" x14ac:dyDescent="0.2"/>
    <row r="420" ht="12.7" hidden="1" customHeight="1" x14ac:dyDescent="0.2"/>
    <row r="421" ht="12.7" hidden="1" customHeight="1" x14ac:dyDescent="0.2"/>
    <row r="422" ht="12.7" hidden="1" customHeight="1" x14ac:dyDescent="0.2"/>
    <row r="423" ht="12.7" hidden="1" customHeight="1" x14ac:dyDescent="0.2"/>
    <row r="424" ht="12.7" hidden="1" customHeight="1" x14ac:dyDescent="0.2"/>
    <row r="425" ht="12.7" hidden="1" customHeight="1" x14ac:dyDescent="0.2"/>
    <row r="426" ht="12.7" hidden="1" customHeight="1" x14ac:dyDescent="0.2"/>
    <row r="427" ht="12.7" hidden="1" customHeight="1" x14ac:dyDescent="0.2"/>
    <row r="428" ht="12.7" hidden="1" customHeight="1" x14ac:dyDescent="0.2"/>
    <row r="429" ht="12.7" hidden="1" customHeight="1" x14ac:dyDescent="0.2"/>
    <row r="430" ht="12.7" hidden="1" customHeight="1" x14ac:dyDescent="0.2"/>
    <row r="431" ht="12.7" hidden="1" customHeight="1" x14ac:dyDescent="0.2"/>
    <row r="432" ht="12.7" hidden="1" customHeight="1" x14ac:dyDescent="0.2"/>
    <row r="433" ht="12.7" hidden="1" customHeight="1" x14ac:dyDescent="0.2"/>
    <row r="434" ht="12.7" hidden="1" customHeight="1" x14ac:dyDescent="0.2"/>
    <row r="435" ht="12.7" hidden="1" customHeight="1" x14ac:dyDescent="0.2"/>
    <row r="436" ht="12.7" hidden="1" customHeight="1" x14ac:dyDescent="0.2"/>
    <row r="437" ht="12.7" hidden="1" customHeight="1" x14ac:dyDescent="0.2"/>
    <row r="438" ht="12.7" hidden="1" customHeight="1" x14ac:dyDescent="0.2"/>
    <row r="439" ht="12.7" hidden="1" customHeight="1" x14ac:dyDescent="0.2"/>
    <row r="440" ht="12.7" hidden="1" customHeight="1" x14ac:dyDescent="0.2"/>
    <row r="441" ht="12.7" hidden="1" customHeight="1" x14ac:dyDescent="0.2"/>
    <row r="442" ht="12.7" hidden="1" customHeight="1" x14ac:dyDescent="0.2"/>
    <row r="443" ht="12.7" hidden="1" customHeight="1" x14ac:dyDescent="0.2"/>
    <row r="444" ht="12.7" hidden="1" customHeight="1" x14ac:dyDescent="0.2"/>
    <row r="445" ht="12.7" hidden="1" customHeight="1" x14ac:dyDescent="0.2"/>
    <row r="446" ht="12.7" hidden="1" customHeight="1" x14ac:dyDescent="0.2"/>
    <row r="447" ht="12.7" hidden="1" customHeight="1" x14ac:dyDescent="0.2"/>
    <row r="448" ht="12.7" hidden="1" customHeight="1" x14ac:dyDescent="0.2"/>
    <row r="449" ht="12.7" hidden="1" customHeight="1" x14ac:dyDescent="0.2"/>
    <row r="450" ht="12.7" hidden="1" customHeight="1" x14ac:dyDescent="0.2"/>
    <row r="451" ht="12.7" hidden="1" customHeight="1" x14ac:dyDescent="0.2"/>
    <row r="452" ht="12.7" hidden="1" customHeight="1" x14ac:dyDescent="0.2"/>
    <row r="453" ht="12.7" hidden="1" customHeight="1" x14ac:dyDescent="0.2"/>
    <row r="454" ht="12.7" hidden="1" customHeight="1" x14ac:dyDescent="0.2"/>
    <row r="455" ht="12.7" hidden="1" customHeight="1" x14ac:dyDescent="0.2"/>
    <row r="456" ht="12.7" hidden="1" customHeight="1" x14ac:dyDescent="0.2"/>
    <row r="457" ht="12.7" hidden="1" customHeight="1" x14ac:dyDescent="0.2"/>
    <row r="458" ht="12.7" hidden="1" customHeight="1" x14ac:dyDescent="0.2"/>
    <row r="459" ht="12.7" hidden="1" customHeight="1" x14ac:dyDescent="0.2"/>
    <row r="460" ht="12.7" hidden="1" customHeight="1" x14ac:dyDescent="0.2"/>
    <row r="461" ht="12.7" hidden="1" customHeight="1" x14ac:dyDescent="0.2"/>
    <row r="462" ht="12.7" hidden="1" customHeight="1" x14ac:dyDescent="0.2"/>
    <row r="463" ht="12.7" hidden="1" customHeight="1" x14ac:dyDescent="0.2"/>
    <row r="464" ht="12.7" hidden="1" customHeight="1" x14ac:dyDescent="0.2"/>
    <row r="465" ht="12.7" hidden="1" customHeight="1" x14ac:dyDescent="0.2"/>
    <row r="466" ht="12.7" hidden="1" customHeight="1" x14ac:dyDescent="0.2"/>
    <row r="467" ht="12.7" hidden="1" customHeight="1" x14ac:dyDescent="0.2"/>
    <row r="468" ht="12.7" hidden="1" customHeight="1" x14ac:dyDescent="0.2"/>
    <row r="469" ht="12.7" hidden="1" customHeight="1" x14ac:dyDescent="0.2"/>
    <row r="470" ht="12.7" hidden="1" customHeight="1" x14ac:dyDescent="0.2"/>
    <row r="471" ht="12.7" hidden="1" customHeight="1" x14ac:dyDescent="0.2"/>
    <row r="472" ht="12.7" hidden="1" customHeight="1" x14ac:dyDescent="0.2"/>
    <row r="473" ht="12.7" hidden="1" customHeight="1" x14ac:dyDescent="0.2"/>
    <row r="474" ht="12.7" hidden="1" customHeight="1" x14ac:dyDescent="0.2"/>
    <row r="475" ht="12.7" hidden="1" customHeight="1" x14ac:dyDescent="0.2"/>
    <row r="476" ht="12.7" hidden="1" customHeight="1" x14ac:dyDescent="0.2"/>
    <row r="477" ht="12.7" hidden="1" customHeight="1" x14ac:dyDescent="0.2"/>
    <row r="478" ht="12.7" hidden="1" customHeight="1" x14ac:dyDescent="0.2"/>
    <row r="479" ht="12.7" hidden="1" customHeight="1" x14ac:dyDescent="0.2"/>
    <row r="480" ht="12.7" hidden="1" customHeight="1" x14ac:dyDescent="0.2"/>
    <row r="481" ht="12.7" hidden="1" customHeight="1" x14ac:dyDescent="0.2"/>
    <row r="482" ht="12.7" hidden="1" customHeight="1" x14ac:dyDescent="0.2"/>
    <row r="483" ht="12.7" hidden="1" customHeight="1" x14ac:dyDescent="0.2"/>
    <row r="484" ht="12.7" hidden="1" customHeight="1" x14ac:dyDescent="0.2"/>
    <row r="485" ht="12.7" hidden="1" customHeight="1" x14ac:dyDescent="0.2"/>
    <row r="486" ht="12.7" hidden="1" customHeight="1" x14ac:dyDescent="0.2"/>
    <row r="487" ht="12.7" hidden="1" customHeight="1" x14ac:dyDescent="0.2"/>
    <row r="488" ht="12.7" hidden="1" customHeight="1" x14ac:dyDescent="0.2"/>
    <row r="489" ht="12.7" hidden="1" customHeight="1" x14ac:dyDescent="0.2"/>
    <row r="490" ht="12.7" hidden="1" customHeight="1" x14ac:dyDescent="0.2"/>
    <row r="491" ht="12.7" hidden="1" customHeight="1" x14ac:dyDescent="0.2"/>
    <row r="492" ht="12.7" hidden="1" customHeight="1" x14ac:dyDescent="0.2"/>
    <row r="493" ht="12.7" hidden="1" customHeight="1" x14ac:dyDescent="0.2"/>
    <row r="494" ht="12.7" hidden="1" customHeight="1" x14ac:dyDescent="0.2"/>
    <row r="495" ht="12.7" hidden="1" customHeight="1" x14ac:dyDescent="0.2"/>
    <row r="496" ht="12.7" hidden="1" customHeight="1" x14ac:dyDescent="0.2"/>
    <row r="497" ht="12.7" hidden="1" customHeight="1" x14ac:dyDescent="0.2"/>
    <row r="498" ht="12.7" hidden="1" customHeight="1" x14ac:dyDescent="0.2"/>
    <row r="499" ht="12.7" hidden="1" customHeight="1" x14ac:dyDescent="0.2"/>
    <row r="500" ht="12.7" hidden="1" customHeight="1" x14ac:dyDescent="0.2"/>
    <row r="501" ht="12.7" hidden="1" customHeight="1" x14ac:dyDescent="0.2"/>
    <row r="502" ht="12.7" hidden="1" customHeight="1" x14ac:dyDescent="0.2"/>
    <row r="503" ht="12.7" hidden="1" customHeight="1" x14ac:dyDescent="0.2"/>
    <row r="504" ht="12.7" hidden="1" customHeight="1" x14ac:dyDescent="0.2"/>
    <row r="505" ht="12.7" hidden="1" customHeight="1" x14ac:dyDescent="0.2"/>
    <row r="506" ht="12.7" hidden="1" customHeight="1" x14ac:dyDescent="0.2"/>
    <row r="507" ht="12.7" hidden="1" customHeight="1" x14ac:dyDescent="0.2"/>
    <row r="508" ht="12.7" hidden="1" customHeight="1" x14ac:dyDescent="0.2"/>
    <row r="509" ht="12.7" hidden="1" customHeight="1" x14ac:dyDescent="0.2"/>
    <row r="510" ht="12.7" hidden="1" customHeight="1" x14ac:dyDescent="0.2"/>
    <row r="511" ht="12.7" hidden="1" customHeight="1" x14ac:dyDescent="0.2"/>
    <row r="512" ht="12.7" hidden="1" customHeight="1" x14ac:dyDescent="0.2"/>
    <row r="513" ht="12.7" hidden="1" customHeight="1" x14ac:dyDescent="0.2"/>
    <row r="514" ht="12.7" hidden="1" customHeight="1" x14ac:dyDescent="0.2"/>
    <row r="515" ht="12.7" hidden="1" customHeight="1" x14ac:dyDescent="0.2"/>
    <row r="516" ht="12.7" hidden="1" customHeight="1" x14ac:dyDescent="0.2"/>
    <row r="517" ht="12.7" hidden="1" customHeight="1" x14ac:dyDescent="0.2"/>
    <row r="518" ht="12.7" hidden="1" customHeight="1" x14ac:dyDescent="0.2"/>
    <row r="519" ht="12.7" hidden="1" customHeight="1" x14ac:dyDescent="0.2"/>
    <row r="520" ht="12.7" hidden="1" customHeight="1" x14ac:dyDescent="0.2"/>
    <row r="521" ht="12.7" hidden="1" customHeight="1" x14ac:dyDescent="0.2"/>
    <row r="522" ht="12.7" hidden="1" customHeight="1" x14ac:dyDescent="0.2"/>
    <row r="523" ht="12.7" hidden="1" customHeight="1" x14ac:dyDescent="0.2"/>
    <row r="524" ht="12.7" hidden="1" customHeight="1" x14ac:dyDescent="0.2"/>
    <row r="525" ht="12.7" hidden="1" customHeight="1" x14ac:dyDescent="0.2"/>
    <row r="526" ht="12.7" hidden="1" customHeight="1" x14ac:dyDescent="0.2"/>
    <row r="527" ht="12.7" hidden="1" customHeight="1" x14ac:dyDescent="0.2"/>
    <row r="528" ht="12.7" hidden="1" customHeight="1" x14ac:dyDescent="0.2"/>
    <row r="529" ht="12.7" hidden="1" customHeight="1" x14ac:dyDescent="0.2"/>
    <row r="530" ht="12.7" hidden="1" customHeight="1" x14ac:dyDescent="0.2"/>
    <row r="531" ht="12.7" hidden="1" customHeight="1" x14ac:dyDescent="0.2"/>
    <row r="532" ht="12.7" hidden="1" customHeight="1" x14ac:dyDescent="0.2"/>
    <row r="533" ht="12.7" hidden="1" customHeight="1" x14ac:dyDescent="0.2"/>
    <row r="534" ht="12.7" hidden="1" customHeight="1" x14ac:dyDescent="0.2"/>
    <row r="535" ht="12.7" hidden="1" customHeight="1" x14ac:dyDescent="0.2"/>
    <row r="536" ht="12.7" hidden="1" customHeight="1" x14ac:dyDescent="0.2"/>
    <row r="537" ht="12.7" hidden="1" customHeight="1" x14ac:dyDescent="0.2"/>
    <row r="538" ht="12.7" hidden="1" customHeight="1" x14ac:dyDescent="0.2"/>
    <row r="539" ht="12.7" hidden="1" customHeight="1" x14ac:dyDescent="0.2"/>
    <row r="540" ht="12.7" hidden="1" customHeight="1" x14ac:dyDescent="0.2"/>
    <row r="541" ht="12.7" hidden="1" customHeight="1" x14ac:dyDescent="0.2"/>
    <row r="542" ht="12.7" hidden="1" customHeight="1" x14ac:dyDescent="0.2"/>
    <row r="543" ht="12.7" hidden="1" customHeight="1" x14ac:dyDescent="0.2"/>
    <row r="544" ht="12.7" hidden="1" customHeight="1" x14ac:dyDescent="0.2"/>
    <row r="545" ht="12.7" hidden="1" customHeight="1" x14ac:dyDescent="0.2"/>
    <row r="546" ht="12.7" hidden="1" customHeight="1" x14ac:dyDescent="0.2"/>
    <row r="547" ht="12.7" hidden="1" customHeight="1" x14ac:dyDescent="0.2"/>
    <row r="548" ht="12.7" hidden="1" customHeight="1" x14ac:dyDescent="0.2"/>
    <row r="549" ht="12.7" hidden="1" customHeight="1" x14ac:dyDescent="0.2"/>
    <row r="550" ht="12.7" hidden="1" customHeight="1" x14ac:dyDescent="0.2"/>
    <row r="551" ht="12.7" hidden="1" customHeight="1" x14ac:dyDescent="0.2"/>
    <row r="552" ht="12.7" hidden="1" customHeight="1" x14ac:dyDescent="0.2"/>
    <row r="553" ht="12.7" hidden="1" customHeight="1" x14ac:dyDescent="0.2"/>
    <row r="554" ht="12.7" hidden="1" customHeight="1" x14ac:dyDescent="0.2"/>
    <row r="555" ht="12.7" hidden="1" customHeight="1" x14ac:dyDescent="0.2"/>
    <row r="556" ht="12.7" hidden="1" customHeight="1" x14ac:dyDescent="0.2"/>
    <row r="557" ht="12.7" hidden="1" customHeight="1" x14ac:dyDescent="0.2"/>
    <row r="558" ht="12.7" hidden="1" customHeight="1" x14ac:dyDescent="0.2"/>
    <row r="559" ht="12.7" hidden="1" customHeight="1" x14ac:dyDescent="0.2"/>
    <row r="560" ht="12.7" hidden="1" customHeight="1" x14ac:dyDescent="0.2"/>
    <row r="561" ht="12.7" hidden="1" customHeight="1" x14ac:dyDescent="0.2"/>
    <row r="562" ht="12.7" hidden="1" customHeight="1" x14ac:dyDescent="0.2"/>
    <row r="563" ht="12.7" hidden="1" customHeight="1" x14ac:dyDescent="0.2"/>
    <row r="564" ht="12.7" hidden="1" customHeight="1" x14ac:dyDescent="0.2"/>
    <row r="565" ht="12.7" hidden="1" customHeight="1" x14ac:dyDescent="0.2"/>
    <row r="566" ht="12.7" hidden="1" customHeight="1" x14ac:dyDescent="0.2"/>
    <row r="567" ht="12.7" hidden="1" customHeight="1" x14ac:dyDescent="0.2"/>
    <row r="568" ht="12.7" hidden="1" customHeight="1" x14ac:dyDescent="0.2"/>
    <row r="569" ht="12.7" hidden="1" customHeight="1" x14ac:dyDescent="0.2"/>
    <row r="570" ht="12.7" hidden="1" customHeight="1" x14ac:dyDescent="0.2"/>
    <row r="571" ht="12.7" hidden="1" customHeight="1" x14ac:dyDescent="0.2"/>
    <row r="572" ht="12.7" hidden="1" customHeight="1" x14ac:dyDescent="0.2"/>
    <row r="573" ht="12.7" hidden="1" customHeight="1" x14ac:dyDescent="0.2"/>
    <row r="574" ht="12.7" hidden="1" customHeight="1" x14ac:dyDescent="0.2"/>
    <row r="575" ht="12.7" hidden="1" customHeight="1" x14ac:dyDescent="0.2"/>
    <row r="576" ht="12.7" hidden="1" customHeight="1" x14ac:dyDescent="0.2"/>
    <row r="577" ht="12.7" hidden="1" customHeight="1" x14ac:dyDescent="0.2"/>
    <row r="578" ht="12.7" hidden="1" customHeight="1" x14ac:dyDescent="0.2"/>
    <row r="579" ht="12.7" hidden="1" customHeight="1" x14ac:dyDescent="0.2"/>
    <row r="580" ht="12.7" hidden="1" customHeight="1" x14ac:dyDescent="0.2"/>
    <row r="581" ht="12.7" hidden="1" customHeight="1" x14ac:dyDescent="0.2"/>
    <row r="582" ht="12.7" hidden="1" customHeight="1" x14ac:dyDescent="0.2"/>
    <row r="583" ht="12.7" hidden="1" customHeight="1" x14ac:dyDescent="0.2"/>
    <row r="584" ht="12.7" hidden="1" customHeight="1" x14ac:dyDescent="0.2"/>
    <row r="585" ht="12.7" hidden="1" customHeight="1" x14ac:dyDescent="0.2"/>
    <row r="586" ht="12.7" hidden="1" customHeight="1" x14ac:dyDescent="0.2"/>
    <row r="587" ht="12.7" hidden="1" customHeight="1" x14ac:dyDescent="0.2"/>
    <row r="588" ht="12.7" hidden="1" customHeight="1" x14ac:dyDescent="0.2"/>
    <row r="589" ht="12.7" hidden="1" customHeight="1" x14ac:dyDescent="0.2"/>
    <row r="590" ht="12.7" hidden="1" customHeight="1" x14ac:dyDescent="0.2"/>
    <row r="591" ht="12.7" hidden="1" customHeight="1" x14ac:dyDescent="0.2"/>
    <row r="592" ht="12.7" hidden="1" customHeight="1" x14ac:dyDescent="0.2"/>
    <row r="593" ht="12.7" hidden="1" customHeight="1" x14ac:dyDescent="0.2"/>
    <row r="594" ht="12.7" hidden="1" customHeight="1" x14ac:dyDescent="0.2"/>
    <row r="595" ht="12.7" hidden="1" customHeight="1" x14ac:dyDescent="0.2"/>
    <row r="596" ht="12.7" hidden="1" customHeight="1" x14ac:dyDescent="0.2"/>
    <row r="597" ht="12.7" hidden="1" customHeight="1" x14ac:dyDescent="0.2"/>
    <row r="598" ht="12.7" hidden="1" customHeight="1" x14ac:dyDescent="0.2"/>
    <row r="599" ht="12.7" hidden="1" customHeight="1" x14ac:dyDescent="0.2"/>
    <row r="600" ht="12.7" hidden="1" customHeight="1" x14ac:dyDescent="0.2"/>
    <row r="601" ht="12.7" hidden="1" customHeight="1" x14ac:dyDescent="0.2"/>
    <row r="602" ht="12.7" hidden="1" customHeight="1" x14ac:dyDescent="0.2"/>
    <row r="603" ht="12.7" hidden="1" customHeight="1" x14ac:dyDescent="0.2"/>
  </sheetData>
  <sheetProtection algorithmName="SHA-512" hashValue="gpX3eyNU6s5/JOcNnZsma/gXBU/CJGvYmK39RNoKSqYD01LcM97y8MQgMcj5FZ2LhPlnjGyrKOz9m+pC+ihc9A==" saltValue="b9FBjpXbtnaSTR/G1sA3iA==" spinCount="100000" sheet="1" objects="1" scenarios="1"/>
  <mergeCells count="80">
    <mergeCell ref="C125:F125"/>
    <mergeCell ref="C115:F115"/>
    <mergeCell ref="C116:F116"/>
    <mergeCell ref="I116:K116"/>
    <mergeCell ref="E117:H117"/>
    <mergeCell ref="C120:H120"/>
    <mergeCell ref="C124:F124"/>
    <mergeCell ref="C114:F114"/>
    <mergeCell ref="C96:F96"/>
    <mergeCell ref="C97:F97"/>
    <mergeCell ref="I97:K97"/>
    <mergeCell ref="E98:H98"/>
    <mergeCell ref="C101:H101"/>
    <mergeCell ref="C105:F105"/>
    <mergeCell ref="C106:F106"/>
    <mergeCell ref="C107:F107"/>
    <mergeCell ref="I107:K107"/>
    <mergeCell ref="E108:H108"/>
    <mergeCell ref="C111:H111"/>
    <mergeCell ref="C95:F95"/>
    <mergeCell ref="C76:F76"/>
    <mergeCell ref="C77:F77"/>
    <mergeCell ref="I77:K77"/>
    <mergeCell ref="E78:H78"/>
    <mergeCell ref="C81:H81"/>
    <mergeCell ref="C85:F85"/>
    <mergeCell ref="C86:F86"/>
    <mergeCell ref="C88:F88"/>
    <mergeCell ref="I88:K88"/>
    <mergeCell ref="E89:H89"/>
    <mergeCell ref="C92:H92"/>
    <mergeCell ref="C75:F75"/>
    <mergeCell ref="C57:F57"/>
    <mergeCell ref="C58:F58"/>
    <mergeCell ref="I58:K58"/>
    <mergeCell ref="E59:H59"/>
    <mergeCell ref="C62:H62"/>
    <mergeCell ref="C66:F66"/>
    <mergeCell ref="C67:F67"/>
    <mergeCell ref="C68:F68"/>
    <mergeCell ref="I68:K68"/>
    <mergeCell ref="E69:H69"/>
    <mergeCell ref="C72:H72"/>
    <mergeCell ref="C56:F56"/>
    <mergeCell ref="C37:F37"/>
    <mergeCell ref="C38:F38"/>
    <mergeCell ref="I38:K38"/>
    <mergeCell ref="E39:H39"/>
    <mergeCell ref="C42:H42"/>
    <mergeCell ref="C46:F46"/>
    <mergeCell ref="C47:F47"/>
    <mergeCell ref="C49:F49"/>
    <mergeCell ref="I49:K49"/>
    <mergeCell ref="E50:H50"/>
    <mergeCell ref="C53:H53"/>
    <mergeCell ref="C36:F36"/>
    <mergeCell ref="C18:F18"/>
    <mergeCell ref="C19:F19"/>
    <mergeCell ref="I19:K19"/>
    <mergeCell ref="E20:H20"/>
    <mergeCell ref="C23:H23"/>
    <mergeCell ref="C27:F27"/>
    <mergeCell ref="C28:F28"/>
    <mergeCell ref="C29:F29"/>
    <mergeCell ref="I29:K29"/>
    <mergeCell ref="E30:H30"/>
    <mergeCell ref="C33:H33"/>
    <mergeCell ref="P2:R3"/>
    <mergeCell ref="C17:F17"/>
    <mergeCell ref="B2:C4"/>
    <mergeCell ref="D2:H4"/>
    <mergeCell ref="B5:H5"/>
    <mergeCell ref="B6:H6"/>
    <mergeCell ref="C8:F8"/>
    <mergeCell ref="C9:F9"/>
    <mergeCell ref="C10:F10"/>
    <mergeCell ref="I10:K10"/>
    <mergeCell ref="N10:AE10"/>
    <mergeCell ref="E11:H11"/>
    <mergeCell ref="C14:H14"/>
  </mergeCells>
  <conditionalFormatting sqref="L10">
    <cfRule type="cellIs" dxfId="694" priority="56" operator="greaterThan">
      <formula>110%</formula>
    </cfRule>
    <cfRule type="cellIs" dxfId="693" priority="57" operator="between">
      <formula>100.001%</formula>
      <formula>110%</formula>
    </cfRule>
    <cfRule type="cellIs" dxfId="692" priority="58" operator="between">
      <formula>70.001%</formula>
      <formula>100%</formula>
    </cfRule>
    <cfRule type="cellIs" dxfId="691" priority="59" operator="between">
      <formula>0.00001%</formula>
      <formula>70%</formula>
    </cfRule>
    <cfRule type="cellIs" dxfId="690" priority="60" operator="equal">
      <formula>0</formula>
    </cfRule>
  </conditionalFormatting>
  <conditionalFormatting sqref="L19">
    <cfRule type="cellIs" dxfId="689" priority="51" operator="greaterThan">
      <formula>110%</formula>
    </cfRule>
    <cfRule type="cellIs" dxfId="688" priority="52" operator="between">
      <formula>100.001%</formula>
      <formula>110%</formula>
    </cfRule>
    <cfRule type="cellIs" dxfId="687" priority="53" operator="between">
      <formula>70.001%</formula>
      <formula>100%</formula>
    </cfRule>
    <cfRule type="cellIs" dxfId="686" priority="54" operator="between">
      <formula>0.00001%</formula>
      <formula>70%</formula>
    </cfRule>
    <cfRule type="cellIs" dxfId="685" priority="55" operator="equal">
      <formula>0</formula>
    </cfRule>
  </conditionalFormatting>
  <conditionalFormatting sqref="L29">
    <cfRule type="cellIs" dxfId="684" priority="46" operator="greaterThan">
      <formula>110%</formula>
    </cfRule>
    <cfRule type="cellIs" dxfId="683" priority="47" operator="between">
      <formula>100.001%</formula>
      <formula>110%</formula>
    </cfRule>
    <cfRule type="cellIs" dxfId="682" priority="48" operator="between">
      <formula>70.001%</formula>
      <formula>100%</formula>
    </cfRule>
    <cfRule type="cellIs" dxfId="681" priority="49" operator="between">
      <formula>0.00001%</formula>
      <formula>70%</formula>
    </cfRule>
    <cfRule type="cellIs" dxfId="680" priority="50" operator="equal">
      <formula>0</formula>
    </cfRule>
  </conditionalFormatting>
  <conditionalFormatting sqref="L38">
    <cfRule type="cellIs" dxfId="679" priority="41" operator="greaterThan">
      <formula>110%</formula>
    </cfRule>
    <cfRule type="cellIs" dxfId="678" priority="42" operator="between">
      <formula>100.001%</formula>
      <formula>110%</formula>
    </cfRule>
    <cfRule type="cellIs" dxfId="677" priority="43" operator="between">
      <formula>70.001%</formula>
      <formula>100%</formula>
    </cfRule>
    <cfRule type="cellIs" dxfId="676" priority="44" operator="between">
      <formula>0.00001%</formula>
      <formula>70%</formula>
    </cfRule>
    <cfRule type="cellIs" dxfId="675" priority="45" operator="equal">
      <formula>0</formula>
    </cfRule>
  </conditionalFormatting>
  <conditionalFormatting sqref="L49">
    <cfRule type="cellIs" dxfId="674" priority="36" operator="greaterThan">
      <formula>110%</formula>
    </cfRule>
    <cfRule type="cellIs" dxfId="673" priority="37" operator="between">
      <formula>100.001%</formula>
      <formula>110%</formula>
    </cfRule>
    <cfRule type="cellIs" dxfId="672" priority="38" operator="between">
      <formula>70.001%</formula>
      <formula>100%</formula>
    </cfRule>
    <cfRule type="cellIs" dxfId="671" priority="39" operator="between">
      <formula>0.00001%</formula>
      <formula>70%</formula>
    </cfRule>
    <cfRule type="cellIs" dxfId="670" priority="40" operator="equal">
      <formula>0</formula>
    </cfRule>
  </conditionalFormatting>
  <conditionalFormatting sqref="L58">
    <cfRule type="cellIs" dxfId="669" priority="31" operator="greaterThan">
      <formula>110%</formula>
    </cfRule>
    <cfRule type="cellIs" dxfId="668" priority="32" operator="between">
      <formula>100.001%</formula>
      <formula>110%</formula>
    </cfRule>
    <cfRule type="cellIs" dxfId="667" priority="33" operator="between">
      <formula>70.001%</formula>
      <formula>100%</formula>
    </cfRule>
    <cfRule type="cellIs" dxfId="666" priority="34" operator="between">
      <formula>0.00001%</formula>
      <formula>70%</formula>
    </cfRule>
    <cfRule type="cellIs" dxfId="665" priority="35" operator="equal">
      <formula>0</formula>
    </cfRule>
  </conditionalFormatting>
  <conditionalFormatting sqref="L68">
    <cfRule type="cellIs" dxfId="664" priority="26" operator="greaterThan">
      <formula>110%</formula>
    </cfRule>
    <cfRule type="cellIs" dxfId="663" priority="27" operator="between">
      <formula>100.001%</formula>
      <formula>110%</formula>
    </cfRule>
    <cfRule type="cellIs" dxfId="662" priority="28" operator="between">
      <formula>70.001%</formula>
      <formula>100%</formula>
    </cfRule>
    <cfRule type="cellIs" dxfId="661" priority="29" operator="between">
      <formula>0.00001%</formula>
      <formula>70%</formula>
    </cfRule>
    <cfRule type="cellIs" dxfId="660" priority="30" operator="equal">
      <formula>0</formula>
    </cfRule>
  </conditionalFormatting>
  <conditionalFormatting sqref="L77">
    <cfRule type="cellIs" dxfId="659" priority="21" operator="greaterThan">
      <formula>110%</formula>
    </cfRule>
    <cfRule type="cellIs" dxfId="658" priority="22" operator="between">
      <formula>100.001%</formula>
      <formula>110%</formula>
    </cfRule>
    <cfRule type="cellIs" dxfId="657" priority="23" operator="between">
      <formula>70.001%</formula>
      <formula>100%</formula>
    </cfRule>
    <cfRule type="cellIs" dxfId="656" priority="24" operator="between">
      <formula>0.00001%</formula>
      <formula>70%</formula>
    </cfRule>
    <cfRule type="cellIs" dxfId="655" priority="25" operator="equal">
      <formula>0</formula>
    </cfRule>
  </conditionalFormatting>
  <conditionalFormatting sqref="L88">
    <cfRule type="cellIs" dxfId="654" priority="16" operator="greaterThan">
      <formula>110%</formula>
    </cfRule>
    <cfRule type="cellIs" dxfId="653" priority="17" operator="between">
      <formula>100.001%</formula>
      <formula>110%</formula>
    </cfRule>
    <cfRule type="cellIs" dxfId="652" priority="18" operator="between">
      <formula>70.001%</formula>
      <formula>100%</formula>
    </cfRule>
    <cfRule type="cellIs" dxfId="651" priority="19" operator="between">
      <formula>0.00001%</formula>
      <formula>70%</formula>
    </cfRule>
    <cfRule type="cellIs" dxfId="650" priority="20" operator="equal">
      <formula>0</formula>
    </cfRule>
  </conditionalFormatting>
  <conditionalFormatting sqref="L97">
    <cfRule type="cellIs" dxfId="649" priority="11" operator="greaterThan">
      <formula>110%</formula>
    </cfRule>
    <cfRule type="cellIs" dxfId="648" priority="12" operator="between">
      <formula>100.001%</formula>
      <formula>110%</formula>
    </cfRule>
    <cfRule type="cellIs" dxfId="647" priority="13" operator="between">
      <formula>70.001%</formula>
      <formula>100%</formula>
    </cfRule>
    <cfRule type="cellIs" dxfId="646" priority="14" operator="between">
      <formula>0.00001%</formula>
      <formula>70%</formula>
    </cfRule>
    <cfRule type="cellIs" dxfId="645" priority="15" operator="equal">
      <formula>0</formula>
    </cfRule>
  </conditionalFormatting>
  <conditionalFormatting sqref="L107">
    <cfRule type="cellIs" dxfId="644" priority="6" operator="greaterThan">
      <formula>110%</formula>
    </cfRule>
    <cfRule type="cellIs" dxfId="643" priority="7" operator="between">
      <formula>100.001%</formula>
      <formula>110%</formula>
    </cfRule>
    <cfRule type="cellIs" dxfId="642" priority="8" operator="between">
      <formula>70.001%</formula>
      <formula>100%</formula>
    </cfRule>
    <cfRule type="cellIs" dxfId="641" priority="9" operator="between">
      <formula>0.00001%</formula>
      <formula>70%</formula>
    </cfRule>
    <cfRule type="cellIs" dxfId="640" priority="10" operator="equal">
      <formula>0</formula>
    </cfRule>
  </conditionalFormatting>
  <conditionalFormatting sqref="L116">
    <cfRule type="cellIs" dxfId="639" priority="1" operator="greaterThan">
      <formula>110%</formula>
    </cfRule>
    <cfRule type="cellIs" dxfId="638" priority="2" operator="between">
      <formula>100.001%</formula>
      <formula>110%</formula>
    </cfRule>
    <cfRule type="cellIs" dxfId="637" priority="3" operator="between">
      <formula>70.001%</formula>
      <formula>100%</formula>
    </cfRule>
    <cfRule type="cellIs" dxfId="636" priority="4" operator="between">
      <formula>0.00001%</formula>
      <formula>70%</formula>
    </cfRule>
    <cfRule type="cellIs" dxfId="635" priority="5" operator="equal">
      <formula>0</formula>
    </cfRule>
  </conditionalFormatting>
  <hyperlinks>
    <hyperlink ref="P2:R3" location="RESUMEN!A1" display="VOLVER AL RESUMEN" xr:uid="{4C221F40-23F0-44E8-8342-1D420AC36CC8}"/>
  </hyperlinks>
  <pageMargins left="0.7" right="0.7" top="0.75" bottom="0.75" header="0.3" footer="0.3"/>
  <pageSetup paperSize="9" orientation="portrait" horizontalDpi="300" r:id="rId1"/>
  <headerFooter>
    <oddHeader>&amp;LIndicadores de Proceso</oddHeader>
    <oddFooter>&amp;L Publicación: 13 de mayo de 2020&amp;REnero - Marzo de 2020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ACEEB-30A3-4501-A04C-F5C191912F0E}">
  <sheetPr codeName="Hoja2">
    <tabColor theme="4" tint="0.59999389629810485"/>
  </sheetPr>
  <dimension ref="A1:AM609"/>
  <sheetViews>
    <sheetView zoomScale="80" zoomScaleNormal="80" zoomScaleSheetLayoutView="142" zoomScalePageLayoutView="62" workbookViewId="0">
      <selection activeCell="E11" sqref="E11:H11"/>
    </sheetView>
  </sheetViews>
  <sheetFormatPr baseColWidth="10" defaultColWidth="0" defaultRowHeight="0" customHeight="1" zeroHeight="1" x14ac:dyDescent="0.2"/>
  <cols>
    <col min="1" max="1" width="2.5703125" style="4" customWidth="1"/>
    <col min="2" max="2" width="51.28515625" style="8" customWidth="1"/>
    <col min="3" max="3" width="12.140625" style="8" customWidth="1"/>
    <col min="4" max="5" width="10.7109375" style="8" customWidth="1"/>
    <col min="6" max="6" width="14.5703125" style="8" customWidth="1"/>
    <col min="7" max="8" width="10.7109375" style="8" customWidth="1"/>
    <col min="9" max="11" width="5.7109375" style="37" customWidth="1"/>
    <col min="12" max="12" width="15" style="38" customWidth="1"/>
    <col min="13" max="33" width="10.7109375" style="8" customWidth="1"/>
    <col min="34" max="34" width="11.42578125" style="8" customWidth="1"/>
    <col min="35" max="16384" width="11.42578125" style="8" hidden="1"/>
  </cols>
  <sheetData>
    <row r="1" spans="1:39" s="4" customFormat="1" ht="13.8" customHeight="1" thickBot="1" x14ac:dyDescent="0.25">
      <c r="A1" s="1">
        <v>9</v>
      </c>
      <c r="B1" s="2"/>
      <c r="C1" s="3"/>
      <c r="D1" s="3"/>
      <c r="G1" s="3"/>
      <c r="H1" s="3"/>
      <c r="I1" s="2"/>
      <c r="J1" s="5"/>
      <c r="K1" s="5"/>
      <c r="L1" s="6"/>
      <c r="N1" s="3"/>
      <c r="O1" s="3"/>
      <c r="R1" s="3"/>
      <c r="S1" s="3"/>
      <c r="V1" s="3"/>
      <c r="W1" s="3"/>
      <c r="Z1" s="3"/>
      <c r="AA1" s="3"/>
      <c r="AD1" s="3"/>
      <c r="AE1" s="3"/>
    </row>
    <row r="2" spans="1:39" ht="12.7" customHeight="1" x14ac:dyDescent="0.2">
      <c r="B2" s="145"/>
      <c r="C2" s="146"/>
      <c r="D2" s="149" t="s">
        <v>1</v>
      </c>
      <c r="E2" s="149"/>
      <c r="F2" s="149"/>
      <c r="G2" s="149"/>
      <c r="H2" s="150"/>
      <c r="I2" s="5"/>
      <c r="J2" s="5"/>
      <c r="K2" s="5"/>
      <c r="L2" s="7"/>
      <c r="M2" s="4"/>
      <c r="N2" s="4"/>
      <c r="O2" s="4"/>
      <c r="P2" s="80" t="s">
        <v>58</v>
      </c>
      <c r="Q2" s="80"/>
      <c r="R2" s="80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ht="12.7" customHeight="1" x14ac:dyDescent="0.2">
      <c r="B3" s="147"/>
      <c r="C3" s="148"/>
      <c r="D3" s="151"/>
      <c r="E3" s="151"/>
      <c r="F3" s="151"/>
      <c r="G3" s="151"/>
      <c r="H3" s="152"/>
      <c r="I3" s="5"/>
      <c r="J3" s="5"/>
      <c r="K3" s="5"/>
      <c r="L3" s="7"/>
      <c r="M3" s="4"/>
      <c r="N3" s="4"/>
      <c r="O3" s="4"/>
      <c r="P3" s="80"/>
      <c r="Q3" s="80"/>
      <c r="R3" s="80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12.7" customHeight="1" x14ac:dyDescent="0.2">
      <c r="B4" s="147"/>
      <c r="C4" s="148"/>
      <c r="D4" s="151"/>
      <c r="E4" s="151"/>
      <c r="F4" s="151"/>
      <c r="G4" s="151"/>
      <c r="H4" s="152"/>
      <c r="I4" s="5"/>
      <c r="J4" s="5"/>
      <c r="K4" s="5"/>
      <c r="L4" s="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ht="12.7" customHeight="1" x14ac:dyDescent="0.2">
      <c r="B5" s="153" t="s">
        <v>0</v>
      </c>
      <c r="C5" s="154"/>
      <c r="D5" s="154"/>
      <c r="E5" s="154"/>
      <c r="F5" s="154"/>
      <c r="G5" s="154"/>
      <c r="H5" s="155"/>
      <c r="I5" s="5"/>
      <c r="J5" s="5"/>
      <c r="K5" s="5"/>
      <c r="L5" s="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ht="12.7" customHeight="1" thickBot="1" x14ac:dyDescent="0.25">
      <c r="B6" s="156" t="s">
        <v>2</v>
      </c>
      <c r="C6" s="157"/>
      <c r="D6" s="157"/>
      <c r="E6" s="157"/>
      <c r="F6" s="157"/>
      <c r="G6" s="157"/>
      <c r="H6" s="158"/>
      <c r="I6" s="5"/>
      <c r="J6" s="5"/>
      <c r="K6" s="5"/>
      <c r="L6" s="7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s="4" customFormat="1" ht="12.7" customHeight="1" thickBot="1" x14ac:dyDescent="0.25">
      <c r="B7" s="1"/>
      <c r="C7" s="1"/>
      <c r="D7" s="1"/>
      <c r="E7" s="1"/>
      <c r="F7" s="1"/>
      <c r="G7" s="1"/>
      <c r="H7" s="1"/>
      <c r="I7" s="5"/>
      <c r="J7" s="5"/>
      <c r="K7" s="5"/>
      <c r="L7" s="7"/>
    </row>
    <row r="8" spans="1:39" ht="14" hidden="1" thickBot="1" x14ac:dyDescent="0.25">
      <c r="B8" s="46" t="s">
        <v>3</v>
      </c>
      <c r="C8" s="159" t="str">
        <f>+VLOOKUP(C11,'[2]Datos Indicadores'!$A$2:$Y$144,11,FALSE)</f>
        <v>Proceso: Administración de Cartera</v>
      </c>
      <c r="D8" s="159"/>
      <c r="E8" s="159"/>
      <c r="F8" s="159"/>
      <c r="G8" s="47" t="s">
        <v>4</v>
      </c>
      <c r="H8" s="48">
        <f>+VLOOKUP(C11,'[2]Datos Indicadores'!$A$2:$Y$144,10,FALSE)</f>
        <v>1</v>
      </c>
      <c r="I8" s="5"/>
      <c r="J8" s="5"/>
      <c r="K8" s="5"/>
      <c r="L8" s="7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ht="14" hidden="1" thickBot="1" x14ac:dyDescent="0.25">
      <c r="B9" s="49" t="s">
        <v>5</v>
      </c>
      <c r="C9" s="144" t="str">
        <f>+VLOOKUP(C11,'[2]Datos Indicadores'!$A$2:$Y$144,13,FALSE)</f>
        <v>Subproceso: Cobro en Sede Administrativa</v>
      </c>
      <c r="D9" s="144"/>
      <c r="E9" s="144"/>
      <c r="F9" s="144"/>
      <c r="G9" s="50" t="s">
        <v>4</v>
      </c>
      <c r="H9" s="51">
        <f>+VLOOKUP(C11,'[2]Datos Indicadores'!$A$2:$Y$144,12,FALSE)</f>
        <v>278</v>
      </c>
      <c r="I9" s="5"/>
      <c r="J9" s="5"/>
      <c r="K9" s="5"/>
      <c r="L9" s="7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ht="25.55" customHeight="1" thickTop="1" thickBot="1" x14ac:dyDescent="0.25">
      <c r="B10" s="52" t="s">
        <v>6</v>
      </c>
      <c r="C10" s="108" t="s">
        <v>85</v>
      </c>
      <c r="D10" s="109"/>
      <c r="E10" s="109"/>
      <c r="F10" s="110"/>
      <c r="G10" s="53" t="s">
        <v>4</v>
      </c>
      <c r="H10" s="54">
        <v>3160</v>
      </c>
      <c r="I10" s="160" t="s">
        <v>7</v>
      </c>
      <c r="J10" s="160"/>
      <c r="K10" s="160"/>
      <c r="L10" s="15">
        <f>+'[2]341 PAC'!R57</f>
        <v>0.20291026677445431</v>
      </c>
      <c r="M10" s="4"/>
      <c r="N10" s="114" t="s">
        <v>19</v>
      </c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6"/>
      <c r="AF10" s="4"/>
      <c r="AG10" s="4"/>
      <c r="AH10" s="4"/>
      <c r="AI10" s="4"/>
      <c r="AJ10" s="4"/>
      <c r="AK10" s="4"/>
      <c r="AL10" s="4"/>
      <c r="AM10" s="4"/>
    </row>
    <row r="11" spans="1:39" ht="35.299999999999997" customHeight="1" thickTop="1" thickBot="1" x14ac:dyDescent="0.25">
      <c r="B11" s="55" t="s">
        <v>9</v>
      </c>
      <c r="C11" s="69">
        <v>341</v>
      </c>
      <c r="D11" s="56" t="s">
        <v>10</v>
      </c>
      <c r="E11" s="117" t="s">
        <v>86</v>
      </c>
      <c r="F11" s="118"/>
      <c r="G11" s="118"/>
      <c r="H11" s="119"/>
      <c r="I11" s="39"/>
      <c r="J11" s="39"/>
      <c r="K11" s="39"/>
      <c r="L11" s="7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ht="12.7" hidden="1" customHeight="1" x14ac:dyDescent="0.2">
      <c r="B12" s="57" t="s">
        <v>11</v>
      </c>
      <c r="C12" s="58" t="s">
        <v>87</v>
      </c>
      <c r="D12" s="59" t="s">
        <v>12</v>
      </c>
      <c r="E12" s="58">
        <v>50</v>
      </c>
      <c r="F12" s="59" t="s">
        <v>13</v>
      </c>
      <c r="G12" s="60">
        <v>0</v>
      </c>
      <c r="H12" s="61"/>
      <c r="I12" s="39"/>
      <c r="J12" s="39"/>
      <c r="K12" s="39"/>
      <c r="L12" s="7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ht="12.7" hidden="1" customHeight="1" x14ac:dyDescent="0.2">
      <c r="B13" s="46" t="s">
        <v>14</v>
      </c>
      <c r="C13" s="68" t="s">
        <v>63</v>
      </c>
      <c r="D13" s="47" t="s">
        <v>15</v>
      </c>
      <c r="E13" s="68" t="s">
        <v>64</v>
      </c>
      <c r="F13" s="47"/>
      <c r="G13" s="47"/>
      <c r="H13" s="62"/>
      <c r="I13" s="39"/>
      <c r="J13" s="39"/>
      <c r="K13" s="39"/>
      <c r="L13" s="7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ht="13.6" hidden="1" customHeight="1" thickBot="1" x14ac:dyDescent="0.25">
      <c r="B14" s="55" t="s">
        <v>16</v>
      </c>
      <c r="C14" s="120" t="s">
        <v>65</v>
      </c>
      <c r="D14" s="121"/>
      <c r="E14" s="121"/>
      <c r="F14" s="121"/>
      <c r="G14" s="121"/>
      <c r="H14" s="122"/>
      <c r="I14" s="39"/>
      <c r="J14" s="39"/>
      <c r="K14" s="39"/>
      <c r="L14" s="7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s="4" customFormat="1" ht="12.7" hidden="1" customHeight="1" x14ac:dyDescent="0.2">
      <c r="B15" s="1"/>
      <c r="C15" s="1"/>
      <c r="D15" s="1"/>
      <c r="E15" s="1"/>
      <c r="F15" s="1"/>
      <c r="G15" s="1"/>
      <c r="H15" s="1"/>
      <c r="I15" s="39"/>
      <c r="J15" s="39"/>
      <c r="K15" s="39"/>
      <c r="L15" s="7"/>
    </row>
    <row r="16" spans="1:39" s="4" customFormat="1" ht="12.7" customHeight="1" thickBot="1" x14ac:dyDescent="0.25">
      <c r="B16" s="1"/>
      <c r="C16" s="1"/>
      <c r="D16" s="1"/>
      <c r="E16" s="1"/>
      <c r="F16" s="1"/>
      <c r="G16" s="1"/>
      <c r="H16" s="1"/>
      <c r="I16" s="39"/>
      <c r="J16" s="39"/>
      <c r="K16" s="39"/>
      <c r="L16" s="7"/>
    </row>
    <row r="17" spans="2:39" ht="13.6" hidden="1" customHeight="1" thickBot="1" x14ac:dyDescent="0.25">
      <c r="B17" s="46" t="s">
        <v>3</v>
      </c>
      <c r="C17" s="81" t="s">
        <v>88</v>
      </c>
      <c r="D17" s="82"/>
      <c r="E17" s="82"/>
      <c r="F17" s="83"/>
      <c r="G17" s="47" t="s">
        <v>4</v>
      </c>
      <c r="H17" s="48">
        <v>1</v>
      </c>
      <c r="I17" s="39"/>
      <c r="J17" s="39"/>
      <c r="K17" s="39"/>
      <c r="L17" s="7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2:39" ht="13.6" hidden="1" customHeight="1" thickBot="1" x14ac:dyDescent="0.25">
      <c r="B18" s="49" t="s">
        <v>5</v>
      </c>
      <c r="C18" s="105" t="s">
        <v>89</v>
      </c>
      <c r="D18" s="106"/>
      <c r="E18" s="106"/>
      <c r="F18" s="107"/>
      <c r="G18" s="50" t="s">
        <v>4</v>
      </c>
      <c r="H18" s="51">
        <v>278</v>
      </c>
      <c r="I18" s="39"/>
      <c r="J18" s="39"/>
      <c r="K18" s="39"/>
      <c r="L18" s="7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2:39" ht="25.55" customHeight="1" thickTop="1" thickBot="1" x14ac:dyDescent="0.25">
      <c r="B19" s="52" t="s">
        <v>6</v>
      </c>
      <c r="C19" s="108" t="s">
        <v>90</v>
      </c>
      <c r="D19" s="109"/>
      <c r="E19" s="109"/>
      <c r="F19" s="110"/>
      <c r="G19" s="53" t="s">
        <v>4</v>
      </c>
      <c r="H19" s="54">
        <v>3162</v>
      </c>
      <c r="I19" s="160" t="s">
        <v>7</v>
      </c>
      <c r="J19" s="160"/>
      <c r="K19" s="160"/>
      <c r="L19" s="15">
        <f>+'[2]342 PAC'!R57</f>
        <v>0.50964348334307419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2:39" ht="35.299999999999997" customHeight="1" thickTop="1" thickBot="1" x14ac:dyDescent="0.25">
      <c r="B20" s="55" t="s">
        <v>9</v>
      </c>
      <c r="C20" s="69">
        <v>342</v>
      </c>
      <c r="D20" s="56" t="s">
        <v>10</v>
      </c>
      <c r="E20" s="117" t="s">
        <v>91</v>
      </c>
      <c r="F20" s="118"/>
      <c r="G20" s="118"/>
      <c r="H20" s="119"/>
      <c r="I20" s="39"/>
      <c r="J20" s="39"/>
      <c r="K20" s="39"/>
      <c r="L20" s="7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2:39" ht="12.7" hidden="1" customHeight="1" x14ac:dyDescent="0.2">
      <c r="B21" s="57" t="s">
        <v>11</v>
      </c>
      <c r="C21" s="58" t="s">
        <v>87</v>
      </c>
      <c r="D21" s="59" t="s">
        <v>12</v>
      </c>
      <c r="E21" s="58">
        <v>50</v>
      </c>
      <c r="F21" s="59" t="s">
        <v>13</v>
      </c>
      <c r="G21" s="60">
        <v>0</v>
      </c>
      <c r="H21" s="61"/>
      <c r="I21" s="39"/>
      <c r="J21" s="39"/>
      <c r="K21" s="39"/>
      <c r="L21" s="7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2:39" ht="12.7" hidden="1" customHeight="1" x14ac:dyDescent="0.2">
      <c r="B22" s="46" t="s">
        <v>14</v>
      </c>
      <c r="C22" s="68" t="s">
        <v>63</v>
      </c>
      <c r="D22" s="47" t="s">
        <v>15</v>
      </c>
      <c r="E22" s="68" t="s">
        <v>64</v>
      </c>
      <c r="F22" s="47"/>
      <c r="G22" s="47"/>
      <c r="H22" s="62"/>
      <c r="I22" s="39"/>
      <c r="J22" s="39"/>
      <c r="K22" s="39"/>
      <c r="L22" s="7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2:39" ht="13.6" hidden="1" customHeight="1" thickBot="1" x14ac:dyDescent="0.25">
      <c r="B23" s="55" t="s">
        <v>16</v>
      </c>
      <c r="C23" s="120" t="s">
        <v>65</v>
      </c>
      <c r="D23" s="121"/>
      <c r="E23" s="121"/>
      <c r="F23" s="121"/>
      <c r="G23" s="121"/>
      <c r="H23" s="122"/>
      <c r="I23" s="39"/>
      <c r="J23" s="39"/>
      <c r="K23" s="39"/>
      <c r="L23" s="7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2:39" s="4" customFormat="1" ht="12.7" hidden="1" customHeight="1" x14ac:dyDescent="0.2">
      <c r="B24" s="1"/>
      <c r="C24" s="1"/>
      <c r="D24" s="1"/>
      <c r="E24" s="1"/>
      <c r="F24" s="1"/>
      <c r="G24" s="1"/>
      <c r="H24" s="1"/>
      <c r="I24" s="39"/>
      <c r="J24" s="39"/>
      <c r="K24" s="39"/>
      <c r="L24" s="7"/>
    </row>
    <row r="25" spans="2:39" s="4" customFormat="1" ht="12.7" hidden="1" customHeight="1" x14ac:dyDescent="0.2">
      <c r="B25" s="1"/>
      <c r="C25" s="1"/>
      <c r="D25" s="1"/>
      <c r="E25" s="1"/>
      <c r="F25" s="1"/>
      <c r="G25" s="1"/>
      <c r="H25" s="1"/>
      <c r="I25" s="39"/>
      <c r="J25" s="39"/>
      <c r="K25" s="39"/>
      <c r="L25" s="7"/>
    </row>
    <row r="26" spans="2:39" s="4" customFormat="1" ht="12.7" customHeight="1" thickBot="1" x14ac:dyDescent="0.25">
      <c r="B26" s="1"/>
      <c r="C26" s="1"/>
      <c r="D26" s="1"/>
      <c r="E26" s="1"/>
      <c r="F26" s="1"/>
      <c r="G26" s="1"/>
      <c r="H26" s="1"/>
      <c r="I26" s="39"/>
      <c r="J26" s="39"/>
      <c r="K26" s="39"/>
      <c r="L26" s="7"/>
    </row>
    <row r="27" spans="2:39" ht="13.6" hidden="1" customHeight="1" thickBot="1" x14ac:dyDescent="0.25">
      <c r="B27" s="46" t="s">
        <v>3</v>
      </c>
      <c r="C27" s="81" t="s">
        <v>88</v>
      </c>
      <c r="D27" s="82"/>
      <c r="E27" s="82"/>
      <c r="F27" s="83"/>
      <c r="G27" s="47" t="s">
        <v>4</v>
      </c>
      <c r="H27" s="48">
        <v>1</v>
      </c>
      <c r="I27" s="39"/>
      <c r="J27" s="39"/>
      <c r="K27" s="39"/>
      <c r="L27" s="7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2:39" ht="13.6" hidden="1" customHeight="1" thickBot="1" x14ac:dyDescent="0.25">
      <c r="B28" s="49" t="s">
        <v>5</v>
      </c>
      <c r="C28" s="105" t="s">
        <v>89</v>
      </c>
      <c r="D28" s="106"/>
      <c r="E28" s="106"/>
      <c r="F28" s="107"/>
      <c r="G28" s="50" t="s">
        <v>4</v>
      </c>
      <c r="H28" s="51">
        <v>278</v>
      </c>
      <c r="I28" s="39"/>
      <c r="J28" s="39"/>
      <c r="K28" s="39"/>
      <c r="L28" s="7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2:39" ht="25.55" customHeight="1" thickTop="1" thickBot="1" x14ac:dyDescent="0.25">
      <c r="B29" s="52" t="s">
        <v>6</v>
      </c>
      <c r="C29" s="108" t="s">
        <v>92</v>
      </c>
      <c r="D29" s="109"/>
      <c r="E29" s="109"/>
      <c r="F29" s="110"/>
      <c r="G29" s="53" t="s">
        <v>4</v>
      </c>
      <c r="H29" s="54">
        <v>3158</v>
      </c>
      <c r="I29" s="160" t="s">
        <v>7</v>
      </c>
      <c r="J29" s="160"/>
      <c r="K29" s="160"/>
      <c r="L29" s="15">
        <f>+'[2]371 PAC'!R57</f>
        <v>0.13612078977932637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2:39" ht="35.299999999999997" customHeight="1" thickTop="1" thickBot="1" x14ac:dyDescent="0.25">
      <c r="B30" s="55" t="s">
        <v>9</v>
      </c>
      <c r="C30" s="69">
        <v>371</v>
      </c>
      <c r="D30" s="56" t="s">
        <v>10</v>
      </c>
      <c r="E30" s="117" t="s">
        <v>93</v>
      </c>
      <c r="F30" s="118"/>
      <c r="G30" s="118"/>
      <c r="H30" s="119"/>
      <c r="I30" s="39"/>
      <c r="J30" s="39"/>
      <c r="K30" s="39"/>
      <c r="L30" s="7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2:39" ht="12.7" hidden="1" customHeight="1" x14ac:dyDescent="0.2">
      <c r="B31" s="57" t="s">
        <v>11</v>
      </c>
      <c r="C31" s="58" t="s">
        <v>87</v>
      </c>
      <c r="D31" s="59" t="s">
        <v>12</v>
      </c>
      <c r="E31" s="58">
        <v>50</v>
      </c>
      <c r="F31" s="59" t="s">
        <v>13</v>
      </c>
      <c r="G31" s="60">
        <v>0</v>
      </c>
      <c r="H31" s="61"/>
      <c r="I31" s="39"/>
      <c r="J31" s="39"/>
      <c r="K31" s="39"/>
      <c r="L31" s="7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2:39" ht="12.7" hidden="1" customHeight="1" x14ac:dyDescent="0.2">
      <c r="B32" s="46" t="s">
        <v>14</v>
      </c>
      <c r="C32" s="68" t="s">
        <v>63</v>
      </c>
      <c r="D32" s="47" t="s">
        <v>15</v>
      </c>
      <c r="E32" s="68" t="s">
        <v>64</v>
      </c>
      <c r="F32" s="47"/>
      <c r="G32" s="47"/>
      <c r="H32" s="62"/>
      <c r="I32" s="39"/>
      <c r="J32" s="39"/>
      <c r="K32" s="39"/>
      <c r="L32" s="7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2:39" ht="13.6" hidden="1" customHeight="1" thickBot="1" x14ac:dyDescent="0.25">
      <c r="B33" s="55" t="s">
        <v>16</v>
      </c>
      <c r="C33" s="120" t="s">
        <v>65</v>
      </c>
      <c r="D33" s="121"/>
      <c r="E33" s="121"/>
      <c r="F33" s="121"/>
      <c r="G33" s="121"/>
      <c r="H33" s="122"/>
      <c r="I33" s="39"/>
      <c r="J33" s="39"/>
      <c r="K33" s="39"/>
      <c r="L33" s="7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2:39" s="4" customFormat="1" ht="12.7" hidden="1" customHeight="1" x14ac:dyDescent="0.2">
      <c r="B34" s="1"/>
      <c r="C34" s="1"/>
      <c r="D34" s="1"/>
      <c r="E34" s="1"/>
      <c r="F34" s="1"/>
      <c r="G34" s="1"/>
      <c r="H34" s="1"/>
      <c r="I34" s="39"/>
      <c r="J34" s="39"/>
      <c r="K34" s="39"/>
      <c r="L34" s="7"/>
    </row>
    <row r="35" spans="2:39" s="4" customFormat="1" ht="12.7" customHeight="1" thickBot="1" x14ac:dyDescent="0.25">
      <c r="B35" s="1"/>
      <c r="C35" s="1"/>
      <c r="D35" s="1"/>
      <c r="E35" s="1"/>
      <c r="F35" s="1"/>
      <c r="G35" s="1"/>
      <c r="H35" s="1"/>
      <c r="I35" s="39"/>
      <c r="J35" s="39"/>
      <c r="K35" s="39"/>
      <c r="L35" s="7"/>
    </row>
    <row r="36" spans="2:39" ht="13.6" hidden="1" customHeight="1" thickBot="1" x14ac:dyDescent="0.25">
      <c r="B36" s="46" t="s">
        <v>3</v>
      </c>
      <c r="C36" s="81" t="s">
        <v>88</v>
      </c>
      <c r="D36" s="82"/>
      <c r="E36" s="82"/>
      <c r="F36" s="83"/>
      <c r="G36" s="47" t="s">
        <v>4</v>
      </c>
      <c r="H36" s="48">
        <v>1</v>
      </c>
      <c r="I36" s="39"/>
      <c r="J36" s="39"/>
      <c r="K36" s="39"/>
      <c r="L36" s="7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2:39" ht="13.6" hidden="1" customHeight="1" thickBot="1" x14ac:dyDescent="0.25">
      <c r="B37" s="49" t="s">
        <v>5</v>
      </c>
      <c r="C37" s="105" t="s">
        <v>89</v>
      </c>
      <c r="D37" s="106"/>
      <c r="E37" s="106"/>
      <c r="F37" s="107"/>
      <c r="G37" s="50" t="s">
        <v>4</v>
      </c>
      <c r="H37" s="51">
        <v>278</v>
      </c>
      <c r="I37" s="39"/>
      <c r="J37" s="39"/>
      <c r="K37" s="39"/>
      <c r="L37" s="7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2:39" ht="25.55" customHeight="1" thickTop="1" thickBot="1" x14ac:dyDescent="0.25">
      <c r="B38" s="52" t="s">
        <v>6</v>
      </c>
      <c r="C38" s="108" t="s">
        <v>94</v>
      </c>
      <c r="D38" s="109"/>
      <c r="E38" s="109"/>
      <c r="F38" s="110"/>
      <c r="G38" s="53" t="s">
        <v>4</v>
      </c>
      <c r="H38" s="54">
        <v>3089</v>
      </c>
      <c r="I38" s="160" t="s">
        <v>7</v>
      </c>
      <c r="J38" s="160"/>
      <c r="K38" s="160"/>
      <c r="L38" s="15">
        <f>+'[2]441 PAC'!BB57</f>
        <v>0.91500187822285961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spans="2:39" ht="35.299999999999997" customHeight="1" thickTop="1" thickBot="1" x14ac:dyDescent="0.25">
      <c r="B39" s="55" t="s">
        <v>9</v>
      </c>
      <c r="C39" s="69">
        <v>441</v>
      </c>
      <c r="D39" s="56" t="s">
        <v>10</v>
      </c>
      <c r="E39" s="117" t="s">
        <v>95</v>
      </c>
      <c r="F39" s="118"/>
      <c r="G39" s="118"/>
      <c r="H39" s="119"/>
      <c r="I39" s="39"/>
      <c r="J39" s="39"/>
      <c r="K39" s="39"/>
      <c r="L39" s="7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2:39" ht="12.7" hidden="1" customHeight="1" x14ac:dyDescent="0.2">
      <c r="B40" s="57" t="s">
        <v>11</v>
      </c>
      <c r="C40" s="58" t="s">
        <v>82</v>
      </c>
      <c r="D40" s="59" t="s">
        <v>12</v>
      </c>
      <c r="E40" s="58">
        <v>100</v>
      </c>
      <c r="F40" s="59" t="s">
        <v>13</v>
      </c>
      <c r="G40" s="60">
        <v>0</v>
      </c>
      <c r="H40" s="61"/>
      <c r="I40" s="39"/>
      <c r="J40" s="39"/>
      <c r="K40" s="39"/>
      <c r="L40" s="7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2:39" ht="12.7" hidden="1" customHeight="1" x14ac:dyDescent="0.2">
      <c r="B41" s="46" t="s">
        <v>14</v>
      </c>
      <c r="C41" s="68" t="s">
        <v>63</v>
      </c>
      <c r="D41" s="47" t="s">
        <v>15</v>
      </c>
      <c r="E41" s="68" t="s">
        <v>64</v>
      </c>
      <c r="F41" s="47"/>
      <c r="G41" s="47"/>
      <c r="H41" s="62"/>
      <c r="I41" s="39"/>
      <c r="J41" s="39"/>
      <c r="K41" s="39"/>
      <c r="L41" s="7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2:39" ht="13.6" hidden="1" customHeight="1" thickBot="1" x14ac:dyDescent="0.25">
      <c r="B42" s="55" t="s">
        <v>16</v>
      </c>
      <c r="C42" s="120" t="s">
        <v>96</v>
      </c>
      <c r="D42" s="121"/>
      <c r="E42" s="121"/>
      <c r="F42" s="121"/>
      <c r="G42" s="121"/>
      <c r="H42" s="122"/>
      <c r="I42" s="39"/>
      <c r="J42" s="39"/>
      <c r="K42" s="39"/>
      <c r="L42" s="7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2:39" s="4" customFormat="1" ht="12.7" hidden="1" customHeight="1" x14ac:dyDescent="0.2">
      <c r="B43" s="1"/>
      <c r="C43" s="1"/>
      <c r="D43" s="1"/>
      <c r="E43" s="1"/>
      <c r="F43" s="1"/>
      <c r="G43" s="1"/>
      <c r="H43" s="1"/>
      <c r="I43" s="39"/>
      <c r="J43" s="39"/>
      <c r="K43" s="39"/>
      <c r="L43" s="7"/>
    </row>
    <row r="44" spans="2:39" s="4" customFormat="1" ht="12.7" hidden="1" customHeight="1" x14ac:dyDescent="0.2">
      <c r="B44" s="1"/>
      <c r="C44" s="1"/>
      <c r="D44" s="1"/>
      <c r="E44" s="1"/>
      <c r="F44" s="1"/>
      <c r="G44" s="1"/>
      <c r="H44" s="1"/>
      <c r="I44" s="39"/>
      <c r="J44" s="39"/>
      <c r="K44" s="39"/>
      <c r="L44" s="7"/>
    </row>
    <row r="45" spans="2:39" s="4" customFormat="1" ht="12.7" hidden="1" customHeight="1" x14ac:dyDescent="0.2">
      <c r="B45" s="1"/>
      <c r="C45" s="1"/>
      <c r="D45" s="1"/>
      <c r="E45" s="1"/>
      <c r="F45" s="1"/>
      <c r="G45" s="1"/>
      <c r="H45" s="1"/>
      <c r="I45" s="39"/>
      <c r="J45" s="39"/>
      <c r="K45" s="39"/>
      <c r="L45" s="7"/>
    </row>
    <row r="46" spans="2:39" ht="12.7" hidden="1" customHeight="1" x14ac:dyDescent="0.2">
      <c r="B46" s="46" t="s">
        <v>3</v>
      </c>
      <c r="C46" s="81" t="s">
        <v>88</v>
      </c>
      <c r="D46" s="82"/>
      <c r="E46" s="82"/>
      <c r="F46" s="83"/>
      <c r="G46" s="47" t="s">
        <v>4</v>
      </c>
      <c r="H46" s="48">
        <v>1</v>
      </c>
      <c r="I46" s="39"/>
      <c r="J46" s="39"/>
      <c r="K46" s="39"/>
      <c r="L46" s="7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2:39" ht="12.7" hidden="1" customHeight="1" x14ac:dyDescent="0.2">
      <c r="B47" s="49" t="s">
        <v>5</v>
      </c>
      <c r="C47" s="123" t="s">
        <v>89</v>
      </c>
      <c r="D47" s="124"/>
      <c r="E47" s="124"/>
      <c r="F47" s="125"/>
      <c r="G47" s="50" t="s">
        <v>4</v>
      </c>
      <c r="H47" s="51">
        <v>278</v>
      </c>
      <c r="I47" s="39"/>
      <c r="J47" s="39"/>
      <c r="K47" s="39"/>
      <c r="L47" s="7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2:39" s="4" customFormat="1" ht="14" thickBot="1" x14ac:dyDescent="0.25">
      <c r="B48" s="63"/>
      <c r="C48" s="64"/>
      <c r="D48" s="64"/>
      <c r="E48" s="64"/>
      <c r="F48" s="64"/>
      <c r="G48" s="65"/>
      <c r="H48" s="66"/>
      <c r="I48" s="39"/>
      <c r="J48" s="39"/>
      <c r="K48" s="39"/>
      <c r="L48" s="7"/>
    </row>
    <row r="49" spans="2:39" ht="25.55" customHeight="1" thickBot="1" x14ac:dyDescent="0.25">
      <c r="B49" s="52" t="s">
        <v>6</v>
      </c>
      <c r="C49" s="108" t="s">
        <v>97</v>
      </c>
      <c r="D49" s="109"/>
      <c r="E49" s="109"/>
      <c r="F49" s="110"/>
      <c r="G49" s="53" t="s">
        <v>4</v>
      </c>
      <c r="H49" s="54">
        <v>2001</v>
      </c>
      <c r="I49" s="160" t="s">
        <v>7</v>
      </c>
      <c r="J49" s="160"/>
      <c r="K49" s="160"/>
      <c r="L49" s="26">
        <f>+'[2]443 PAC'!AD57</f>
        <v>0.6543280182232345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2:39" ht="35.299999999999997" customHeight="1" thickTop="1" thickBot="1" x14ac:dyDescent="0.25">
      <c r="B50" s="55" t="s">
        <v>9</v>
      </c>
      <c r="C50" s="69">
        <v>443</v>
      </c>
      <c r="D50" s="56" t="s">
        <v>10</v>
      </c>
      <c r="E50" s="117" t="s">
        <v>98</v>
      </c>
      <c r="F50" s="118"/>
      <c r="G50" s="118"/>
      <c r="H50" s="119"/>
      <c r="I50" s="39"/>
      <c r="J50" s="39"/>
      <c r="K50" s="39"/>
      <c r="L50" s="7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2:39" ht="12.7" hidden="1" customHeight="1" x14ac:dyDescent="0.2">
      <c r="B51" s="57" t="s">
        <v>11</v>
      </c>
      <c r="C51" s="58" t="s">
        <v>99</v>
      </c>
      <c r="D51" s="59" t="s">
        <v>12</v>
      </c>
      <c r="E51" s="58">
        <v>100</v>
      </c>
      <c r="F51" s="59" t="s">
        <v>13</v>
      </c>
      <c r="G51" s="60">
        <v>0</v>
      </c>
      <c r="H51" s="61"/>
      <c r="I51" s="39"/>
      <c r="J51" s="39"/>
      <c r="K51" s="39"/>
      <c r="L51" s="7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2:39" ht="12.7" hidden="1" customHeight="1" x14ac:dyDescent="0.2">
      <c r="B52" s="46" t="s">
        <v>14</v>
      </c>
      <c r="C52" s="68" t="s">
        <v>63</v>
      </c>
      <c r="D52" s="47" t="s">
        <v>15</v>
      </c>
      <c r="E52" s="68" t="s">
        <v>64</v>
      </c>
      <c r="F52" s="47"/>
      <c r="G52" s="47"/>
      <c r="H52" s="62"/>
      <c r="I52" s="39"/>
      <c r="J52" s="39"/>
      <c r="K52" s="39"/>
      <c r="L52" s="7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</row>
    <row r="53" spans="2:39" ht="13.6" hidden="1" customHeight="1" thickBot="1" x14ac:dyDescent="0.25">
      <c r="B53" s="55" t="s">
        <v>16</v>
      </c>
      <c r="C53" s="120" t="s">
        <v>96</v>
      </c>
      <c r="D53" s="121"/>
      <c r="E53" s="121"/>
      <c r="F53" s="121"/>
      <c r="G53" s="121"/>
      <c r="H53" s="122"/>
      <c r="I53" s="39"/>
      <c r="J53" s="39"/>
      <c r="K53" s="39"/>
      <c r="L53" s="7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</row>
    <row r="54" spans="2:39" s="4" customFormat="1" ht="12.7" customHeight="1" thickBot="1" x14ac:dyDescent="0.25">
      <c r="B54" s="1"/>
      <c r="C54" s="1"/>
      <c r="D54" s="1"/>
      <c r="E54" s="1"/>
      <c r="F54" s="1"/>
      <c r="G54" s="1"/>
      <c r="H54" s="1"/>
      <c r="I54" s="39"/>
      <c r="J54" s="39"/>
      <c r="K54" s="39"/>
      <c r="L54" s="7"/>
    </row>
    <row r="55" spans="2:39" s="4" customFormat="1" ht="13.6" hidden="1" customHeight="1" thickBot="1" x14ac:dyDescent="0.25">
      <c r="B55" s="1"/>
      <c r="C55" s="1"/>
      <c r="D55" s="1"/>
      <c r="E55" s="1"/>
      <c r="F55" s="1"/>
      <c r="G55" s="1"/>
      <c r="H55" s="1"/>
      <c r="I55" s="39"/>
      <c r="J55" s="39"/>
      <c r="K55" s="39"/>
      <c r="L55" s="7"/>
    </row>
    <row r="56" spans="2:39" ht="13.6" hidden="1" customHeight="1" thickBot="1" x14ac:dyDescent="0.25">
      <c r="B56" s="46" t="s">
        <v>3</v>
      </c>
      <c r="C56" s="81" t="s">
        <v>88</v>
      </c>
      <c r="D56" s="82"/>
      <c r="E56" s="82"/>
      <c r="F56" s="83"/>
      <c r="G56" s="47" t="s">
        <v>4</v>
      </c>
      <c r="H56" s="48">
        <v>1</v>
      </c>
      <c r="I56" s="39"/>
      <c r="J56" s="39"/>
      <c r="K56" s="39"/>
      <c r="L56" s="7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2:39" ht="13.6" hidden="1" customHeight="1" thickBot="1" x14ac:dyDescent="0.25">
      <c r="B57" s="49" t="s">
        <v>5</v>
      </c>
      <c r="C57" s="105" t="s">
        <v>89</v>
      </c>
      <c r="D57" s="106"/>
      <c r="E57" s="106"/>
      <c r="F57" s="107"/>
      <c r="G57" s="50" t="s">
        <v>4</v>
      </c>
      <c r="H57" s="51">
        <v>278</v>
      </c>
      <c r="I57" s="39"/>
      <c r="J57" s="39"/>
      <c r="K57" s="39"/>
      <c r="L57" s="7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2:39" ht="25.55" customHeight="1" thickTop="1" thickBot="1" x14ac:dyDescent="0.25">
      <c r="B58" s="52" t="s">
        <v>6</v>
      </c>
      <c r="C58" s="108" t="s">
        <v>100</v>
      </c>
      <c r="D58" s="109"/>
      <c r="E58" s="109"/>
      <c r="F58" s="110"/>
      <c r="G58" s="53" t="s">
        <v>4</v>
      </c>
      <c r="H58" s="54">
        <v>2347</v>
      </c>
      <c r="I58" s="160" t="s">
        <v>7</v>
      </c>
      <c r="J58" s="160"/>
      <c r="K58" s="160"/>
      <c r="L58" s="15">
        <f>+'[2]445 PAC'!BO57</f>
        <v>1.5358711566617862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2:39" ht="35.299999999999997" customHeight="1" thickTop="1" thickBot="1" x14ac:dyDescent="0.25">
      <c r="B59" s="55" t="s">
        <v>9</v>
      </c>
      <c r="C59" s="69">
        <v>445</v>
      </c>
      <c r="D59" s="56" t="s">
        <v>10</v>
      </c>
      <c r="E59" s="117" t="s">
        <v>101</v>
      </c>
      <c r="F59" s="118"/>
      <c r="G59" s="118"/>
      <c r="H59" s="119"/>
      <c r="I59" s="5"/>
      <c r="J59" s="5"/>
      <c r="K59" s="5"/>
      <c r="L59" s="7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2:39" ht="12.7" hidden="1" customHeight="1" x14ac:dyDescent="0.2">
      <c r="B60" s="17" t="s">
        <v>11</v>
      </c>
      <c r="C60" s="18" t="s">
        <v>82</v>
      </c>
      <c r="D60" s="19" t="s">
        <v>12</v>
      </c>
      <c r="E60" s="18">
        <v>100</v>
      </c>
      <c r="F60" s="19" t="s">
        <v>13</v>
      </c>
      <c r="G60" s="20">
        <v>0</v>
      </c>
      <c r="H60" s="21"/>
      <c r="I60" s="5"/>
      <c r="J60" s="5"/>
      <c r="K60" s="5"/>
      <c r="L60" s="7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2:39" ht="12.7" hidden="1" customHeight="1" x14ac:dyDescent="0.2">
      <c r="B61" s="9" t="s">
        <v>14</v>
      </c>
      <c r="C61" s="71" t="s">
        <v>63</v>
      </c>
      <c r="D61" s="10" t="s">
        <v>15</v>
      </c>
      <c r="E61" s="71" t="s">
        <v>64</v>
      </c>
      <c r="F61" s="10"/>
      <c r="G61" s="10"/>
      <c r="H61" s="23"/>
      <c r="I61" s="5"/>
      <c r="J61" s="5"/>
      <c r="K61" s="5"/>
      <c r="L61" s="7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2:39" ht="13.6" hidden="1" customHeight="1" thickBot="1" x14ac:dyDescent="0.25">
      <c r="B62" s="16" t="s">
        <v>16</v>
      </c>
      <c r="C62" s="138" t="s">
        <v>102</v>
      </c>
      <c r="D62" s="139"/>
      <c r="E62" s="139"/>
      <c r="F62" s="139"/>
      <c r="G62" s="139"/>
      <c r="H62" s="140"/>
      <c r="I62" s="5"/>
      <c r="J62" s="5"/>
      <c r="K62" s="5"/>
      <c r="L62" s="7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2:39" s="4" customFormat="1" ht="12.7" hidden="1" customHeight="1" x14ac:dyDescent="0.2">
      <c r="I63" s="5"/>
      <c r="J63" s="5"/>
      <c r="K63" s="5"/>
      <c r="L63" s="7"/>
    </row>
    <row r="64" spans="2:39" s="4" customFormat="1" ht="12.7" hidden="1" customHeight="1" x14ac:dyDescent="0.2">
      <c r="I64" s="5"/>
      <c r="J64" s="5"/>
      <c r="K64" s="5"/>
      <c r="L64" s="7"/>
    </row>
    <row r="65" spans="2:39" s="4" customFormat="1" ht="12.7" customHeight="1" x14ac:dyDescent="0.2">
      <c r="I65" s="5"/>
      <c r="J65" s="5"/>
      <c r="K65" s="5"/>
      <c r="L65" s="7"/>
    </row>
    <row r="66" spans="2:39" ht="12.7" hidden="1" customHeight="1" x14ac:dyDescent="0.2">
      <c r="B66" s="9" t="s">
        <v>3</v>
      </c>
      <c r="C66" s="141" t="e">
        <v>#REF!</v>
      </c>
      <c r="D66" s="142"/>
      <c r="E66" s="142"/>
      <c r="F66" s="143"/>
      <c r="G66" s="10" t="s">
        <v>4</v>
      </c>
      <c r="H66" s="11" t="e">
        <v>#REF!</v>
      </c>
      <c r="I66" s="5"/>
      <c r="J66" s="5"/>
      <c r="K66" s="5"/>
      <c r="L66" s="7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2:39" ht="12.7" hidden="1" customHeight="1" x14ac:dyDescent="0.2">
      <c r="B67" s="12" t="s">
        <v>5</v>
      </c>
      <c r="C67" s="126" t="e">
        <v>#REF!</v>
      </c>
      <c r="D67" s="127"/>
      <c r="E67" s="127"/>
      <c r="F67" s="128"/>
      <c r="G67" s="13" t="s">
        <v>4</v>
      </c>
      <c r="H67" s="14" t="e">
        <v>#REF!</v>
      </c>
      <c r="I67" s="5"/>
      <c r="J67" s="5"/>
      <c r="K67" s="5"/>
      <c r="L67" s="7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spans="2:39" ht="12.7" hidden="1" customHeight="1" x14ac:dyDescent="0.2">
      <c r="B68" s="17" t="s">
        <v>11</v>
      </c>
      <c r="C68" s="18" t="e">
        <v>#REF!</v>
      </c>
      <c r="D68" s="19" t="s">
        <v>12</v>
      </c>
      <c r="E68" s="18" t="e">
        <v>#REF!</v>
      </c>
      <c r="F68" s="19" t="s">
        <v>13</v>
      </c>
      <c r="G68" s="20" t="e">
        <v>#REF!</v>
      </c>
      <c r="H68" s="21"/>
      <c r="I68" s="5"/>
      <c r="J68" s="5"/>
      <c r="K68" s="5"/>
      <c r="L68" s="7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</row>
    <row r="69" spans="2:39" ht="12.7" hidden="1" customHeight="1" x14ac:dyDescent="0.2">
      <c r="B69" s="9" t="s">
        <v>14</v>
      </c>
      <c r="C69" s="71" t="e">
        <v>#REF!</v>
      </c>
      <c r="D69" s="10" t="s">
        <v>15</v>
      </c>
      <c r="E69" s="71" t="e">
        <v>#REF!</v>
      </c>
      <c r="F69" s="10"/>
      <c r="G69" s="10"/>
      <c r="H69" s="23"/>
      <c r="I69" s="5"/>
      <c r="J69" s="5"/>
      <c r="K69" s="5"/>
      <c r="L69" s="7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</row>
    <row r="70" spans="2:39" ht="13.6" hidden="1" customHeight="1" thickBot="1" x14ac:dyDescent="0.25">
      <c r="B70" s="16" t="s">
        <v>16</v>
      </c>
      <c r="C70" s="138" t="e">
        <v>#REF!</v>
      </c>
      <c r="D70" s="139"/>
      <c r="E70" s="139"/>
      <c r="F70" s="139"/>
      <c r="G70" s="139"/>
      <c r="H70" s="140"/>
      <c r="I70" s="5"/>
      <c r="J70" s="5"/>
      <c r="K70" s="5"/>
      <c r="L70" s="7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</row>
    <row r="71" spans="2:39" s="4" customFormat="1" ht="12.7" customHeight="1" x14ac:dyDescent="0.2">
      <c r="I71" s="5"/>
      <c r="J71" s="5"/>
      <c r="K71" s="5"/>
      <c r="L71" s="7"/>
    </row>
    <row r="72" spans="2:39" s="4" customFormat="1" ht="12.7" hidden="1" customHeight="1" x14ac:dyDescent="0.2">
      <c r="I72" s="5"/>
      <c r="J72" s="5"/>
      <c r="K72" s="5"/>
      <c r="L72" s="7"/>
    </row>
    <row r="73" spans="2:39" s="4" customFormat="1" ht="12.7" customHeight="1" x14ac:dyDescent="0.2">
      <c r="I73" s="5"/>
      <c r="J73" s="5"/>
      <c r="K73" s="5"/>
      <c r="L73" s="7"/>
    </row>
    <row r="74" spans="2:39" ht="12.7" hidden="1" customHeight="1" x14ac:dyDescent="0.2">
      <c r="B74" s="9" t="s">
        <v>3</v>
      </c>
      <c r="C74" s="141" t="e">
        <v>#REF!</v>
      </c>
      <c r="D74" s="142"/>
      <c r="E74" s="142"/>
      <c r="F74" s="143"/>
      <c r="G74" s="10" t="s">
        <v>4</v>
      </c>
      <c r="H74" s="11" t="e">
        <v>#REF!</v>
      </c>
      <c r="I74" s="5"/>
      <c r="J74" s="5"/>
      <c r="K74" s="5"/>
      <c r="L74" s="7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</row>
    <row r="75" spans="2:39" ht="12.7" hidden="1" customHeight="1" x14ac:dyDescent="0.2">
      <c r="B75" s="9" t="s">
        <v>5</v>
      </c>
      <c r="C75" s="161" t="e">
        <v>#REF!</v>
      </c>
      <c r="D75" s="162"/>
      <c r="E75" s="162"/>
      <c r="F75" s="163"/>
      <c r="G75" s="10" t="s">
        <v>4</v>
      </c>
      <c r="H75" s="11" t="e">
        <v>#REF!</v>
      </c>
      <c r="I75" s="5"/>
      <c r="J75" s="5"/>
      <c r="K75" s="5"/>
      <c r="L75" s="7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</row>
    <row r="76" spans="2:39" s="4" customFormat="1" ht="13.25" x14ac:dyDescent="0.2">
      <c r="I76" s="5"/>
      <c r="J76" s="5"/>
      <c r="K76" s="5"/>
      <c r="L76" s="7"/>
    </row>
    <row r="77" spans="2:39" s="4" customFormat="1" ht="13.25" x14ac:dyDescent="0.2">
      <c r="D77" s="28"/>
      <c r="E77" s="28"/>
      <c r="F77" s="28"/>
      <c r="G77" s="28"/>
      <c r="H77" s="28"/>
      <c r="I77" s="5"/>
      <c r="J77" s="5"/>
      <c r="K77" s="5"/>
      <c r="L77" s="7"/>
    </row>
    <row r="78" spans="2:39" s="4" customFormat="1" ht="12.7" customHeight="1" x14ac:dyDescent="0.2">
      <c r="D78" s="28"/>
      <c r="E78" s="28"/>
      <c r="F78" s="28"/>
      <c r="G78" s="28"/>
      <c r="H78" s="28"/>
      <c r="I78" s="5"/>
      <c r="J78" s="5"/>
      <c r="K78" s="5"/>
      <c r="L78" s="7"/>
    </row>
    <row r="79" spans="2:39" s="4" customFormat="1" ht="12.7" customHeight="1" x14ac:dyDescent="0.2">
      <c r="D79" s="28"/>
      <c r="E79" s="28"/>
      <c r="F79" s="28"/>
      <c r="G79" s="28"/>
      <c r="H79" s="28"/>
      <c r="I79" s="5"/>
      <c r="J79" s="5"/>
      <c r="K79" s="5"/>
      <c r="L79" s="7"/>
    </row>
    <row r="80" spans="2:39" s="31" customFormat="1" ht="13.25" x14ac:dyDescent="0.2">
      <c r="D80" s="28"/>
      <c r="E80" s="28"/>
      <c r="F80" s="28"/>
      <c r="G80" s="28"/>
      <c r="H80" s="28"/>
      <c r="I80" s="39"/>
      <c r="J80" s="39"/>
      <c r="K80" s="39"/>
      <c r="L80" s="33"/>
    </row>
    <row r="81" spans="2:12" s="31" customFormat="1" ht="13.25" x14ac:dyDescent="0.2">
      <c r="I81" s="39"/>
      <c r="J81" s="39"/>
      <c r="K81" s="39"/>
      <c r="L81" s="33"/>
    </row>
    <row r="82" spans="2:12" s="31" customFormat="1" ht="13.25" x14ac:dyDescent="0.2">
      <c r="I82" s="39"/>
      <c r="J82" s="39"/>
      <c r="K82" s="39"/>
      <c r="L82" s="33"/>
    </row>
    <row r="83" spans="2:12" s="31" customFormat="1" ht="13.25" x14ac:dyDescent="0.2">
      <c r="I83" s="39"/>
      <c r="J83" s="39"/>
      <c r="K83" s="39"/>
      <c r="L83" s="33"/>
    </row>
    <row r="84" spans="2:12" s="31" customFormat="1" ht="13.25" x14ac:dyDescent="0.2">
      <c r="I84" s="39"/>
      <c r="J84" s="39"/>
      <c r="K84" s="39"/>
      <c r="L84" s="33"/>
    </row>
    <row r="85" spans="2:12" s="31" customFormat="1" ht="13.25" x14ac:dyDescent="0.2">
      <c r="F85" s="31" t="s">
        <v>17</v>
      </c>
      <c r="G85" s="31" t="s">
        <v>18</v>
      </c>
      <c r="I85" s="39"/>
      <c r="J85" s="39"/>
      <c r="K85" s="39"/>
      <c r="L85" s="33"/>
    </row>
    <row r="86" spans="2:12" s="31" customFormat="1" ht="13.25" x14ac:dyDescent="0.2">
      <c r="B86" s="32" t="s">
        <v>17</v>
      </c>
      <c r="C86" s="31" t="s">
        <v>10</v>
      </c>
      <c r="D86" s="31" t="s">
        <v>18</v>
      </c>
      <c r="F86" s="31">
        <v>341</v>
      </c>
      <c r="G86" s="33">
        <v>0.20291026677445431</v>
      </c>
      <c r="I86" s="39"/>
      <c r="J86" s="39"/>
      <c r="K86" s="39"/>
      <c r="L86" s="33"/>
    </row>
    <row r="87" spans="2:12" s="31" customFormat="1" ht="13.25" x14ac:dyDescent="0.2">
      <c r="B87" s="31">
        <v>341</v>
      </c>
      <c r="C87" s="31" t="s">
        <v>86</v>
      </c>
      <c r="D87" s="33">
        <v>0.20291026677445431</v>
      </c>
      <c r="F87" s="31">
        <v>342</v>
      </c>
      <c r="G87" s="33">
        <v>0.50964348334307419</v>
      </c>
      <c r="I87" s="39"/>
      <c r="J87" s="39"/>
      <c r="K87" s="39"/>
      <c r="L87" s="33"/>
    </row>
    <row r="88" spans="2:12" s="31" customFormat="1" ht="13.25" x14ac:dyDescent="0.2">
      <c r="B88" s="31">
        <v>342</v>
      </c>
      <c r="C88" s="31" t="s">
        <v>91</v>
      </c>
      <c r="D88" s="33">
        <v>0.50964348334307419</v>
      </c>
      <c r="F88" s="31">
        <v>371</v>
      </c>
      <c r="G88" s="33">
        <v>0.13612078977932637</v>
      </c>
      <c r="I88" s="39"/>
      <c r="J88" s="39"/>
      <c r="K88" s="39"/>
      <c r="L88" s="33"/>
    </row>
    <row r="89" spans="2:12" s="31" customFormat="1" ht="13.25" x14ac:dyDescent="0.2">
      <c r="B89" s="31">
        <f>+C30</f>
        <v>371</v>
      </c>
      <c r="C89" s="33" t="str">
        <f>+E30</f>
        <v>Secuestro de Bienes  Inmuebles</v>
      </c>
      <c r="D89" s="33">
        <f>+L29</f>
        <v>0.13612078977932637</v>
      </c>
      <c r="F89" s="31">
        <f t="shared" ref="F89:F110" si="0">+B90</f>
        <v>441</v>
      </c>
      <c r="G89" s="33">
        <f t="shared" ref="G89:G110" si="1">+D90</f>
        <v>0.91500187822285961</v>
      </c>
      <c r="I89" s="39"/>
      <c r="J89" s="39"/>
      <c r="K89" s="39"/>
      <c r="L89" s="33"/>
    </row>
    <row r="90" spans="2:12" s="31" customFormat="1" ht="13.25" x14ac:dyDescent="0.2">
      <c r="B90" s="31">
        <f>+C39</f>
        <v>441</v>
      </c>
      <c r="C90" s="31" t="str">
        <f>+E39</f>
        <v>Gestión de títulos de depósito judicial</v>
      </c>
      <c r="D90" s="33">
        <f>+L38</f>
        <v>0.91500187822285961</v>
      </c>
      <c r="F90" s="31">
        <f t="shared" si="0"/>
        <v>443</v>
      </c>
      <c r="G90" s="33">
        <f t="shared" si="1"/>
        <v>0.6543280182232345</v>
      </c>
      <c r="I90" s="39"/>
      <c r="J90" s="39"/>
      <c r="K90" s="39"/>
      <c r="L90" s="33"/>
    </row>
    <row r="91" spans="2:12" s="31" customFormat="1" ht="13.25" x14ac:dyDescent="0.2">
      <c r="B91" s="31">
        <f>+C50</f>
        <v>443</v>
      </c>
      <c r="C91" s="31" t="str">
        <f>+E50</f>
        <v>Gestión de bienes Inmuebles Embargados</v>
      </c>
      <c r="D91" s="33">
        <f>+L49</f>
        <v>0.6543280182232345</v>
      </c>
      <c r="F91" s="31">
        <f t="shared" si="0"/>
        <v>445</v>
      </c>
      <c r="G91" s="33">
        <f t="shared" si="1"/>
        <v>1.5358711566617862</v>
      </c>
      <c r="I91" s="39"/>
      <c r="J91" s="39"/>
      <c r="K91" s="39"/>
      <c r="L91" s="33"/>
    </row>
    <row r="92" spans="2:12" s="31" customFormat="1" ht="13.25" x14ac:dyDescent="0.2">
      <c r="B92" s="31">
        <f>+C59</f>
        <v>445</v>
      </c>
      <c r="C92" s="31" t="str">
        <f>+E59</f>
        <v>Obligaciones Normalizadas</v>
      </c>
      <c r="D92" s="33">
        <f>+L58</f>
        <v>1.5358711566617862</v>
      </c>
      <c r="F92" s="31" t="e">
        <f t="shared" si="0"/>
        <v>#REF!</v>
      </c>
      <c r="G92" s="33" t="e">
        <f t="shared" si="1"/>
        <v>#REF!</v>
      </c>
      <c r="I92" s="39"/>
      <c r="J92" s="39"/>
      <c r="K92" s="39"/>
      <c r="L92" s="33"/>
    </row>
    <row r="93" spans="2:12" s="31" customFormat="1" ht="13.25" x14ac:dyDescent="0.2">
      <c r="B93" s="31" t="e">
        <f>+#REF!</f>
        <v>#REF!</v>
      </c>
      <c r="C93" s="31" t="e">
        <f>#REF!</f>
        <v>#REF!</v>
      </c>
      <c r="D93" s="33" t="e">
        <f>+#REF!</f>
        <v>#REF!</v>
      </c>
      <c r="F93" s="31" t="e">
        <f t="shared" si="0"/>
        <v>#REF!</v>
      </c>
      <c r="G93" s="33" t="e">
        <f t="shared" si="1"/>
        <v>#REF!</v>
      </c>
      <c r="I93" s="39"/>
      <c r="J93" s="39"/>
      <c r="K93" s="39"/>
      <c r="L93" s="33"/>
    </row>
    <row r="94" spans="2:12" s="31" customFormat="1" ht="13.25" x14ac:dyDescent="0.2">
      <c r="B94" s="31" t="e">
        <f>+#REF!</f>
        <v>#REF!</v>
      </c>
      <c r="C94" s="31" t="e">
        <f>+#REF!</f>
        <v>#REF!</v>
      </c>
      <c r="D94" s="33" t="e">
        <f>+#REF!</f>
        <v>#REF!</v>
      </c>
      <c r="F94" s="31" t="e">
        <f t="shared" si="0"/>
        <v>#REF!</v>
      </c>
      <c r="G94" s="33" t="e">
        <f t="shared" si="1"/>
        <v>#REF!</v>
      </c>
      <c r="I94" s="39"/>
      <c r="J94" s="39"/>
      <c r="K94" s="39"/>
      <c r="L94" s="33"/>
    </row>
    <row r="95" spans="2:12" s="31" customFormat="1" ht="13.25" x14ac:dyDescent="0.2">
      <c r="B95" s="31" t="e">
        <f>+#REF!</f>
        <v>#REF!</v>
      </c>
      <c r="C95" s="31" t="e">
        <f>+#REF!</f>
        <v>#REF!</v>
      </c>
      <c r="D95" s="33" t="e">
        <f>+#REF!</f>
        <v>#REF!</v>
      </c>
      <c r="F95" s="31" t="e">
        <f t="shared" si="0"/>
        <v>#REF!</v>
      </c>
      <c r="G95" s="33" t="e">
        <f t="shared" si="1"/>
        <v>#REF!</v>
      </c>
      <c r="I95" s="39"/>
      <c r="J95" s="39"/>
      <c r="K95" s="39"/>
      <c r="L95" s="33"/>
    </row>
    <row r="96" spans="2:12" s="31" customFormat="1" ht="13.25" x14ac:dyDescent="0.2">
      <c r="B96" s="31" t="e">
        <f>+#REF!</f>
        <v>#REF!</v>
      </c>
      <c r="C96" s="31" t="e">
        <f>+#REF!</f>
        <v>#REF!</v>
      </c>
      <c r="D96" s="33" t="e">
        <f>+#REF!</f>
        <v>#REF!</v>
      </c>
      <c r="F96" s="31" t="e">
        <f t="shared" si="0"/>
        <v>#REF!</v>
      </c>
      <c r="G96" s="33" t="e">
        <f t="shared" si="1"/>
        <v>#REF!</v>
      </c>
      <c r="I96" s="39"/>
      <c r="J96" s="39"/>
      <c r="K96" s="39"/>
      <c r="L96" s="33"/>
    </row>
    <row r="97" spans="2:12" s="31" customFormat="1" ht="13.25" x14ac:dyDescent="0.2">
      <c r="B97" s="31" t="e">
        <f>+#REF!</f>
        <v>#REF!</v>
      </c>
      <c r="C97" s="31" t="e">
        <f>+#REF!</f>
        <v>#REF!</v>
      </c>
      <c r="D97" s="33" t="e">
        <f>+#REF!</f>
        <v>#REF!</v>
      </c>
      <c r="F97" s="31" t="e">
        <f t="shared" si="0"/>
        <v>#REF!</v>
      </c>
      <c r="G97" s="33" t="e">
        <f t="shared" si="1"/>
        <v>#REF!</v>
      </c>
      <c r="I97" s="39"/>
      <c r="J97" s="39"/>
      <c r="K97" s="39"/>
      <c r="L97" s="33"/>
    </row>
    <row r="98" spans="2:12" s="31" customFormat="1" ht="13.25" x14ac:dyDescent="0.2">
      <c r="B98" s="31" t="e">
        <f>+#REF!</f>
        <v>#REF!</v>
      </c>
      <c r="C98" s="31" t="e">
        <f>+#REF!</f>
        <v>#REF!</v>
      </c>
      <c r="D98" s="33" t="e">
        <f>+#REF!</f>
        <v>#REF!</v>
      </c>
      <c r="F98" s="31" t="e">
        <f t="shared" si="0"/>
        <v>#REF!</v>
      </c>
      <c r="G98" s="33" t="e">
        <f t="shared" si="1"/>
        <v>#REF!</v>
      </c>
      <c r="I98" s="39"/>
      <c r="J98" s="39"/>
      <c r="K98" s="39"/>
      <c r="L98" s="33"/>
    </row>
    <row r="99" spans="2:12" s="31" customFormat="1" ht="13.25" x14ac:dyDescent="0.2">
      <c r="B99" s="31" t="e">
        <f>+#REF!</f>
        <v>#REF!</v>
      </c>
      <c r="C99" s="31" t="e">
        <f>+#REF!</f>
        <v>#REF!</v>
      </c>
      <c r="D99" s="33" t="e">
        <f>+#REF!</f>
        <v>#REF!</v>
      </c>
      <c r="F99" s="31" t="e">
        <f t="shared" si="0"/>
        <v>#REF!</v>
      </c>
      <c r="G99" s="33" t="e">
        <f t="shared" si="1"/>
        <v>#REF!</v>
      </c>
      <c r="I99" s="39"/>
      <c r="J99" s="39"/>
      <c r="K99" s="39"/>
      <c r="L99" s="33"/>
    </row>
    <row r="100" spans="2:12" s="31" customFormat="1" ht="13.25" x14ac:dyDescent="0.2">
      <c r="B100" s="31" t="e">
        <f>+#REF!</f>
        <v>#REF!</v>
      </c>
      <c r="C100" s="31" t="e">
        <f>+#REF!</f>
        <v>#REF!</v>
      </c>
      <c r="D100" s="33" t="e">
        <f>+#REF!</f>
        <v>#REF!</v>
      </c>
      <c r="F100" s="31" t="e">
        <f t="shared" si="0"/>
        <v>#REF!</v>
      </c>
      <c r="G100" s="33" t="e">
        <f t="shared" si="1"/>
        <v>#REF!</v>
      </c>
      <c r="I100" s="39"/>
      <c r="J100" s="39"/>
      <c r="K100" s="39"/>
      <c r="L100" s="33"/>
    </row>
    <row r="101" spans="2:12" s="31" customFormat="1" ht="13.25" x14ac:dyDescent="0.2">
      <c r="B101" s="31" t="e">
        <f>+#REF!</f>
        <v>#REF!</v>
      </c>
      <c r="C101" s="31" t="e">
        <f>+#REF!</f>
        <v>#REF!</v>
      </c>
      <c r="D101" s="33" t="e">
        <f>+#REF!</f>
        <v>#REF!</v>
      </c>
      <c r="F101" s="31" t="e">
        <f t="shared" si="0"/>
        <v>#REF!</v>
      </c>
      <c r="G101" s="33" t="e">
        <f t="shared" si="1"/>
        <v>#REF!</v>
      </c>
      <c r="I101" s="39"/>
      <c r="J101" s="39"/>
      <c r="K101" s="39"/>
      <c r="L101" s="33"/>
    </row>
    <row r="102" spans="2:12" s="31" customFormat="1" ht="13.25" x14ac:dyDescent="0.2">
      <c r="B102" s="31" t="e">
        <f>+#REF!</f>
        <v>#REF!</v>
      </c>
      <c r="C102" s="31" t="e">
        <f>+#REF!</f>
        <v>#REF!</v>
      </c>
      <c r="D102" s="33" t="e">
        <f>+#REF!</f>
        <v>#REF!</v>
      </c>
      <c r="F102" s="31" t="e">
        <f t="shared" si="0"/>
        <v>#REF!</v>
      </c>
      <c r="G102" s="33" t="e">
        <f t="shared" si="1"/>
        <v>#REF!</v>
      </c>
      <c r="I102" s="39"/>
      <c r="J102" s="39"/>
      <c r="K102" s="39"/>
      <c r="L102" s="33"/>
    </row>
    <row r="103" spans="2:12" s="31" customFormat="1" ht="13.25" x14ac:dyDescent="0.2">
      <c r="B103" s="31" t="e">
        <f>+#REF!</f>
        <v>#REF!</v>
      </c>
      <c r="C103" s="31" t="e">
        <f>+#REF!</f>
        <v>#REF!</v>
      </c>
      <c r="D103" s="33" t="e">
        <f>+#REF!</f>
        <v>#REF!</v>
      </c>
      <c r="F103" s="31" t="e">
        <f t="shared" si="0"/>
        <v>#REF!</v>
      </c>
      <c r="G103" s="33" t="e">
        <f t="shared" si="1"/>
        <v>#REF!</v>
      </c>
      <c r="I103" s="39"/>
      <c r="J103" s="39"/>
      <c r="K103" s="39"/>
      <c r="L103" s="33"/>
    </row>
    <row r="104" spans="2:12" s="31" customFormat="1" ht="13.25" x14ac:dyDescent="0.2">
      <c r="B104" s="31" t="e">
        <f>+#REF!</f>
        <v>#REF!</v>
      </c>
      <c r="C104" s="31" t="e">
        <f>+#REF!</f>
        <v>#REF!</v>
      </c>
      <c r="D104" s="33" t="e">
        <f>+#REF!</f>
        <v>#REF!</v>
      </c>
      <c r="F104" s="31">
        <f t="shared" si="0"/>
        <v>0</v>
      </c>
      <c r="G104" s="33">
        <f t="shared" si="1"/>
        <v>0</v>
      </c>
      <c r="I104" s="39"/>
      <c r="J104" s="39"/>
      <c r="K104" s="39"/>
      <c r="L104" s="33"/>
    </row>
    <row r="105" spans="2:12" s="31" customFormat="1" ht="13.25" x14ac:dyDescent="0.2">
      <c r="F105" s="31">
        <f t="shared" si="0"/>
        <v>0</v>
      </c>
      <c r="G105" s="33">
        <f t="shared" si="1"/>
        <v>0</v>
      </c>
      <c r="I105" s="39"/>
      <c r="J105" s="39"/>
      <c r="K105" s="39"/>
      <c r="L105" s="33"/>
    </row>
    <row r="106" spans="2:12" s="31" customFormat="1" ht="13.25" x14ac:dyDescent="0.2">
      <c r="F106" s="31">
        <f t="shared" si="0"/>
        <v>0</v>
      </c>
      <c r="G106" s="33">
        <f t="shared" si="1"/>
        <v>0</v>
      </c>
      <c r="I106" s="39"/>
      <c r="J106" s="39"/>
      <c r="K106" s="39"/>
      <c r="L106" s="33"/>
    </row>
    <row r="107" spans="2:12" s="31" customFormat="1" ht="13.25" x14ac:dyDescent="0.2">
      <c r="F107" s="31">
        <f t="shared" si="0"/>
        <v>0</v>
      </c>
      <c r="G107" s="33">
        <f t="shared" si="1"/>
        <v>0</v>
      </c>
      <c r="I107" s="39"/>
      <c r="J107" s="39"/>
      <c r="K107" s="39"/>
      <c r="L107" s="33"/>
    </row>
    <row r="108" spans="2:12" s="31" customFormat="1" ht="13.25" x14ac:dyDescent="0.2">
      <c r="F108" s="31">
        <f t="shared" si="0"/>
        <v>0</v>
      </c>
      <c r="G108" s="33">
        <f t="shared" si="1"/>
        <v>0</v>
      </c>
      <c r="I108" s="39"/>
      <c r="J108" s="39"/>
      <c r="K108" s="39"/>
      <c r="L108" s="33"/>
    </row>
    <row r="109" spans="2:12" s="31" customFormat="1" ht="13.25" x14ac:dyDescent="0.2">
      <c r="F109" s="31">
        <f t="shared" si="0"/>
        <v>0</v>
      </c>
      <c r="G109" s="33">
        <f t="shared" si="1"/>
        <v>0</v>
      </c>
      <c r="I109" s="39"/>
      <c r="J109" s="39"/>
      <c r="K109" s="39"/>
      <c r="L109" s="33"/>
    </row>
    <row r="110" spans="2:12" s="31" customFormat="1" ht="13.25" hidden="1" x14ac:dyDescent="0.2">
      <c r="F110" s="31">
        <f t="shared" si="0"/>
        <v>0</v>
      </c>
      <c r="G110" s="33">
        <f t="shared" si="1"/>
        <v>0</v>
      </c>
      <c r="I110" s="39"/>
      <c r="J110" s="39"/>
      <c r="K110" s="39"/>
      <c r="L110" s="33"/>
    </row>
    <row r="111" spans="2:12" s="31" customFormat="1" ht="13.25" hidden="1" x14ac:dyDescent="0.2">
      <c r="I111" s="39"/>
      <c r="J111" s="39"/>
      <c r="K111" s="39"/>
      <c r="L111" s="33"/>
    </row>
    <row r="112" spans="2:12" ht="13.25" hidden="1" x14ac:dyDescent="0.2">
      <c r="B112" s="40"/>
      <c r="C112" s="40"/>
      <c r="D112" s="40"/>
      <c r="E112" s="40"/>
      <c r="F112" s="40"/>
      <c r="G112" s="40"/>
      <c r="H112" s="40"/>
      <c r="I112" s="41"/>
      <c r="J112" s="41"/>
    </row>
    <row r="113" spans="2:10" ht="13.25" hidden="1" x14ac:dyDescent="0.2">
      <c r="B113" s="40"/>
      <c r="C113" s="40"/>
      <c r="D113" s="40"/>
      <c r="E113" s="40"/>
      <c r="F113" s="40"/>
      <c r="G113" s="40"/>
      <c r="H113" s="40"/>
      <c r="I113" s="41"/>
      <c r="J113" s="41"/>
    </row>
    <row r="114" spans="2:10" ht="13.25" hidden="1" x14ac:dyDescent="0.2">
      <c r="B114" s="40"/>
      <c r="C114" s="40"/>
      <c r="D114" s="40"/>
      <c r="E114" s="40"/>
      <c r="F114" s="40"/>
      <c r="G114" s="40"/>
      <c r="H114" s="40"/>
      <c r="I114" s="41"/>
      <c r="J114" s="41"/>
    </row>
    <row r="115" spans="2:10" ht="13.25" hidden="1" x14ac:dyDescent="0.2">
      <c r="B115" s="40"/>
      <c r="C115" s="40"/>
      <c r="D115" s="40"/>
      <c r="E115" s="40"/>
      <c r="F115" s="40"/>
      <c r="G115" s="40"/>
      <c r="H115" s="40"/>
      <c r="I115" s="41"/>
      <c r="J115" s="41"/>
    </row>
    <row r="116" spans="2:10" ht="13.25" hidden="1" x14ac:dyDescent="0.2">
      <c r="B116" s="40"/>
      <c r="C116" s="40"/>
      <c r="D116" s="40"/>
      <c r="E116" s="40"/>
      <c r="F116" s="40"/>
      <c r="G116" s="40"/>
      <c r="H116" s="40"/>
      <c r="I116" s="41"/>
      <c r="J116" s="41"/>
    </row>
    <row r="117" spans="2:10" ht="13.25" hidden="1" x14ac:dyDescent="0.2">
      <c r="B117" s="40"/>
      <c r="C117" s="40"/>
      <c r="D117" s="40"/>
      <c r="E117" s="40"/>
      <c r="F117" s="40"/>
      <c r="G117" s="40"/>
      <c r="H117" s="40"/>
      <c r="I117" s="41"/>
      <c r="J117" s="41"/>
    </row>
    <row r="118" spans="2:10" ht="13.25" hidden="1" x14ac:dyDescent="0.2">
      <c r="B118" s="40"/>
      <c r="C118" s="40"/>
      <c r="D118" s="40"/>
      <c r="E118" s="40"/>
      <c r="F118" s="40"/>
      <c r="G118" s="40"/>
      <c r="H118" s="40"/>
      <c r="I118" s="41"/>
      <c r="J118" s="41"/>
    </row>
    <row r="119" spans="2:10" ht="13.25" hidden="1" x14ac:dyDescent="0.2">
      <c r="B119" s="40"/>
      <c r="C119" s="40"/>
      <c r="D119" s="40"/>
      <c r="E119" s="40"/>
      <c r="F119" s="40"/>
      <c r="G119" s="40"/>
      <c r="H119" s="40"/>
      <c r="I119" s="41"/>
      <c r="J119" s="41"/>
    </row>
    <row r="120" spans="2:10" ht="13.25" hidden="1" x14ac:dyDescent="0.2">
      <c r="B120" s="40"/>
      <c r="C120" s="40"/>
      <c r="D120" s="40"/>
      <c r="E120" s="40"/>
      <c r="F120" s="40"/>
      <c r="G120" s="40"/>
      <c r="H120" s="40"/>
      <c r="I120" s="41"/>
      <c r="J120" s="41"/>
    </row>
    <row r="121" spans="2:10" ht="13.25" hidden="1" x14ac:dyDescent="0.2">
      <c r="B121" s="40"/>
      <c r="C121" s="40"/>
      <c r="D121" s="40"/>
      <c r="E121" s="40"/>
      <c r="F121" s="40"/>
      <c r="G121" s="40"/>
      <c r="H121" s="40"/>
      <c r="I121" s="41"/>
      <c r="J121" s="41"/>
    </row>
    <row r="122" spans="2:10" ht="13.25" hidden="1" x14ac:dyDescent="0.2">
      <c r="B122" s="40"/>
      <c r="C122" s="40"/>
      <c r="D122" s="40"/>
      <c r="E122" s="40"/>
      <c r="F122" s="40"/>
      <c r="G122" s="40"/>
      <c r="H122" s="40"/>
      <c r="I122" s="41"/>
      <c r="J122" s="41"/>
    </row>
    <row r="123" spans="2:10" ht="13.25" hidden="1" x14ac:dyDescent="0.2">
      <c r="B123" s="40"/>
      <c r="C123" s="40"/>
      <c r="D123" s="40"/>
      <c r="E123" s="40"/>
      <c r="F123" s="40"/>
      <c r="G123" s="40"/>
      <c r="H123" s="40"/>
      <c r="I123" s="41"/>
      <c r="J123" s="41"/>
    </row>
    <row r="124" spans="2:10" ht="13.25" hidden="1" x14ac:dyDescent="0.2">
      <c r="B124" s="40"/>
      <c r="C124" s="40"/>
      <c r="D124" s="40"/>
      <c r="E124" s="40"/>
      <c r="F124" s="40"/>
      <c r="G124" s="40"/>
      <c r="H124" s="40"/>
      <c r="I124" s="41"/>
      <c r="J124" s="41"/>
    </row>
    <row r="125" spans="2:10" ht="13.25" hidden="1" x14ac:dyDescent="0.2">
      <c r="B125" s="40"/>
      <c r="C125" s="40"/>
      <c r="D125" s="40"/>
      <c r="E125" s="40"/>
      <c r="F125" s="40"/>
      <c r="G125" s="40"/>
      <c r="H125" s="40"/>
      <c r="I125" s="41"/>
      <c r="J125" s="41"/>
    </row>
    <row r="126" spans="2:10" ht="13.25" hidden="1" x14ac:dyDescent="0.2">
      <c r="B126" s="40"/>
      <c r="C126" s="40"/>
      <c r="D126" s="40"/>
      <c r="E126" s="40"/>
      <c r="F126" s="40"/>
      <c r="G126" s="40"/>
      <c r="H126" s="40"/>
      <c r="I126" s="41"/>
      <c r="J126" s="41"/>
    </row>
    <row r="127" spans="2:10" ht="13.25" hidden="1" x14ac:dyDescent="0.2">
      <c r="B127" s="40"/>
      <c r="C127" s="40"/>
      <c r="D127" s="40"/>
      <c r="E127" s="40"/>
      <c r="F127" s="40"/>
      <c r="G127" s="40"/>
      <c r="H127" s="40"/>
      <c r="I127" s="41"/>
      <c r="J127" s="41"/>
    </row>
    <row r="128" spans="2:10" ht="13.25" hidden="1" x14ac:dyDescent="0.2">
      <c r="B128" s="40"/>
      <c r="C128" s="40"/>
      <c r="D128" s="40"/>
      <c r="E128" s="40"/>
      <c r="F128" s="40"/>
      <c r="G128" s="40"/>
      <c r="H128" s="40"/>
      <c r="I128" s="41"/>
      <c r="J128" s="41"/>
    </row>
    <row r="129" spans="2:10" ht="13.25" hidden="1" x14ac:dyDescent="0.2">
      <c r="B129" s="40"/>
      <c r="C129" s="40"/>
      <c r="D129" s="40"/>
      <c r="E129" s="40"/>
      <c r="F129" s="40"/>
      <c r="G129" s="40"/>
      <c r="H129" s="40"/>
      <c r="I129" s="41"/>
      <c r="J129" s="41"/>
    </row>
    <row r="130" spans="2:10" ht="13.25" hidden="1" x14ac:dyDescent="0.2">
      <c r="B130" s="40"/>
      <c r="C130" s="40"/>
      <c r="D130" s="40"/>
      <c r="E130" s="40"/>
      <c r="F130" s="40"/>
      <c r="G130" s="40"/>
      <c r="H130" s="40"/>
      <c r="I130" s="41"/>
      <c r="J130" s="41"/>
    </row>
    <row r="131" spans="2:10" ht="13.25" hidden="1" x14ac:dyDescent="0.2">
      <c r="B131" s="40"/>
      <c r="C131" s="40"/>
      <c r="D131" s="40"/>
      <c r="E131" s="40"/>
      <c r="F131" s="40"/>
      <c r="G131" s="40"/>
      <c r="H131" s="40"/>
      <c r="I131" s="41"/>
      <c r="J131" s="41"/>
    </row>
    <row r="132" spans="2:10" ht="13.25" hidden="1" x14ac:dyDescent="0.2">
      <c r="B132" s="40"/>
      <c r="C132" s="40"/>
      <c r="D132" s="40"/>
      <c r="E132" s="40"/>
      <c r="F132" s="40"/>
      <c r="G132" s="40"/>
      <c r="H132" s="40"/>
      <c r="I132" s="41"/>
      <c r="J132" s="41"/>
    </row>
    <row r="133" spans="2:10" ht="13.25" hidden="1" x14ac:dyDescent="0.2">
      <c r="B133" s="40"/>
      <c r="C133" s="40"/>
      <c r="D133" s="40"/>
      <c r="E133" s="40"/>
      <c r="F133" s="40"/>
      <c r="G133" s="40"/>
      <c r="H133" s="40"/>
      <c r="I133" s="41"/>
      <c r="J133" s="41"/>
    </row>
    <row r="134" spans="2:10" ht="13.25" hidden="1" x14ac:dyDescent="0.2">
      <c r="B134" s="40"/>
      <c r="C134" s="40"/>
      <c r="D134" s="40"/>
      <c r="E134" s="40"/>
      <c r="F134" s="40"/>
      <c r="G134" s="40"/>
      <c r="H134" s="40"/>
      <c r="I134" s="41"/>
      <c r="J134" s="41"/>
    </row>
    <row r="135" spans="2:10" ht="13.25" hidden="1" x14ac:dyDescent="0.2">
      <c r="B135" s="40"/>
      <c r="C135" s="40"/>
      <c r="D135" s="40"/>
      <c r="E135" s="40"/>
      <c r="F135" s="40"/>
      <c r="G135" s="40"/>
      <c r="H135" s="40"/>
      <c r="I135" s="41"/>
      <c r="J135" s="41"/>
    </row>
    <row r="136" spans="2:10" ht="13.25" hidden="1" x14ac:dyDescent="0.2">
      <c r="B136" s="40"/>
      <c r="C136" s="40"/>
      <c r="D136" s="40"/>
      <c r="E136" s="40"/>
      <c r="F136" s="40"/>
      <c r="G136" s="40"/>
      <c r="H136" s="40"/>
      <c r="I136" s="41"/>
      <c r="J136" s="41"/>
    </row>
    <row r="137" spans="2:10" ht="13.25" hidden="1" x14ac:dyDescent="0.2">
      <c r="B137" s="40"/>
      <c r="C137" s="40"/>
      <c r="D137" s="40"/>
      <c r="E137" s="40"/>
      <c r="F137" s="40"/>
      <c r="G137" s="40"/>
      <c r="H137" s="40"/>
      <c r="I137" s="41"/>
      <c r="J137" s="41"/>
    </row>
    <row r="138" spans="2:10" ht="13.25" hidden="1" x14ac:dyDescent="0.2">
      <c r="B138" s="40"/>
      <c r="C138" s="40"/>
      <c r="D138" s="40"/>
      <c r="E138" s="40"/>
      <c r="F138" s="40"/>
      <c r="G138" s="40"/>
      <c r="H138" s="40"/>
      <c r="I138" s="41"/>
      <c r="J138" s="41"/>
    </row>
    <row r="139" spans="2:10" ht="13.25" hidden="1" x14ac:dyDescent="0.2">
      <c r="B139" s="40"/>
      <c r="C139" s="40"/>
      <c r="D139" s="40"/>
      <c r="E139" s="40"/>
      <c r="F139" s="40"/>
      <c r="G139" s="40"/>
      <c r="H139" s="40"/>
      <c r="I139" s="41"/>
      <c r="J139" s="41"/>
    </row>
    <row r="140" spans="2:10" ht="13.25" hidden="1" x14ac:dyDescent="0.2">
      <c r="B140" s="40"/>
      <c r="C140" s="40"/>
      <c r="D140" s="40"/>
      <c r="E140" s="40"/>
      <c r="F140" s="40"/>
      <c r="G140" s="40"/>
      <c r="H140" s="40"/>
      <c r="I140" s="41"/>
      <c r="J140" s="41"/>
    </row>
    <row r="141" spans="2:10" ht="13.25" hidden="1" x14ac:dyDescent="0.2">
      <c r="B141" s="40"/>
      <c r="C141" s="40"/>
      <c r="D141" s="40"/>
      <c r="E141" s="40"/>
      <c r="F141" s="40"/>
      <c r="G141" s="40"/>
      <c r="H141" s="40"/>
      <c r="I141" s="41"/>
      <c r="J141" s="41"/>
    </row>
    <row r="142" spans="2:10" ht="13.25" hidden="1" x14ac:dyDescent="0.2">
      <c r="B142" s="40"/>
      <c r="C142" s="40"/>
      <c r="D142" s="40"/>
      <c r="E142" s="40"/>
      <c r="F142" s="40"/>
      <c r="G142" s="40"/>
      <c r="H142" s="40"/>
      <c r="I142" s="41"/>
      <c r="J142" s="41"/>
    </row>
    <row r="143" spans="2:10" ht="13.25" hidden="1" x14ac:dyDescent="0.2">
      <c r="B143" s="40"/>
      <c r="C143" s="40"/>
      <c r="D143" s="40"/>
      <c r="E143" s="40"/>
      <c r="F143" s="40"/>
      <c r="G143" s="40"/>
      <c r="H143" s="40"/>
      <c r="I143" s="41"/>
      <c r="J143" s="41"/>
    </row>
    <row r="144" spans="2:10" ht="13.25" hidden="1" x14ac:dyDescent="0.2">
      <c r="B144" s="40"/>
      <c r="C144" s="40"/>
      <c r="D144" s="40"/>
      <c r="E144" s="40"/>
      <c r="F144" s="40"/>
      <c r="G144" s="40"/>
      <c r="H144" s="40"/>
      <c r="I144" s="41"/>
      <c r="J144" s="41"/>
    </row>
    <row r="145" spans="2:10" ht="13.25" hidden="1" x14ac:dyDescent="0.2">
      <c r="B145" s="40"/>
      <c r="C145" s="40"/>
      <c r="D145" s="40"/>
      <c r="E145" s="40"/>
      <c r="F145" s="40"/>
      <c r="G145" s="40"/>
      <c r="H145" s="40"/>
      <c r="I145" s="41"/>
      <c r="J145" s="41"/>
    </row>
    <row r="146" spans="2:10" ht="13.25" hidden="1" x14ac:dyDescent="0.2">
      <c r="B146" s="40"/>
      <c r="C146" s="40"/>
      <c r="D146" s="40"/>
      <c r="E146" s="40"/>
      <c r="F146" s="40"/>
      <c r="G146" s="40"/>
      <c r="H146" s="40"/>
      <c r="I146" s="41"/>
      <c r="J146" s="41"/>
    </row>
    <row r="147" spans="2:10" ht="13.25" hidden="1" x14ac:dyDescent="0.2">
      <c r="B147" s="40"/>
      <c r="C147" s="40"/>
      <c r="D147" s="40"/>
      <c r="E147" s="40"/>
      <c r="F147" s="40"/>
      <c r="G147" s="40"/>
      <c r="H147" s="40"/>
      <c r="I147" s="41"/>
      <c r="J147" s="41"/>
    </row>
    <row r="148" spans="2:10" ht="13.25" hidden="1" x14ac:dyDescent="0.2">
      <c r="B148" s="40"/>
      <c r="C148" s="40"/>
      <c r="D148" s="40"/>
      <c r="E148" s="40"/>
      <c r="F148" s="40"/>
      <c r="G148" s="40"/>
      <c r="H148" s="40"/>
      <c r="I148" s="41"/>
      <c r="J148" s="41"/>
    </row>
    <row r="149" spans="2:10" ht="13.25" hidden="1" x14ac:dyDescent="0.2">
      <c r="B149" s="40"/>
      <c r="C149" s="40"/>
      <c r="D149" s="40"/>
      <c r="E149" s="40"/>
      <c r="F149" s="40"/>
      <c r="G149" s="40"/>
      <c r="H149" s="40"/>
      <c r="I149" s="41"/>
      <c r="J149" s="41"/>
    </row>
    <row r="150" spans="2:10" ht="13.25" hidden="1" x14ac:dyDescent="0.2">
      <c r="B150" s="40"/>
      <c r="C150" s="40"/>
      <c r="D150" s="40"/>
      <c r="E150" s="40"/>
      <c r="F150" s="40"/>
      <c r="G150" s="40"/>
      <c r="H150" s="40"/>
      <c r="I150" s="41"/>
      <c r="J150" s="41"/>
    </row>
    <row r="151" spans="2:10" ht="13.25" hidden="1" x14ac:dyDescent="0.2">
      <c r="B151" s="40"/>
      <c r="C151" s="40"/>
      <c r="D151" s="40"/>
      <c r="E151" s="40"/>
      <c r="F151" s="40"/>
      <c r="G151" s="40"/>
      <c r="H151" s="40"/>
      <c r="I151" s="41"/>
      <c r="J151" s="41"/>
    </row>
    <row r="152" spans="2:10" ht="13.25" hidden="1" x14ac:dyDescent="0.2">
      <c r="B152" s="40"/>
      <c r="C152" s="40"/>
      <c r="D152" s="40"/>
      <c r="E152" s="40"/>
      <c r="F152" s="40"/>
      <c r="G152" s="40"/>
      <c r="H152" s="40"/>
      <c r="I152" s="41"/>
      <c r="J152" s="41"/>
    </row>
    <row r="153" spans="2:10" ht="13.25" hidden="1" x14ac:dyDescent="0.2">
      <c r="B153" s="40"/>
      <c r="C153" s="40"/>
      <c r="D153" s="40"/>
      <c r="E153" s="40"/>
      <c r="F153" s="40"/>
      <c r="G153" s="40"/>
      <c r="H153" s="40"/>
      <c r="I153" s="41"/>
      <c r="J153" s="41"/>
    </row>
    <row r="154" spans="2:10" ht="13.25" hidden="1" x14ac:dyDescent="0.2">
      <c r="B154" s="40"/>
      <c r="C154" s="40"/>
      <c r="D154" s="40"/>
      <c r="E154" s="40"/>
      <c r="F154" s="40"/>
      <c r="G154" s="40"/>
      <c r="H154" s="40"/>
      <c r="I154" s="41"/>
      <c r="J154" s="41"/>
    </row>
    <row r="155" spans="2:10" ht="13.25" hidden="1" x14ac:dyDescent="0.2">
      <c r="B155" s="40"/>
      <c r="C155" s="40"/>
      <c r="D155" s="40"/>
      <c r="E155" s="40"/>
      <c r="F155" s="40"/>
      <c r="G155" s="40"/>
      <c r="H155" s="40"/>
      <c r="I155" s="41"/>
      <c r="J155" s="41"/>
    </row>
    <row r="156" spans="2:10" ht="13.25" hidden="1" x14ac:dyDescent="0.2">
      <c r="B156" s="40"/>
      <c r="C156" s="40"/>
      <c r="D156" s="40"/>
      <c r="E156" s="40"/>
      <c r="F156" s="40"/>
      <c r="G156" s="40"/>
      <c r="H156" s="40"/>
      <c r="I156" s="41"/>
      <c r="J156" s="41"/>
    </row>
    <row r="157" spans="2:10" ht="13.25" hidden="1" x14ac:dyDescent="0.2">
      <c r="B157" s="40"/>
      <c r="C157" s="40"/>
      <c r="D157" s="40"/>
      <c r="E157" s="40"/>
      <c r="F157" s="40"/>
      <c r="G157" s="40"/>
      <c r="H157" s="40"/>
      <c r="I157" s="41"/>
      <c r="J157" s="41"/>
    </row>
    <row r="158" spans="2:10" ht="13.25" hidden="1" x14ac:dyDescent="0.2">
      <c r="B158" s="40"/>
      <c r="C158" s="40"/>
      <c r="D158" s="40"/>
      <c r="E158" s="40"/>
      <c r="F158" s="40"/>
      <c r="G158" s="40"/>
      <c r="H158" s="40"/>
      <c r="I158" s="41"/>
      <c r="J158" s="41"/>
    </row>
    <row r="159" spans="2:10" ht="13.25" hidden="1" x14ac:dyDescent="0.2">
      <c r="B159" s="40"/>
      <c r="C159" s="40"/>
      <c r="D159" s="40"/>
      <c r="E159" s="40"/>
      <c r="F159" s="40"/>
      <c r="G159" s="40"/>
      <c r="H159" s="40"/>
      <c r="I159" s="41"/>
      <c r="J159" s="41"/>
    </row>
    <row r="160" spans="2:10" ht="13.25" hidden="1" x14ac:dyDescent="0.2">
      <c r="B160" s="40"/>
      <c r="C160" s="40"/>
      <c r="D160" s="40"/>
      <c r="E160" s="40"/>
      <c r="F160" s="40"/>
      <c r="G160" s="40"/>
      <c r="H160" s="40"/>
      <c r="I160" s="41"/>
      <c r="J160" s="41"/>
    </row>
    <row r="161" spans="2:10" ht="13.25" hidden="1" x14ac:dyDescent="0.2">
      <c r="B161" s="40"/>
      <c r="C161" s="40"/>
      <c r="D161" s="40"/>
      <c r="E161" s="40"/>
      <c r="F161" s="40"/>
      <c r="G161" s="40"/>
      <c r="H161" s="40"/>
      <c r="I161" s="41"/>
      <c r="J161" s="41"/>
    </row>
    <row r="162" spans="2:10" ht="13.25" hidden="1" x14ac:dyDescent="0.2">
      <c r="B162" s="40"/>
      <c r="C162" s="40"/>
      <c r="D162" s="40"/>
      <c r="E162" s="40"/>
      <c r="F162" s="40"/>
      <c r="G162" s="40"/>
      <c r="H162" s="40"/>
      <c r="I162" s="41"/>
      <c r="J162" s="41"/>
    </row>
    <row r="163" spans="2:10" ht="13.25" hidden="1" x14ac:dyDescent="0.2">
      <c r="B163" s="40"/>
      <c r="C163" s="40"/>
      <c r="D163" s="40"/>
      <c r="E163" s="40"/>
      <c r="F163" s="40"/>
      <c r="G163" s="40"/>
      <c r="H163" s="40"/>
      <c r="I163" s="41"/>
      <c r="J163" s="41"/>
    </row>
    <row r="164" spans="2:10" ht="13.25" hidden="1" x14ac:dyDescent="0.2">
      <c r="B164" s="40"/>
      <c r="C164" s="40"/>
      <c r="D164" s="40"/>
      <c r="E164" s="40"/>
      <c r="F164" s="40"/>
      <c r="G164" s="40"/>
      <c r="H164" s="40"/>
      <c r="I164" s="41"/>
      <c r="J164" s="41"/>
    </row>
    <row r="165" spans="2:10" ht="13.25" hidden="1" x14ac:dyDescent="0.2">
      <c r="B165" s="40"/>
      <c r="C165" s="40"/>
      <c r="D165" s="40"/>
      <c r="E165" s="40"/>
      <c r="F165" s="40"/>
      <c r="G165" s="40"/>
      <c r="H165" s="40"/>
      <c r="I165" s="41"/>
      <c r="J165" s="41"/>
    </row>
    <row r="166" spans="2:10" ht="13.25" hidden="1" x14ac:dyDescent="0.2">
      <c r="B166" s="40"/>
      <c r="C166" s="40"/>
      <c r="D166" s="40"/>
      <c r="E166" s="40"/>
      <c r="F166" s="40"/>
      <c r="G166" s="40"/>
      <c r="H166" s="40"/>
      <c r="I166" s="41"/>
      <c r="J166" s="41"/>
    </row>
    <row r="167" spans="2:10" ht="13.25" hidden="1" x14ac:dyDescent="0.2">
      <c r="B167" s="40"/>
      <c r="C167" s="40"/>
      <c r="D167" s="40"/>
      <c r="E167" s="40"/>
      <c r="F167" s="40"/>
      <c r="G167" s="40"/>
      <c r="H167" s="40"/>
      <c r="I167" s="41"/>
      <c r="J167" s="41"/>
    </row>
    <row r="168" spans="2:10" ht="13.25" hidden="1" x14ac:dyDescent="0.2">
      <c r="B168" s="40"/>
      <c r="C168" s="40"/>
      <c r="D168" s="40"/>
      <c r="E168" s="40"/>
      <c r="F168" s="40"/>
      <c r="G168" s="40"/>
      <c r="H168" s="40"/>
      <c r="I168" s="41"/>
      <c r="J168" s="41"/>
    </row>
    <row r="169" spans="2:10" ht="13.25" hidden="1" x14ac:dyDescent="0.2">
      <c r="B169" s="40"/>
      <c r="C169" s="40"/>
      <c r="D169" s="40"/>
      <c r="E169" s="40"/>
      <c r="F169" s="40"/>
      <c r="G169" s="40"/>
      <c r="H169" s="40"/>
      <c r="I169" s="41"/>
      <c r="J169" s="41"/>
    </row>
    <row r="170" spans="2:10" ht="13.25" hidden="1" x14ac:dyDescent="0.2">
      <c r="B170" s="40"/>
      <c r="C170" s="40"/>
      <c r="D170" s="40"/>
      <c r="E170" s="40"/>
      <c r="F170" s="40"/>
      <c r="G170" s="40"/>
      <c r="H170" s="40"/>
      <c r="I170" s="41"/>
      <c r="J170" s="41"/>
    </row>
    <row r="171" spans="2:10" ht="13.25" hidden="1" x14ac:dyDescent="0.2">
      <c r="B171" s="40"/>
      <c r="C171" s="40"/>
      <c r="D171" s="40"/>
      <c r="E171" s="40"/>
      <c r="F171" s="40"/>
      <c r="G171" s="40"/>
      <c r="H171" s="40"/>
      <c r="I171" s="41"/>
      <c r="J171" s="41"/>
    </row>
    <row r="172" spans="2:10" ht="13.25" hidden="1" x14ac:dyDescent="0.2">
      <c r="B172" s="40"/>
      <c r="C172" s="40"/>
      <c r="D172" s="40"/>
      <c r="E172" s="40"/>
      <c r="F172" s="40"/>
      <c r="G172" s="40"/>
      <c r="H172" s="40"/>
      <c r="I172" s="41"/>
      <c r="J172" s="41"/>
    </row>
    <row r="173" spans="2:10" ht="13.25" hidden="1" x14ac:dyDescent="0.2">
      <c r="B173" s="40"/>
      <c r="C173" s="40"/>
      <c r="D173" s="40"/>
      <c r="E173" s="40"/>
      <c r="F173" s="40"/>
      <c r="G173" s="40"/>
      <c r="H173" s="40"/>
      <c r="I173" s="41"/>
      <c r="J173" s="41"/>
    </row>
    <row r="174" spans="2:10" ht="13.25" hidden="1" x14ac:dyDescent="0.2">
      <c r="B174" s="40"/>
      <c r="C174" s="40"/>
      <c r="D174" s="40"/>
      <c r="E174" s="40"/>
      <c r="F174" s="40"/>
      <c r="G174" s="40"/>
      <c r="H174" s="40"/>
      <c r="I174" s="41"/>
      <c r="J174" s="41"/>
    </row>
    <row r="175" spans="2:10" ht="13.25" hidden="1" x14ac:dyDescent="0.2">
      <c r="B175" s="40"/>
      <c r="C175" s="40"/>
      <c r="D175" s="40"/>
      <c r="E175" s="40"/>
      <c r="F175" s="40"/>
      <c r="G175" s="40"/>
      <c r="H175" s="40"/>
      <c r="I175" s="41"/>
      <c r="J175" s="41"/>
    </row>
    <row r="176" spans="2:10" ht="13.25" hidden="1" x14ac:dyDescent="0.2">
      <c r="B176" s="40"/>
      <c r="C176" s="40"/>
      <c r="D176" s="40"/>
      <c r="E176" s="40"/>
      <c r="F176" s="40"/>
      <c r="G176" s="40"/>
      <c r="H176" s="40"/>
      <c r="I176" s="41"/>
      <c r="J176" s="41"/>
    </row>
    <row r="177" spans="2:10" ht="13.25" hidden="1" x14ac:dyDescent="0.2">
      <c r="B177" s="40"/>
      <c r="C177" s="40"/>
      <c r="D177" s="40"/>
      <c r="E177" s="40"/>
      <c r="F177" s="40"/>
      <c r="G177" s="40"/>
      <c r="H177" s="40"/>
      <c r="I177" s="41"/>
      <c r="J177" s="41"/>
    </row>
    <row r="178" spans="2:10" ht="13.25" hidden="1" x14ac:dyDescent="0.2">
      <c r="B178" s="40"/>
      <c r="C178" s="40"/>
      <c r="D178" s="40"/>
      <c r="E178" s="40"/>
      <c r="F178" s="40"/>
      <c r="G178" s="40"/>
      <c r="H178" s="40"/>
      <c r="I178" s="41"/>
      <c r="J178" s="41"/>
    </row>
    <row r="179" spans="2:10" ht="13.25" hidden="1" x14ac:dyDescent="0.2">
      <c r="B179" s="40"/>
      <c r="C179" s="40"/>
      <c r="D179" s="40"/>
      <c r="E179" s="40"/>
      <c r="F179" s="40"/>
      <c r="G179" s="40"/>
      <c r="H179" s="40"/>
      <c r="I179" s="41"/>
      <c r="J179" s="41"/>
    </row>
    <row r="180" spans="2:10" ht="13.25" hidden="1" x14ac:dyDescent="0.2">
      <c r="B180" s="40"/>
      <c r="C180" s="40"/>
      <c r="D180" s="40"/>
      <c r="E180" s="40"/>
      <c r="F180" s="40"/>
      <c r="G180" s="40"/>
      <c r="H180" s="40"/>
      <c r="I180" s="41"/>
      <c r="J180" s="41"/>
    </row>
    <row r="181" spans="2:10" ht="13.25" hidden="1" x14ac:dyDescent="0.2">
      <c r="B181" s="40"/>
      <c r="C181" s="40"/>
      <c r="D181" s="40"/>
      <c r="E181" s="40"/>
      <c r="F181" s="40"/>
      <c r="G181" s="40"/>
      <c r="H181" s="40"/>
      <c r="I181" s="41"/>
      <c r="J181" s="41"/>
    </row>
    <row r="182" spans="2:10" ht="13.25" hidden="1" x14ac:dyDescent="0.2">
      <c r="B182" s="40"/>
      <c r="C182" s="40"/>
      <c r="D182" s="40"/>
      <c r="E182" s="40"/>
      <c r="F182" s="40"/>
      <c r="G182" s="40"/>
      <c r="H182" s="40"/>
      <c r="I182" s="41"/>
      <c r="J182" s="41"/>
    </row>
    <row r="183" spans="2:10" ht="13.25" hidden="1" x14ac:dyDescent="0.2">
      <c r="B183" s="40"/>
      <c r="C183" s="40"/>
      <c r="D183" s="40"/>
      <c r="E183" s="40"/>
      <c r="F183" s="40"/>
      <c r="G183" s="40"/>
      <c r="H183" s="40"/>
      <c r="I183" s="41"/>
      <c r="J183" s="41"/>
    </row>
    <row r="184" spans="2:10" ht="13.25" hidden="1" x14ac:dyDescent="0.2">
      <c r="B184" s="40"/>
      <c r="C184" s="40"/>
      <c r="D184" s="40"/>
      <c r="E184" s="40"/>
      <c r="F184" s="40"/>
      <c r="G184" s="40"/>
      <c r="H184" s="40"/>
      <c r="I184" s="41"/>
      <c r="J184" s="41"/>
    </row>
    <row r="185" spans="2:10" ht="13.25" hidden="1" x14ac:dyDescent="0.2">
      <c r="B185" s="40"/>
      <c r="C185" s="40"/>
      <c r="D185" s="40"/>
      <c r="E185" s="40"/>
      <c r="F185" s="40"/>
      <c r="G185" s="40"/>
      <c r="H185" s="40"/>
      <c r="I185" s="41"/>
      <c r="J185" s="41"/>
    </row>
    <row r="186" spans="2:10" ht="13.25" hidden="1" x14ac:dyDescent="0.2">
      <c r="B186" s="40"/>
      <c r="C186" s="40"/>
      <c r="D186" s="40"/>
      <c r="E186" s="40"/>
      <c r="F186" s="40"/>
      <c r="G186" s="40"/>
      <c r="H186" s="40"/>
      <c r="I186" s="41"/>
      <c r="J186" s="41"/>
    </row>
    <row r="187" spans="2:10" ht="13.25" hidden="1" x14ac:dyDescent="0.2">
      <c r="B187" s="40"/>
      <c r="C187" s="40"/>
      <c r="D187" s="40"/>
      <c r="E187" s="40"/>
      <c r="F187" s="40"/>
      <c r="G187" s="40"/>
      <c r="H187" s="40"/>
      <c r="I187" s="41"/>
      <c r="J187" s="41"/>
    </row>
    <row r="188" spans="2:10" ht="13.25" hidden="1" x14ac:dyDescent="0.2">
      <c r="B188" s="40"/>
      <c r="C188" s="40"/>
      <c r="D188" s="40"/>
      <c r="E188" s="40"/>
      <c r="F188" s="40"/>
      <c r="G188" s="40"/>
      <c r="H188" s="40"/>
      <c r="I188" s="41"/>
      <c r="J188" s="41"/>
    </row>
    <row r="189" spans="2:10" ht="13.25" hidden="1" x14ac:dyDescent="0.2">
      <c r="B189" s="40"/>
      <c r="C189" s="40"/>
      <c r="D189" s="40"/>
      <c r="E189" s="40"/>
      <c r="F189" s="40"/>
      <c r="G189" s="40"/>
      <c r="H189" s="40"/>
      <c r="I189" s="41"/>
      <c r="J189" s="41"/>
    </row>
    <row r="190" spans="2:10" ht="13.25" hidden="1" x14ac:dyDescent="0.2">
      <c r="B190" s="40"/>
      <c r="C190" s="40"/>
      <c r="D190" s="40"/>
      <c r="E190" s="40"/>
      <c r="F190" s="40"/>
      <c r="G190" s="40"/>
      <c r="H190" s="40"/>
      <c r="I190" s="41"/>
      <c r="J190" s="41"/>
    </row>
    <row r="191" spans="2:10" ht="13.25" hidden="1" x14ac:dyDescent="0.2">
      <c r="B191" s="40"/>
      <c r="C191" s="40"/>
      <c r="D191" s="40"/>
      <c r="E191" s="40"/>
      <c r="F191" s="40"/>
      <c r="G191" s="40"/>
      <c r="H191" s="40"/>
      <c r="I191" s="41"/>
      <c r="J191" s="41"/>
    </row>
    <row r="192" spans="2:10" ht="13.25" hidden="1" x14ac:dyDescent="0.2">
      <c r="B192" s="40"/>
      <c r="C192" s="40"/>
      <c r="D192" s="40"/>
      <c r="E192" s="40"/>
      <c r="F192" s="40"/>
      <c r="G192" s="40"/>
      <c r="H192" s="40"/>
      <c r="I192" s="41"/>
      <c r="J192" s="41"/>
    </row>
    <row r="193" spans="2:10" ht="13.25" hidden="1" x14ac:dyDescent="0.2">
      <c r="B193" s="40"/>
      <c r="C193" s="40"/>
      <c r="D193" s="40"/>
      <c r="E193" s="40"/>
      <c r="F193" s="40"/>
      <c r="G193" s="40"/>
      <c r="H193" s="40"/>
      <c r="I193" s="41"/>
      <c r="J193" s="41"/>
    </row>
    <row r="194" spans="2:10" ht="13.25" hidden="1" x14ac:dyDescent="0.2">
      <c r="B194" s="40"/>
      <c r="C194" s="40"/>
      <c r="D194" s="40"/>
      <c r="E194" s="40"/>
      <c r="F194" s="40"/>
      <c r="G194" s="40"/>
      <c r="H194" s="40"/>
      <c r="I194" s="41"/>
      <c r="J194" s="41"/>
    </row>
    <row r="195" spans="2:10" ht="13.25" hidden="1" x14ac:dyDescent="0.2">
      <c r="B195" s="40"/>
      <c r="C195" s="40"/>
      <c r="D195" s="40"/>
      <c r="E195" s="40"/>
      <c r="F195" s="40"/>
      <c r="G195" s="40"/>
      <c r="H195" s="40"/>
      <c r="I195" s="41"/>
      <c r="J195" s="41"/>
    </row>
    <row r="196" spans="2:10" ht="13.25" hidden="1" x14ac:dyDescent="0.2">
      <c r="B196" s="40"/>
      <c r="C196" s="40"/>
      <c r="D196" s="40"/>
      <c r="E196" s="40"/>
      <c r="F196" s="40"/>
      <c r="G196" s="40"/>
      <c r="H196" s="40"/>
      <c r="I196" s="41"/>
      <c r="J196" s="41"/>
    </row>
    <row r="197" spans="2:10" ht="13.25" hidden="1" x14ac:dyDescent="0.2">
      <c r="B197" s="40"/>
      <c r="C197" s="40"/>
      <c r="D197" s="40"/>
      <c r="E197" s="40"/>
      <c r="F197" s="40"/>
      <c r="G197" s="40"/>
      <c r="H197" s="40"/>
      <c r="I197" s="41"/>
      <c r="J197" s="41"/>
    </row>
    <row r="198" spans="2:10" ht="13.25" hidden="1" x14ac:dyDescent="0.2">
      <c r="B198" s="40"/>
      <c r="C198" s="40"/>
      <c r="D198" s="40"/>
      <c r="E198" s="40"/>
      <c r="F198" s="40"/>
      <c r="G198" s="40"/>
      <c r="H198" s="40"/>
      <c r="I198" s="41"/>
      <c r="J198" s="41"/>
    </row>
    <row r="199" spans="2:10" ht="13.25" hidden="1" x14ac:dyDescent="0.2">
      <c r="B199" s="40"/>
      <c r="C199" s="40"/>
      <c r="D199" s="40"/>
      <c r="E199" s="40"/>
      <c r="F199" s="40"/>
      <c r="G199" s="40"/>
      <c r="H199" s="40"/>
      <c r="I199" s="41"/>
      <c r="J199" s="41"/>
    </row>
    <row r="200" spans="2:10" ht="13.25" hidden="1" x14ac:dyDescent="0.2">
      <c r="B200" s="40"/>
      <c r="C200" s="40"/>
      <c r="D200" s="40"/>
      <c r="E200" s="40"/>
      <c r="F200" s="40"/>
      <c r="G200" s="40"/>
      <c r="H200" s="40"/>
      <c r="I200" s="41"/>
      <c r="J200" s="41"/>
    </row>
    <row r="201" spans="2:10" ht="13.25" hidden="1" x14ac:dyDescent="0.2">
      <c r="B201" s="40"/>
      <c r="C201" s="40"/>
      <c r="D201" s="40"/>
      <c r="E201" s="40"/>
      <c r="F201" s="40"/>
      <c r="G201" s="40"/>
      <c r="H201" s="40"/>
      <c r="I201" s="41"/>
      <c r="J201" s="41"/>
    </row>
    <row r="202" spans="2:10" ht="13.25" hidden="1" x14ac:dyDescent="0.2">
      <c r="B202" s="40"/>
      <c r="C202" s="40"/>
      <c r="D202" s="40"/>
      <c r="E202" s="40"/>
      <c r="F202" s="40"/>
      <c r="G202" s="40"/>
      <c r="H202" s="40"/>
      <c r="I202" s="41"/>
      <c r="J202" s="41"/>
    </row>
    <row r="203" spans="2:10" ht="13.25" hidden="1" x14ac:dyDescent="0.2">
      <c r="B203" s="40"/>
      <c r="C203" s="40"/>
      <c r="D203" s="40"/>
      <c r="E203" s="40"/>
      <c r="F203" s="40"/>
      <c r="G203" s="40"/>
      <c r="H203" s="40"/>
      <c r="I203" s="41"/>
      <c r="J203" s="41"/>
    </row>
    <row r="204" spans="2:10" ht="13.25" hidden="1" x14ac:dyDescent="0.2">
      <c r="B204" s="40"/>
      <c r="C204" s="40"/>
      <c r="D204" s="40"/>
      <c r="E204" s="40"/>
      <c r="F204" s="40"/>
      <c r="G204" s="40"/>
      <c r="H204" s="40"/>
      <c r="I204" s="41"/>
      <c r="J204" s="41"/>
    </row>
    <row r="205" spans="2:10" ht="13.25" hidden="1" x14ac:dyDescent="0.2">
      <c r="B205" s="40"/>
      <c r="C205" s="40"/>
      <c r="D205" s="40"/>
      <c r="E205" s="40"/>
      <c r="F205" s="40"/>
      <c r="G205" s="40"/>
      <c r="H205" s="40"/>
      <c r="I205" s="41"/>
      <c r="J205" s="41"/>
    </row>
    <row r="206" spans="2:10" ht="13.25" hidden="1" x14ac:dyDescent="0.2">
      <c r="B206" s="40"/>
      <c r="C206" s="40"/>
      <c r="D206" s="40"/>
      <c r="E206" s="40"/>
      <c r="F206" s="40"/>
      <c r="G206" s="40"/>
      <c r="H206" s="40"/>
      <c r="I206" s="41"/>
      <c r="J206" s="41"/>
    </row>
    <row r="207" spans="2:10" ht="13.25" hidden="1" x14ac:dyDescent="0.2">
      <c r="B207" s="40"/>
      <c r="C207" s="40"/>
      <c r="D207" s="40"/>
      <c r="E207" s="40"/>
      <c r="F207" s="40"/>
      <c r="G207" s="40"/>
      <c r="H207" s="40"/>
      <c r="I207" s="41"/>
      <c r="J207" s="41"/>
    </row>
    <row r="208" spans="2:10" ht="13.25" hidden="1" x14ac:dyDescent="0.2">
      <c r="B208" s="40"/>
      <c r="C208" s="40"/>
      <c r="D208" s="40"/>
      <c r="E208" s="40"/>
      <c r="F208" s="40"/>
      <c r="G208" s="40"/>
      <c r="H208" s="40"/>
      <c r="I208" s="41"/>
      <c r="J208" s="41"/>
    </row>
    <row r="209" spans="2:10" ht="13.25" hidden="1" x14ac:dyDescent="0.2">
      <c r="B209" s="40"/>
      <c r="C209" s="40"/>
      <c r="D209" s="40"/>
      <c r="E209" s="40"/>
      <c r="F209" s="40"/>
      <c r="G209" s="40"/>
      <c r="H209" s="40"/>
      <c r="I209" s="41"/>
      <c r="J209" s="41"/>
    </row>
    <row r="210" spans="2:10" ht="13.25" hidden="1" x14ac:dyDescent="0.2">
      <c r="B210" s="40"/>
      <c r="C210" s="40"/>
      <c r="D210" s="40"/>
      <c r="E210" s="40"/>
      <c r="F210" s="40"/>
      <c r="G210" s="40"/>
      <c r="H210" s="40"/>
      <c r="I210" s="41"/>
      <c r="J210" s="41"/>
    </row>
    <row r="211" spans="2:10" ht="13.25" hidden="1" x14ac:dyDescent="0.2">
      <c r="B211" s="40"/>
      <c r="C211" s="40"/>
      <c r="D211" s="40"/>
      <c r="E211" s="40"/>
      <c r="F211" s="40"/>
      <c r="G211" s="40"/>
      <c r="H211" s="40"/>
      <c r="I211" s="41"/>
      <c r="J211" s="41"/>
    </row>
    <row r="212" spans="2:10" ht="13.25" hidden="1" x14ac:dyDescent="0.2">
      <c r="B212" s="40"/>
      <c r="C212" s="40"/>
      <c r="D212" s="40"/>
      <c r="E212" s="40"/>
      <c r="F212" s="40"/>
      <c r="G212" s="40"/>
      <c r="H212" s="40"/>
      <c r="I212" s="41"/>
      <c r="J212" s="41"/>
    </row>
    <row r="213" spans="2:10" ht="13.25" hidden="1" x14ac:dyDescent="0.2">
      <c r="B213" s="40"/>
      <c r="C213" s="40"/>
      <c r="D213" s="40"/>
      <c r="E213" s="40"/>
      <c r="F213" s="40"/>
      <c r="G213" s="40"/>
      <c r="H213" s="40"/>
      <c r="I213" s="41"/>
      <c r="J213" s="41"/>
    </row>
    <row r="214" spans="2:10" ht="13.25" hidden="1" x14ac:dyDescent="0.2">
      <c r="B214" s="40"/>
      <c r="C214" s="40"/>
      <c r="D214" s="40"/>
      <c r="E214" s="40"/>
      <c r="F214" s="40"/>
      <c r="G214" s="40"/>
      <c r="H214" s="40"/>
      <c r="I214" s="41"/>
      <c r="J214" s="41"/>
    </row>
    <row r="215" spans="2:10" ht="13.25" hidden="1" x14ac:dyDescent="0.2">
      <c r="B215" s="40"/>
      <c r="C215" s="40"/>
      <c r="D215" s="40"/>
      <c r="E215" s="40"/>
      <c r="F215" s="40"/>
      <c r="G215" s="40"/>
      <c r="H215" s="40"/>
      <c r="I215" s="41"/>
      <c r="J215" s="41"/>
    </row>
    <row r="216" spans="2:10" ht="13.25" hidden="1" x14ac:dyDescent="0.2">
      <c r="B216" s="40"/>
      <c r="C216" s="40"/>
      <c r="D216" s="40"/>
      <c r="E216" s="40"/>
      <c r="F216" s="40"/>
      <c r="G216" s="40"/>
      <c r="H216" s="40"/>
      <c r="I216" s="41"/>
      <c r="J216" s="41"/>
    </row>
    <row r="217" spans="2:10" ht="13.25" hidden="1" x14ac:dyDescent="0.2">
      <c r="B217" s="40"/>
      <c r="C217" s="40"/>
      <c r="D217" s="40"/>
      <c r="E217" s="40"/>
      <c r="F217" s="40"/>
      <c r="G217" s="40"/>
      <c r="H217" s="40"/>
      <c r="I217" s="41"/>
      <c r="J217" s="41"/>
    </row>
    <row r="218" spans="2:10" ht="13.25" hidden="1" x14ac:dyDescent="0.2">
      <c r="B218" s="40"/>
      <c r="C218" s="40"/>
      <c r="D218" s="40"/>
      <c r="E218" s="40"/>
      <c r="F218" s="40"/>
      <c r="G218" s="40"/>
      <c r="H218" s="40"/>
      <c r="I218" s="41"/>
      <c r="J218" s="41"/>
    </row>
    <row r="219" spans="2:10" ht="13.25" hidden="1" x14ac:dyDescent="0.2">
      <c r="B219" s="40"/>
      <c r="C219" s="40"/>
      <c r="D219" s="40"/>
      <c r="E219" s="40"/>
      <c r="F219" s="40"/>
      <c r="G219" s="40"/>
      <c r="H219" s="40"/>
      <c r="I219" s="41"/>
      <c r="J219" s="41"/>
    </row>
    <row r="220" spans="2:10" ht="13.25" hidden="1" x14ac:dyDescent="0.2">
      <c r="B220" s="40"/>
      <c r="C220" s="40"/>
      <c r="D220" s="40"/>
      <c r="E220" s="40"/>
      <c r="F220" s="40"/>
      <c r="G220" s="40"/>
      <c r="H220" s="40"/>
      <c r="I220" s="41"/>
      <c r="J220" s="41"/>
    </row>
    <row r="221" spans="2:10" ht="13.25" hidden="1" x14ac:dyDescent="0.2">
      <c r="B221" s="40"/>
      <c r="C221" s="40"/>
      <c r="D221" s="40"/>
      <c r="E221" s="40"/>
      <c r="F221" s="40"/>
      <c r="G221" s="40"/>
      <c r="H221" s="40"/>
      <c r="I221" s="41"/>
      <c r="J221" s="41"/>
    </row>
    <row r="222" spans="2:10" ht="13.25" hidden="1" x14ac:dyDescent="0.2">
      <c r="B222" s="40"/>
      <c r="C222" s="40"/>
      <c r="D222" s="40"/>
      <c r="E222" s="40"/>
      <c r="F222" s="40"/>
      <c r="G222" s="40"/>
      <c r="H222" s="40"/>
      <c r="I222" s="41"/>
      <c r="J222" s="41"/>
    </row>
    <row r="223" spans="2:10" ht="13.25" hidden="1" x14ac:dyDescent="0.2">
      <c r="B223" s="40"/>
      <c r="C223" s="40"/>
      <c r="D223" s="40"/>
      <c r="E223" s="40"/>
      <c r="F223" s="40"/>
      <c r="G223" s="40"/>
      <c r="H223" s="40"/>
      <c r="I223" s="41"/>
      <c r="J223" s="41"/>
    </row>
    <row r="224" spans="2:10" ht="13.25" hidden="1" x14ac:dyDescent="0.2">
      <c r="B224" s="40"/>
      <c r="C224" s="40"/>
      <c r="D224" s="40"/>
      <c r="E224" s="40"/>
      <c r="F224" s="40"/>
      <c r="G224" s="40"/>
      <c r="H224" s="40"/>
      <c r="I224" s="41"/>
      <c r="J224" s="41"/>
    </row>
    <row r="225" spans="2:10" ht="13.25" hidden="1" x14ac:dyDescent="0.2">
      <c r="B225" s="40"/>
      <c r="C225" s="40"/>
      <c r="D225" s="40"/>
      <c r="E225" s="40"/>
      <c r="F225" s="40"/>
      <c r="G225" s="40"/>
      <c r="H225" s="40"/>
      <c r="I225" s="41"/>
      <c r="J225" s="41"/>
    </row>
    <row r="226" spans="2:10" ht="13.25" hidden="1" x14ac:dyDescent="0.2">
      <c r="B226" s="40"/>
      <c r="C226" s="40"/>
      <c r="D226" s="40"/>
      <c r="E226" s="40"/>
      <c r="F226" s="40"/>
      <c r="G226" s="40"/>
      <c r="H226" s="40"/>
      <c r="I226" s="41"/>
      <c r="J226" s="41"/>
    </row>
    <row r="227" spans="2:10" ht="13.25" hidden="1" x14ac:dyDescent="0.2">
      <c r="B227" s="40"/>
      <c r="C227" s="40"/>
      <c r="D227" s="40"/>
      <c r="E227" s="40"/>
      <c r="F227" s="40"/>
      <c r="G227" s="40"/>
      <c r="H227" s="40"/>
      <c r="I227" s="41"/>
      <c r="J227" s="41"/>
    </row>
    <row r="228" spans="2:10" ht="13.25" hidden="1" x14ac:dyDescent="0.2">
      <c r="B228" s="40"/>
      <c r="C228" s="40"/>
      <c r="D228" s="40"/>
      <c r="E228" s="40"/>
      <c r="F228" s="40"/>
      <c r="G228" s="40"/>
      <c r="H228" s="40"/>
      <c r="I228" s="41"/>
      <c r="J228" s="41"/>
    </row>
    <row r="229" spans="2:10" ht="13.25" hidden="1" x14ac:dyDescent="0.2">
      <c r="B229" s="40"/>
      <c r="C229" s="40"/>
      <c r="D229" s="40"/>
      <c r="E229" s="40"/>
      <c r="F229" s="40"/>
      <c r="G229" s="40"/>
      <c r="H229" s="40"/>
      <c r="I229" s="41"/>
      <c r="J229" s="41"/>
    </row>
    <row r="230" spans="2:10" ht="13.25" hidden="1" x14ac:dyDescent="0.2">
      <c r="B230" s="40"/>
      <c r="C230" s="40"/>
      <c r="D230" s="40"/>
      <c r="E230" s="40"/>
      <c r="F230" s="40"/>
      <c r="G230" s="40"/>
      <c r="H230" s="40"/>
      <c r="I230" s="41"/>
      <c r="J230" s="41"/>
    </row>
    <row r="231" spans="2:10" ht="13.25" hidden="1" x14ac:dyDescent="0.2">
      <c r="B231" s="40"/>
      <c r="C231" s="40"/>
      <c r="D231" s="40"/>
      <c r="E231" s="40"/>
      <c r="F231" s="40"/>
      <c r="G231" s="40"/>
      <c r="H231" s="40"/>
      <c r="I231" s="41"/>
      <c r="J231" s="41"/>
    </row>
    <row r="232" spans="2:10" ht="13.25" hidden="1" x14ac:dyDescent="0.2">
      <c r="B232" s="40"/>
      <c r="C232" s="40"/>
      <c r="D232" s="40"/>
      <c r="E232" s="40"/>
      <c r="F232" s="40"/>
      <c r="G232" s="40"/>
      <c r="H232" s="40"/>
      <c r="I232" s="41"/>
      <c r="J232" s="41"/>
    </row>
    <row r="233" spans="2:10" ht="13.25" hidden="1" x14ac:dyDescent="0.2">
      <c r="B233" s="40"/>
      <c r="C233" s="40"/>
      <c r="D233" s="40"/>
      <c r="E233" s="40"/>
      <c r="F233" s="40"/>
      <c r="G233" s="40"/>
      <c r="H233" s="40"/>
      <c r="I233" s="41"/>
      <c r="J233" s="41"/>
    </row>
    <row r="234" spans="2:10" ht="13.25" hidden="1" x14ac:dyDescent="0.2">
      <c r="B234" s="40"/>
      <c r="C234" s="40"/>
      <c r="D234" s="40"/>
      <c r="E234" s="40"/>
      <c r="F234" s="40"/>
      <c r="G234" s="40"/>
      <c r="H234" s="40"/>
      <c r="I234" s="41"/>
      <c r="J234" s="41"/>
    </row>
    <row r="235" spans="2:10" ht="13.25" hidden="1" x14ac:dyDescent="0.2">
      <c r="B235" s="40"/>
      <c r="C235" s="40"/>
      <c r="D235" s="40"/>
      <c r="E235" s="40"/>
      <c r="F235" s="40"/>
      <c r="G235" s="40"/>
      <c r="H235" s="40"/>
      <c r="I235" s="41"/>
      <c r="J235" s="41"/>
    </row>
    <row r="236" spans="2:10" ht="13.25" hidden="1" x14ac:dyDescent="0.2">
      <c r="B236" s="40"/>
      <c r="C236" s="40"/>
      <c r="D236" s="40"/>
      <c r="E236" s="40"/>
      <c r="F236" s="40"/>
      <c r="G236" s="40"/>
      <c r="H236" s="40"/>
      <c r="I236" s="41"/>
      <c r="J236" s="41"/>
    </row>
    <row r="237" spans="2:10" ht="13.25" hidden="1" x14ac:dyDescent="0.2">
      <c r="B237" s="40"/>
      <c r="C237" s="40"/>
      <c r="D237" s="40"/>
      <c r="E237" s="40"/>
      <c r="F237" s="40"/>
      <c r="G237" s="40"/>
      <c r="H237" s="40"/>
      <c r="I237" s="41"/>
      <c r="J237" s="41"/>
    </row>
    <row r="238" spans="2:10" ht="13.25" hidden="1" x14ac:dyDescent="0.2">
      <c r="B238" s="40"/>
      <c r="C238" s="40"/>
      <c r="D238" s="40"/>
      <c r="E238" s="40"/>
      <c r="F238" s="40"/>
      <c r="G238" s="40"/>
      <c r="H238" s="40"/>
      <c r="I238" s="41"/>
      <c r="J238" s="41"/>
    </row>
    <row r="239" spans="2:10" ht="13.25" hidden="1" x14ac:dyDescent="0.2">
      <c r="B239" s="40"/>
      <c r="C239" s="40"/>
      <c r="D239" s="40"/>
      <c r="E239" s="40"/>
      <c r="F239" s="40"/>
      <c r="G239" s="40"/>
      <c r="H239" s="40"/>
      <c r="I239" s="41"/>
      <c r="J239" s="41"/>
    </row>
    <row r="240" spans="2:10" ht="13.25" hidden="1" x14ac:dyDescent="0.2">
      <c r="B240" s="40"/>
      <c r="C240" s="40"/>
      <c r="D240" s="40"/>
      <c r="E240" s="40"/>
      <c r="F240" s="40"/>
      <c r="G240" s="40"/>
      <c r="H240" s="40"/>
      <c r="I240" s="41"/>
      <c r="J240" s="41"/>
    </row>
    <row r="241" spans="2:10" ht="13.25" hidden="1" x14ac:dyDescent="0.2">
      <c r="B241" s="40"/>
      <c r="C241" s="40"/>
      <c r="D241" s="40"/>
      <c r="E241" s="40"/>
      <c r="F241" s="40"/>
      <c r="G241" s="40"/>
      <c r="H241" s="40"/>
      <c r="I241" s="41"/>
      <c r="J241" s="41"/>
    </row>
    <row r="242" spans="2:10" ht="13.25" hidden="1" x14ac:dyDescent="0.2">
      <c r="B242" s="40"/>
      <c r="C242" s="40"/>
      <c r="D242" s="40"/>
      <c r="E242" s="40"/>
      <c r="F242" s="40"/>
      <c r="G242" s="40"/>
      <c r="H242" s="40"/>
      <c r="I242" s="41"/>
      <c r="J242" s="41"/>
    </row>
    <row r="243" spans="2:10" ht="13.25" hidden="1" x14ac:dyDescent="0.2">
      <c r="B243" s="40"/>
      <c r="C243" s="40"/>
      <c r="D243" s="40"/>
      <c r="E243" s="40"/>
      <c r="F243" s="40"/>
      <c r="G243" s="40"/>
      <c r="H243" s="40"/>
      <c r="I243" s="41"/>
      <c r="J243" s="41"/>
    </row>
    <row r="244" spans="2:10" ht="13.25" hidden="1" x14ac:dyDescent="0.2">
      <c r="B244" s="40"/>
      <c r="C244" s="40"/>
      <c r="D244" s="40"/>
      <c r="E244" s="40"/>
      <c r="F244" s="40"/>
      <c r="G244" s="40"/>
      <c r="H244" s="40"/>
      <c r="I244" s="41"/>
      <c r="J244" s="41"/>
    </row>
    <row r="245" spans="2:10" ht="13.25" hidden="1" x14ac:dyDescent="0.2">
      <c r="B245" s="40"/>
      <c r="C245" s="40"/>
      <c r="D245" s="40"/>
      <c r="E245" s="40"/>
      <c r="F245" s="40"/>
      <c r="G245" s="40"/>
      <c r="H245" s="40"/>
      <c r="I245" s="41"/>
      <c r="J245" s="41"/>
    </row>
    <row r="246" spans="2:10" ht="13.25" hidden="1" x14ac:dyDescent="0.2">
      <c r="B246" s="40"/>
      <c r="C246" s="40"/>
      <c r="D246" s="40"/>
      <c r="E246" s="40"/>
      <c r="F246" s="40"/>
      <c r="G246" s="40"/>
      <c r="H246" s="40"/>
      <c r="I246" s="41"/>
      <c r="J246" s="41"/>
    </row>
    <row r="247" spans="2:10" ht="13.25" hidden="1" x14ac:dyDescent="0.2">
      <c r="B247" s="40"/>
      <c r="C247" s="40"/>
      <c r="D247" s="40"/>
      <c r="E247" s="40"/>
      <c r="F247" s="40"/>
      <c r="G247" s="40"/>
      <c r="H247" s="40"/>
      <c r="I247" s="41"/>
      <c r="J247" s="41"/>
    </row>
    <row r="248" spans="2:10" ht="13.25" hidden="1" x14ac:dyDescent="0.2">
      <c r="B248" s="40"/>
      <c r="C248" s="40"/>
      <c r="D248" s="40"/>
      <c r="E248" s="40"/>
      <c r="F248" s="40"/>
      <c r="G248" s="40"/>
      <c r="H248" s="40"/>
      <c r="I248" s="41"/>
      <c r="J248" s="41"/>
    </row>
    <row r="249" spans="2:10" ht="13.25" hidden="1" x14ac:dyDescent="0.2">
      <c r="B249" s="40"/>
      <c r="C249" s="40"/>
      <c r="D249" s="40"/>
      <c r="E249" s="40"/>
      <c r="F249" s="40"/>
      <c r="G249" s="40"/>
      <c r="H249" s="40"/>
      <c r="I249" s="41"/>
      <c r="J249" s="41"/>
    </row>
    <row r="250" spans="2:10" ht="13.25" hidden="1" x14ac:dyDescent="0.2">
      <c r="B250" s="40"/>
      <c r="C250" s="40"/>
      <c r="D250" s="40"/>
      <c r="E250" s="40"/>
      <c r="F250" s="40"/>
      <c r="G250" s="40"/>
      <c r="H250" s="40"/>
      <c r="I250" s="41"/>
      <c r="J250" s="41"/>
    </row>
    <row r="251" spans="2:10" ht="13.25" hidden="1" x14ac:dyDescent="0.2">
      <c r="B251" s="40"/>
      <c r="C251" s="40"/>
      <c r="D251" s="40"/>
      <c r="E251" s="40"/>
      <c r="F251" s="40"/>
      <c r="G251" s="40"/>
      <c r="H251" s="40"/>
      <c r="I251" s="41"/>
      <c r="J251" s="41"/>
    </row>
    <row r="252" spans="2:10" ht="13.25" hidden="1" x14ac:dyDescent="0.2">
      <c r="B252" s="40"/>
      <c r="C252" s="40"/>
      <c r="D252" s="40"/>
      <c r="E252" s="40"/>
      <c r="F252" s="40"/>
      <c r="G252" s="40"/>
      <c r="H252" s="40"/>
      <c r="I252" s="41"/>
      <c r="J252" s="41"/>
    </row>
    <row r="253" spans="2:10" ht="13.25" hidden="1" x14ac:dyDescent="0.2">
      <c r="B253" s="40"/>
      <c r="C253" s="40"/>
      <c r="D253" s="40"/>
      <c r="E253" s="40"/>
      <c r="F253" s="40"/>
      <c r="G253" s="40"/>
      <c r="H253" s="40"/>
      <c r="I253" s="41"/>
      <c r="J253" s="41"/>
    </row>
    <row r="254" spans="2:10" ht="13.25" hidden="1" x14ac:dyDescent="0.2">
      <c r="B254" s="40"/>
      <c r="C254" s="40"/>
      <c r="D254" s="40"/>
      <c r="E254" s="40"/>
      <c r="F254" s="40"/>
      <c r="G254" s="40"/>
      <c r="H254" s="40"/>
      <c r="I254" s="41"/>
      <c r="J254" s="41"/>
    </row>
    <row r="255" spans="2:10" ht="13.25" hidden="1" x14ac:dyDescent="0.2">
      <c r="B255" s="40"/>
      <c r="C255" s="40"/>
      <c r="D255" s="40"/>
      <c r="E255" s="40"/>
      <c r="F255" s="40"/>
      <c r="G255" s="40"/>
      <c r="H255" s="40"/>
      <c r="I255" s="41"/>
      <c r="J255" s="41"/>
    </row>
    <row r="256" spans="2:10" ht="13.25" hidden="1" x14ac:dyDescent="0.2">
      <c r="B256" s="40"/>
      <c r="C256" s="40"/>
      <c r="D256" s="40"/>
      <c r="E256" s="40"/>
      <c r="F256" s="40"/>
      <c r="G256" s="40"/>
      <c r="H256" s="40"/>
      <c r="I256" s="41"/>
      <c r="J256" s="41"/>
    </row>
    <row r="257" spans="2:10" ht="13.25" hidden="1" x14ac:dyDescent="0.2">
      <c r="B257" s="40"/>
      <c r="C257" s="40"/>
      <c r="D257" s="40"/>
      <c r="E257" s="40"/>
      <c r="F257" s="40"/>
      <c r="G257" s="40"/>
      <c r="H257" s="40"/>
      <c r="I257" s="41"/>
      <c r="J257" s="41"/>
    </row>
    <row r="258" spans="2:10" ht="13.25" hidden="1" x14ac:dyDescent="0.2">
      <c r="B258" s="40"/>
      <c r="C258" s="40"/>
      <c r="D258" s="40"/>
      <c r="E258" s="40"/>
      <c r="F258" s="40"/>
      <c r="G258" s="40"/>
      <c r="H258" s="40"/>
      <c r="I258" s="41"/>
      <c r="J258" s="41"/>
    </row>
    <row r="259" spans="2:10" ht="13.25" hidden="1" x14ac:dyDescent="0.2">
      <c r="B259" s="40"/>
      <c r="C259" s="40"/>
      <c r="D259" s="40"/>
      <c r="E259" s="40"/>
      <c r="F259" s="40"/>
      <c r="G259" s="40"/>
      <c r="H259" s="40"/>
      <c r="I259" s="41"/>
      <c r="J259" s="41"/>
    </row>
    <row r="260" spans="2:10" ht="13.25" hidden="1" x14ac:dyDescent="0.2">
      <c r="B260" s="40"/>
      <c r="C260" s="40"/>
      <c r="D260" s="40"/>
      <c r="E260" s="40"/>
      <c r="F260" s="40"/>
      <c r="G260" s="40"/>
      <c r="H260" s="40"/>
      <c r="I260" s="41"/>
      <c r="J260" s="41"/>
    </row>
    <row r="261" spans="2:10" ht="13.25" hidden="1" x14ac:dyDescent="0.2">
      <c r="B261" s="40"/>
      <c r="C261" s="40"/>
      <c r="D261" s="40"/>
      <c r="E261" s="40"/>
      <c r="F261" s="40"/>
      <c r="G261" s="40"/>
      <c r="H261" s="40"/>
      <c r="I261" s="41"/>
      <c r="J261" s="41"/>
    </row>
    <row r="262" spans="2:10" ht="13.25" hidden="1" x14ac:dyDescent="0.2">
      <c r="B262" s="40"/>
      <c r="C262" s="40"/>
      <c r="D262" s="40"/>
      <c r="E262" s="40"/>
      <c r="F262" s="40"/>
      <c r="G262" s="40"/>
      <c r="H262" s="40"/>
      <c r="I262" s="41"/>
      <c r="J262" s="41"/>
    </row>
    <row r="263" spans="2:10" ht="13.25" hidden="1" x14ac:dyDescent="0.2">
      <c r="B263" s="40"/>
      <c r="C263" s="40"/>
      <c r="D263" s="40"/>
      <c r="E263" s="40"/>
      <c r="F263" s="40"/>
      <c r="G263" s="40"/>
      <c r="H263" s="40"/>
      <c r="I263" s="41"/>
      <c r="J263" s="41"/>
    </row>
    <row r="264" spans="2:10" ht="13.25" hidden="1" x14ac:dyDescent="0.2">
      <c r="B264" s="40"/>
      <c r="C264" s="40"/>
      <c r="D264" s="40"/>
      <c r="E264" s="40"/>
      <c r="F264" s="40"/>
      <c r="G264" s="40"/>
      <c r="H264" s="40"/>
      <c r="I264" s="41"/>
      <c r="J264" s="41"/>
    </row>
    <row r="265" spans="2:10" ht="13.25" hidden="1" x14ac:dyDescent="0.2">
      <c r="B265" s="40"/>
      <c r="C265" s="40"/>
      <c r="D265" s="40"/>
      <c r="E265" s="40"/>
      <c r="F265" s="40"/>
      <c r="G265" s="40"/>
      <c r="H265" s="40"/>
      <c r="I265" s="41"/>
      <c r="J265" s="41"/>
    </row>
    <row r="266" spans="2:10" ht="13.25" hidden="1" x14ac:dyDescent="0.2">
      <c r="B266" s="40"/>
      <c r="C266" s="40"/>
      <c r="D266" s="40"/>
      <c r="E266" s="40"/>
      <c r="F266" s="40"/>
      <c r="G266" s="40"/>
      <c r="H266" s="40"/>
      <c r="I266" s="41"/>
      <c r="J266" s="41"/>
    </row>
    <row r="267" spans="2:10" ht="13.25" hidden="1" x14ac:dyDescent="0.2">
      <c r="B267" s="40"/>
      <c r="C267" s="40"/>
      <c r="D267" s="40"/>
      <c r="E267" s="40"/>
      <c r="F267" s="40"/>
      <c r="G267" s="40"/>
      <c r="H267" s="40"/>
      <c r="I267" s="41"/>
      <c r="J267" s="41"/>
    </row>
    <row r="268" spans="2:10" ht="13.25" hidden="1" x14ac:dyDescent="0.2">
      <c r="B268" s="40"/>
      <c r="C268" s="40"/>
      <c r="D268" s="40"/>
      <c r="E268" s="40"/>
      <c r="F268" s="40"/>
      <c r="G268" s="40"/>
      <c r="H268" s="40"/>
      <c r="I268" s="41"/>
      <c r="J268" s="41"/>
    </row>
    <row r="269" spans="2:10" ht="13.25" hidden="1" x14ac:dyDescent="0.2">
      <c r="B269" s="40"/>
      <c r="C269" s="40"/>
      <c r="D269" s="40"/>
      <c r="E269" s="40"/>
      <c r="F269" s="40"/>
      <c r="G269" s="40"/>
      <c r="H269" s="40"/>
      <c r="I269" s="41"/>
      <c r="J269" s="41"/>
    </row>
    <row r="270" spans="2:10" ht="13.25" hidden="1" x14ac:dyDescent="0.2">
      <c r="B270" s="40"/>
      <c r="C270" s="40"/>
      <c r="D270" s="40"/>
      <c r="E270" s="40"/>
      <c r="F270" s="40"/>
      <c r="G270" s="40"/>
      <c r="H270" s="40"/>
      <c r="I270" s="41"/>
      <c r="J270" s="41"/>
    </row>
    <row r="271" spans="2:10" ht="13.25" hidden="1" x14ac:dyDescent="0.2">
      <c r="B271" s="40"/>
      <c r="C271" s="40"/>
      <c r="D271" s="40"/>
      <c r="E271" s="40"/>
      <c r="F271" s="40"/>
      <c r="G271" s="40"/>
      <c r="H271" s="40"/>
      <c r="I271" s="41"/>
      <c r="J271" s="41"/>
    </row>
    <row r="272" spans="2:10" ht="13.25" hidden="1" x14ac:dyDescent="0.2">
      <c r="B272" s="40"/>
      <c r="C272" s="40"/>
      <c r="D272" s="40"/>
      <c r="E272" s="40"/>
      <c r="F272" s="40"/>
      <c r="G272" s="40"/>
      <c r="H272" s="40"/>
      <c r="I272" s="41"/>
      <c r="J272" s="41"/>
    </row>
    <row r="273" spans="2:10" ht="13.25" hidden="1" x14ac:dyDescent="0.2">
      <c r="B273" s="40"/>
      <c r="C273" s="40"/>
      <c r="D273" s="40"/>
      <c r="E273" s="40"/>
      <c r="F273" s="40"/>
      <c r="G273" s="40"/>
      <c r="H273" s="40"/>
      <c r="I273" s="41"/>
      <c r="J273" s="41"/>
    </row>
    <row r="274" spans="2:10" ht="13.25" hidden="1" x14ac:dyDescent="0.2">
      <c r="B274" s="40"/>
      <c r="C274" s="40"/>
      <c r="D274" s="40"/>
      <c r="E274" s="40"/>
      <c r="F274" s="40"/>
      <c r="G274" s="40"/>
      <c r="H274" s="40"/>
      <c r="I274" s="41"/>
      <c r="J274" s="41"/>
    </row>
    <row r="275" spans="2:10" ht="13.25" hidden="1" x14ac:dyDescent="0.2">
      <c r="B275" s="40"/>
      <c r="C275" s="40"/>
      <c r="D275" s="40"/>
      <c r="E275" s="40"/>
      <c r="F275" s="40"/>
      <c r="G275" s="40"/>
      <c r="H275" s="40"/>
      <c r="I275" s="41"/>
      <c r="J275" s="41"/>
    </row>
    <row r="276" spans="2:10" ht="13.25" hidden="1" x14ac:dyDescent="0.2">
      <c r="B276" s="40"/>
      <c r="C276" s="40"/>
      <c r="D276" s="40"/>
      <c r="E276" s="40"/>
      <c r="F276" s="40"/>
      <c r="G276" s="40"/>
      <c r="H276" s="40"/>
      <c r="I276" s="41"/>
      <c r="J276" s="41"/>
    </row>
    <row r="277" spans="2:10" ht="13.25" hidden="1" x14ac:dyDescent="0.2">
      <c r="B277" s="40"/>
      <c r="C277" s="40"/>
      <c r="D277" s="40"/>
      <c r="E277" s="40"/>
      <c r="F277" s="40"/>
      <c r="G277" s="40"/>
      <c r="H277" s="40"/>
      <c r="I277" s="41"/>
      <c r="J277" s="41"/>
    </row>
    <row r="278" spans="2:10" ht="13.25" hidden="1" x14ac:dyDescent="0.2">
      <c r="B278" s="40"/>
      <c r="C278" s="40"/>
      <c r="D278" s="40"/>
      <c r="E278" s="40"/>
      <c r="F278" s="40"/>
      <c r="G278" s="40"/>
      <c r="H278" s="40"/>
      <c r="I278" s="41"/>
      <c r="J278" s="41"/>
    </row>
    <row r="279" spans="2:10" ht="13.25" hidden="1" x14ac:dyDescent="0.2">
      <c r="B279" s="40"/>
      <c r="C279" s="40"/>
      <c r="D279" s="40"/>
      <c r="E279" s="40"/>
      <c r="F279" s="40"/>
      <c r="G279" s="40"/>
      <c r="H279" s="40"/>
      <c r="I279" s="41"/>
      <c r="J279" s="41"/>
    </row>
    <row r="280" spans="2:10" ht="13.25" hidden="1" x14ac:dyDescent="0.2">
      <c r="B280" s="40"/>
      <c r="C280" s="40"/>
      <c r="D280" s="40"/>
      <c r="E280" s="40"/>
      <c r="F280" s="40"/>
      <c r="G280" s="40"/>
      <c r="H280" s="40"/>
      <c r="I280" s="41"/>
      <c r="J280" s="41"/>
    </row>
    <row r="281" spans="2:10" ht="13.25" hidden="1" x14ac:dyDescent="0.2">
      <c r="B281" s="40"/>
      <c r="C281" s="40"/>
      <c r="D281" s="40"/>
      <c r="E281" s="40"/>
      <c r="F281" s="40"/>
      <c r="G281" s="40"/>
      <c r="H281" s="40"/>
      <c r="I281" s="41"/>
      <c r="J281" s="41"/>
    </row>
    <row r="282" spans="2:10" ht="13.25" hidden="1" x14ac:dyDescent="0.2">
      <c r="B282" s="40"/>
      <c r="C282" s="40"/>
      <c r="D282" s="40"/>
      <c r="E282" s="40"/>
      <c r="F282" s="40"/>
      <c r="G282" s="40"/>
      <c r="H282" s="40"/>
      <c r="I282" s="41"/>
      <c r="J282" s="41"/>
    </row>
    <row r="283" spans="2:10" ht="13.25" hidden="1" x14ac:dyDescent="0.2">
      <c r="B283" s="40"/>
      <c r="C283" s="40"/>
      <c r="D283" s="40"/>
      <c r="E283" s="40"/>
      <c r="F283" s="40"/>
      <c r="G283" s="40"/>
      <c r="H283" s="40"/>
      <c r="I283" s="41"/>
      <c r="J283" s="41"/>
    </row>
    <row r="284" spans="2:10" ht="13.25" hidden="1" x14ac:dyDescent="0.2">
      <c r="B284" s="40"/>
      <c r="C284" s="40"/>
      <c r="D284" s="40"/>
      <c r="E284" s="40"/>
      <c r="F284" s="40"/>
      <c r="G284" s="40"/>
      <c r="H284" s="40"/>
      <c r="I284" s="41"/>
      <c r="J284" s="41"/>
    </row>
    <row r="285" spans="2:10" ht="13.25" hidden="1" x14ac:dyDescent="0.2">
      <c r="B285" s="40"/>
      <c r="C285" s="40"/>
      <c r="D285" s="40"/>
      <c r="E285" s="40"/>
      <c r="F285" s="40"/>
      <c r="G285" s="40"/>
      <c r="H285" s="40"/>
      <c r="I285" s="41"/>
      <c r="J285" s="41"/>
    </row>
    <row r="286" spans="2:10" ht="13.25" hidden="1" x14ac:dyDescent="0.2">
      <c r="B286" s="40"/>
      <c r="C286" s="40"/>
      <c r="D286" s="40"/>
      <c r="E286" s="40"/>
      <c r="F286" s="40"/>
      <c r="G286" s="40"/>
      <c r="H286" s="40"/>
      <c r="I286" s="41"/>
      <c r="J286" s="41"/>
    </row>
    <row r="287" spans="2:10" ht="13.25" hidden="1" x14ac:dyDescent="0.2">
      <c r="B287" s="40"/>
      <c r="C287" s="40"/>
      <c r="D287" s="40"/>
      <c r="E287" s="40"/>
      <c r="F287" s="40"/>
      <c r="G287" s="40"/>
      <c r="H287" s="40"/>
      <c r="I287" s="41"/>
      <c r="J287" s="41"/>
    </row>
    <row r="288" spans="2:10" ht="13.25" hidden="1" x14ac:dyDescent="0.2">
      <c r="B288" s="40"/>
      <c r="C288" s="40"/>
      <c r="D288" s="40"/>
      <c r="E288" s="40"/>
      <c r="F288" s="40"/>
      <c r="G288" s="40"/>
      <c r="H288" s="40"/>
      <c r="I288" s="41"/>
      <c r="J288" s="41"/>
    </row>
    <row r="289" spans="2:10" ht="13.25" hidden="1" x14ac:dyDescent="0.2">
      <c r="B289" s="40"/>
      <c r="C289" s="40"/>
      <c r="D289" s="40"/>
      <c r="E289" s="40"/>
      <c r="F289" s="40"/>
      <c r="G289" s="40"/>
      <c r="H289" s="40"/>
      <c r="I289" s="41"/>
      <c r="J289" s="41"/>
    </row>
    <row r="290" spans="2:10" ht="13.25" hidden="1" x14ac:dyDescent="0.2">
      <c r="B290" s="40"/>
      <c r="C290" s="40"/>
      <c r="D290" s="40"/>
      <c r="E290" s="40"/>
      <c r="F290" s="40"/>
      <c r="G290" s="40"/>
      <c r="H290" s="40"/>
      <c r="I290" s="41"/>
      <c r="J290" s="41"/>
    </row>
    <row r="291" spans="2:10" ht="13.25" hidden="1" x14ac:dyDescent="0.2">
      <c r="B291" s="40"/>
      <c r="C291" s="40"/>
      <c r="D291" s="40"/>
      <c r="E291" s="40"/>
      <c r="F291" s="40"/>
      <c r="G291" s="40"/>
      <c r="H291" s="40"/>
      <c r="I291" s="41"/>
      <c r="J291" s="41"/>
    </row>
    <row r="292" spans="2:10" ht="13.25" hidden="1" x14ac:dyDescent="0.2">
      <c r="B292" s="40"/>
      <c r="C292" s="40"/>
      <c r="D292" s="40"/>
      <c r="E292" s="40"/>
      <c r="F292" s="40"/>
      <c r="G292" s="40"/>
      <c r="H292" s="40"/>
      <c r="I292" s="41"/>
      <c r="J292" s="41"/>
    </row>
    <row r="293" spans="2:10" ht="13.25" hidden="1" x14ac:dyDescent="0.2">
      <c r="B293" s="40"/>
      <c r="C293" s="40"/>
      <c r="D293" s="40"/>
      <c r="E293" s="40"/>
      <c r="F293" s="40"/>
      <c r="G293" s="40"/>
      <c r="H293" s="40"/>
      <c r="I293" s="41"/>
      <c r="J293" s="41"/>
    </row>
    <row r="294" spans="2:10" ht="13.25" hidden="1" x14ac:dyDescent="0.2">
      <c r="B294" s="40"/>
      <c r="C294" s="40"/>
      <c r="D294" s="40"/>
      <c r="E294" s="40"/>
      <c r="F294" s="40"/>
      <c r="G294" s="40"/>
      <c r="H294" s="40"/>
      <c r="I294" s="41"/>
      <c r="J294" s="41"/>
    </row>
    <row r="295" spans="2:10" ht="13.25" hidden="1" x14ac:dyDescent="0.2">
      <c r="B295" s="40"/>
      <c r="C295" s="40"/>
      <c r="D295" s="40"/>
      <c r="E295" s="40"/>
      <c r="F295" s="40"/>
      <c r="G295" s="40"/>
      <c r="H295" s="40"/>
      <c r="I295" s="41"/>
      <c r="J295" s="41"/>
    </row>
    <row r="296" spans="2:10" ht="13.25" hidden="1" x14ac:dyDescent="0.2">
      <c r="B296" s="40"/>
      <c r="C296" s="40"/>
      <c r="D296" s="40"/>
      <c r="E296" s="40"/>
      <c r="F296" s="40"/>
      <c r="G296" s="40"/>
      <c r="H296" s="40"/>
      <c r="I296" s="41"/>
      <c r="J296" s="41"/>
    </row>
    <row r="297" spans="2:10" ht="13.25" hidden="1" x14ac:dyDescent="0.2">
      <c r="B297" s="40"/>
      <c r="C297" s="40"/>
      <c r="D297" s="40"/>
      <c r="E297" s="40"/>
      <c r="F297" s="40"/>
      <c r="G297" s="40"/>
      <c r="H297" s="40"/>
      <c r="I297" s="41"/>
      <c r="J297" s="41"/>
    </row>
    <row r="298" spans="2:10" ht="13.25" hidden="1" x14ac:dyDescent="0.2">
      <c r="B298" s="40"/>
      <c r="C298" s="40"/>
      <c r="D298" s="40"/>
      <c r="E298" s="40"/>
      <c r="F298" s="40"/>
      <c r="G298" s="40"/>
      <c r="H298" s="40"/>
      <c r="I298" s="41"/>
      <c r="J298" s="41"/>
    </row>
    <row r="299" spans="2:10" ht="13.25" hidden="1" x14ac:dyDescent="0.2">
      <c r="B299" s="40"/>
      <c r="C299" s="40"/>
      <c r="D299" s="40"/>
      <c r="E299" s="40"/>
      <c r="F299" s="40"/>
      <c r="G299" s="40"/>
      <c r="H299" s="40"/>
      <c r="I299" s="41"/>
      <c r="J299" s="41"/>
    </row>
    <row r="300" spans="2:10" ht="13.25" hidden="1" x14ac:dyDescent="0.2">
      <c r="B300" s="40"/>
      <c r="C300" s="40"/>
      <c r="D300" s="40"/>
      <c r="E300" s="40"/>
      <c r="F300" s="40"/>
      <c r="G300" s="40"/>
      <c r="H300" s="40"/>
      <c r="I300" s="41"/>
      <c r="J300" s="41"/>
    </row>
    <row r="301" spans="2:10" ht="13.25" hidden="1" x14ac:dyDescent="0.2">
      <c r="B301" s="40"/>
      <c r="C301" s="40"/>
      <c r="D301" s="40"/>
      <c r="E301" s="40"/>
      <c r="F301" s="40"/>
      <c r="G301" s="40"/>
      <c r="H301" s="40"/>
      <c r="I301" s="41"/>
      <c r="J301" s="41"/>
    </row>
    <row r="302" spans="2:10" ht="13.25" hidden="1" x14ac:dyDescent="0.2">
      <c r="B302" s="40"/>
      <c r="C302" s="40"/>
      <c r="D302" s="40"/>
      <c r="E302" s="40"/>
      <c r="F302" s="40"/>
      <c r="G302" s="40"/>
      <c r="H302" s="40"/>
      <c r="I302" s="41"/>
      <c r="J302" s="41"/>
    </row>
    <row r="303" spans="2:10" ht="13.25" hidden="1" x14ac:dyDescent="0.2">
      <c r="B303" s="40"/>
      <c r="C303" s="40"/>
      <c r="D303" s="40"/>
      <c r="E303" s="40"/>
      <c r="F303" s="40"/>
      <c r="G303" s="40"/>
      <c r="H303" s="40"/>
      <c r="I303" s="41"/>
      <c r="J303" s="41"/>
    </row>
    <row r="304" spans="2:10" ht="13.25" hidden="1" x14ac:dyDescent="0.2">
      <c r="B304" s="40"/>
      <c r="C304" s="40"/>
      <c r="D304" s="40"/>
      <c r="E304" s="40"/>
      <c r="F304" s="40"/>
      <c r="G304" s="40"/>
      <c r="H304" s="40"/>
      <c r="I304" s="41"/>
      <c r="J304" s="41"/>
    </row>
    <row r="305" spans="2:10" ht="13.25" hidden="1" x14ac:dyDescent="0.2">
      <c r="B305" s="40"/>
      <c r="C305" s="40"/>
      <c r="D305" s="40"/>
      <c r="E305" s="40"/>
      <c r="F305" s="40"/>
      <c r="G305" s="40"/>
      <c r="H305" s="40"/>
      <c r="I305" s="41"/>
      <c r="J305" s="41"/>
    </row>
    <row r="306" spans="2:10" ht="13.25" hidden="1" x14ac:dyDescent="0.2">
      <c r="B306" s="40"/>
      <c r="C306" s="40"/>
      <c r="D306" s="40"/>
      <c r="E306" s="40"/>
      <c r="F306" s="40"/>
      <c r="G306" s="40"/>
      <c r="H306" s="40"/>
      <c r="I306" s="41"/>
      <c r="J306" s="41"/>
    </row>
    <row r="307" spans="2:10" ht="13.25" hidden="1" x14ac:dyDescent="0.2">
      <c r="B307" s="40"/>
      <c r="C307" s="40"/>
      <c r="D307" s="40"/>
      <c r="E307" s="40"/>
      <c r="F307" s="40"/>
      <c r="G307" s="40"/>
      <c r="H307" s="40"/>
      <c r="I307" s="41"/>
      <c r="J307" s="41"/>
    </row>
    <row r="308" spans="2:10" ht="13.25" hidden="1" x14ac:dyDescent="0.2">
      <c r="B308" s="40"/>
      <c r="C308" s="40"/>
      <c r="D308" s="40"/>
      <c r="E308" s="40"/>
      <c r="F308" s="40"/>
      <c r="G308" s="40"/>
      <c r="H308" s="40"/>
      <c r="I308" s="41"/>
      <c r="J308" s="41"/>
    </row>
    <row r="309" spans="2:10" ht="13.25" hidden="1" x14ac:dyDescent="0.2">
      <c r="B309" s="40"/>
      <c r="C309" s="40"/>
      <c r="D309" s="40"/>
      <c r="E309" s="40"/>
      <c r="F309" s="40"/>
      <c r="G309" s="40"/>
      <c r="H309" s="40"/>
      <c r="I309" s="41"/>
      <c r="J309" s="41"/>
    </row>
    <row r="310" spans="2:10" ht="13.25" hidden="1" x14ac:dyDescent="0.2">
      <c r="B310" s="40"/>
      <c r="C310" s="40"/>
      <c r="D310" s="40"/>
      <c r="E310" s="40"/>
      <c r="F310" s="40"/>
      <c r="G310" s="40"/>
      <c r="H310" s="40"/>
      <c r="I310" s="41"/>
      <c r="J310" s="41"/>
    </row>
    <row r="311" spans="2:10" ht="13.25" hidden="1" x14ac:dyDescent="0.2">
      <c r="B311" s="40"/>
      <c r="C311" s="40"/>
      <c r="D311" s="40"/>
      <c r="E311" s="40"/>
      <c r="F311" s="40"/>
      <c r="G311" s="40"/>
      <c r="H311" s="40"/>
      <c r="I311" s="41"/>
      <c r="J311" s="41"/>
    </row>
    <row r="312" spans="2:10" ht="13.25" hidden="1" x14ac:dyDescent="0.2">
      <c r="B312" s="40"/>
      <c r="C312" s="40"/>
      <c r="D312" s="40"/>
      <c r="E312" s="40"/>
      <c r="F312" s="40"/>
      <c r="G312" s="40"/>
      <c r="H312" s="40"/>
      <c r="I312" s="41"/>
      <c r="J312" s="41"/>
    </row>
    <row r="313" spans="2:10" ht="13.25" hidden="1" x14ac:dyDescent="0.2">
      <c r="B313" s="40"/>
      <c r="C313" s="40"/>
      <c r="D313" s="40"/>
      <c r="E313" s="40"/>
      <c r="F313" s="40"/>
      <c r="G313" s="40"/>
      <c r="H313" s="40"/>
      <c r="I313" s="41"/>
      <c r="J313" s="41"/>
    </row>
    <row r="314" spans="2:10" ht="13.25" hidden="1" x14ac:dyDescent="0.2">
      <c r="B314" s="40"/>
      <c r="C314" s="40"/>
      <c r="D314" s="40"/>
      <c r="E314" s="40"/>
      <c r="F314" s="40"/>
      <c r="G314" s="40"/>
      <c r="H314" s="40"/>
      <c r="I314" s="41"/>
      <c r="J314" s="41"/>
    </row>
    <row r="315" spans="2:10" ht="13.25" hidden="1" x14ac:dyDescent="0.2">
      <c r="B315" s="40"/>
      <c r="C315" s="40"/>
      <c r="D315" s="40"/>
      <c r="E315" s="40"/>
      <c r="F315" s="40"/>
      <c r="G315" s="40"/>
      <c r="H315" s="40"/>
      <c r="I315" s="41"/>
      <c r="J315" s="41"/>
    </row>
    <row r="316" spans="2:10" ht="13.25" hidden="1" x14ac:dyDescent="0.2">
      <c r="B316" s="40"/>
      <c r="C316" s="40"/>
      <c r="D316" s="40"/>
      <c r="E316" s="40"/>
      <c r="F316" s="40"/>
      <c r="G316" s="40"/>
      <c r="H316" s="40"/>
      <c r="I316" s="41"/>
      <c r="J316" s="41"/>
    </row>
    <row r="317" spans="2:10" ht="13.25" hidden="1" x14ac:dyDescent="0.2">
      <c r="B317" s="40"/>
      <c r="C317" s="40"/>
      <c r="D317" s="40"/>
      <c r="E317" s="40"/>
      <c r="F317" s="40"/>
      <c r="G317" s="40"/>
      <c r="H317" s="40"/>
      <c r="I317" s="41"/>
      <c r="J317" s="41"/>
    </row>
    <row r="318" spans="2:10" ht="13.25" hidden="1" x14ac:dyDescent="0.2">
      <c r="B318" s="40"/>
      <c r="C318" s="40"/>
      <c r="D318" s="40"/>
      <c r="E318" s="40"/>
      <c r="F318" s="40"/>
      <c r="G318" s="40"/>
      <c r="H318" s="40"/>
      <c r="I318" s="41"/>
      <c r="J318" s="41"/>
    </row>
    <row r="319" spans="2:10" ht="13.25" hidden="1" x14ac:dyDescent="0.2">
      <c r="B319" s="40"/>
      <c r="C319" s="40"/>
      <c r="D319" s="40"/>
      <c r="E319" s="40"/>
      <c r="F319" s="40"/>
      <c r="G319" s="40"/>
      <c r="H319" s="40"/>
      <c r="I319" s="41"/>
      <c r="J319" s="41"/>
    </row>
    <row r="320" spans="2:10" ht="13.25" hidden="1" x14ac:dyDescent="0.2">
      <c r="B320" s="40"/>
      <c r="C320" s="40"/>
      <c r="D320" s="40"/>
      <c r="E320" s="40"/>
      <c r="F320" s="40"/>
      <c r="G320" s="40"/>
      <c r="H320" s="40"/>
      <c r="I320" s="41"/>
      <c r="J320" s="41"/>
    </row>
    <row r="321" spans="2:10" ht="13.25" hidden="1" x14ac:dyDescent="0.2">
      <c r="B321" s="40"/>
      <c r="C321" s="40"/>
      <c r="D321" s="40"/>
      <c r="E321" s="40"/>
      <c r="F321" s="40"/>
      <c r="G321" s="40"/>
      <c r="H321" s="40"/>
      <c r="I321" s="41"/>
      <c r="J321" s="41"/>
    </row>
    <row r="322" spans="2:10" ht="13.25" hidden="1" x14ac:dyDescent="0.2">
      <c r="B322" s="40"/>
      <c r="C322" s="40"/>
      <c r="D322" s="40"/>
      <c r="E322" s="40"/>
      <c r="F322" s="40"/>
      <c r="G322" s="40"/>
      <c r="H322" s="40"/>
      <c r="I322" s="41"/>
      <c r="J322" s="41"/>
    </row>
    <row r="323" spans="2:10" ht="13.25" hidden="1" x14ac:dyDescent="0.2">
      <c r="B323" s="40"/>
      <c r="C323" s="40"/>
      <c r="D323" s="40"/>
      <c r="E323" s="40"/>
      <c r="F323" s="40"/>
      <c r="G323" s="40"/>
      <c r="H323" s="40"/>
      <c r="I323" s="41"/>
      <c r="J323" s="41"/>
    </row>
    <row r="324" spans="2:10" ht="13.25" hidden="1" x14ac:dyDescent="0.2">
      <c r="B324" s="40"/>
      <c r="C324" s="40"/>
      <c r="D324" s="40"/>
      <c r="E324" s="40"/>
      <c r="F324" s="40"/>
      <c r="G324" s="40"/>
      <c r="H324" s="40"/>
      <c r="I324" s="41"/>
      <c r="J324" s="41"/>
    </row>
    <row r="325" spans="2:10" ht="13.25" hidden="1" x14ac:dyDescent="0.2">
      <c r="B325" s="40"/>
      <c r="C325" s="40"/>
      <c r="D325" s="40"/>
      <c r="E325" s="40"/>
      <c r="F325" s="40"/>
      <c r="G325" s="40"/>
      <c r="H325" s="40"/>
      <c r="I325" s="41"/>
      <c r="J325" s="41"/>
    </row>
    <row r="326" spans="2:10" ht="13.25" hidden="1" x14ac:dyDescent="0.2">
      <c r="B326" s="40"/>
      <c r="C326" s="40"/>
      <c r="D326" s="40"/>
      <c r="E326" s="40"/>
      <c r="F326" s="40"/>
      <c r="G326" s="40"/>
      <c r="H326" s="40"/>
      <c r="I326" s="41"/>
      <c r="J326" s="41"/>
    </row>
    <row r="327" spans="2:10" ht="13.25" hidden="1" x14ac:dyDescent="0.2">
      <c r="B327" s="40"/>
      <c r="C327" s="40"/>
      <c r="D327" s="40"/>
      <c r="E327" s="40"/>
      <c r="F327" s="40"/>
      <c r="G327" s="40"/>
      <c r="H327" s="40"/>
      <c r="I327" s="41"/>
      <c r="J327" s="41"/>
    </row>
    <row r="328" spans="2:10" ht="13.25" hidden="1" x14ac:dyDescent="0.2">
      <c r="B328" s="40"/>
      <c r="C328" s="40"/>
      <c r="D328" s="40"/>
      <c r="E328" s="40"/>
      <c r="F328" s="40"/>
      <c r="G328" s="40"/>
      <c r="H328" s="40"/>
      <c r="I328" s="41"/>
      <c r="J328" s="41"/>
    </row>
    <row r="329" spans="2:10" ht="13.25" hidden="1" x14ac:dyDescent="0.2">
      <c r="B329" s="40"/>
      <c r="C329" s="40"/>
      <c r="D329" s="40"/>
      <c r="E329" s="40"/>
      <c r="F329" s="40"/>
      <c r="G329" s="40"/>
      <c r="H329" s="40"/>
      <c r="I329" s="41"/>
      <c r="J329" s="41"/>
    </row>
    <row r="330" spans="2:10" ht="13.25" hidden="1" x14ac:dyDescent="0.2">
      <c r="B330" s="40"/>
      <c r="C330" s="40"/>
      <c r="D330" s="40"/>
      <c r="E330" s="40"/>
      <c r="F330" s="40"/>
      <c r="G330" s="40"/>
      <c r="H330" s="40"/>
      <c r="I330" s="41"/>
      <c r="J330" s="41"/>
    </row>
    <row r="331" spans="2:10" ht="13.25" hidden="1" x14ac:dyDescent="0.2">
      <c r="B331" s="40"/>
      <c r="C331" s="40"/>
      <c r="D331" s="40"/>
      <c r="E331" s="40"/>
      <c r="F331" s="40"/>
      <c r="G331" s="40"/>
      <c r="H331" s="40"/>
      <c r="I331" s="41"/>
      <c r="J331" s="41"/>
    </row>
    <row r="332" spans="2:10" ht="13.25" hidden="1" x14ac:dyDescent="0.2">
      <c r="B332" s="40"/>
      <c r="C332" s="40"/>
      <c r="D332" s="40"/>
      <c r="E332" s="40"/>
      <c r="F332" s="40"/>
      <c r="G332" s="40"/>
      <c r="H332" s="40"/>
      <c r="I332" s="41"/>
      <c r="J332" s="41"/>
    </row>
    <row r="333" spans="2:10" ht="13.25" hidden="1" x14ac:dyDescent="0.2">
      <c r="B333" s="40"/>
      <c r="C333" s="40"/>
      <c r="D333" s="40"/>
      <c r="E333" s="40"/>
      <c r="F333" s="40"/>
      <c r="G333" s="40"/>
      <c r="H333" s="40"/>
      <c r="I333" s="41"/>
      <c r="J333" s="41"/>
    </row>
    <row r="334" spans="2:10" ht="13.25" hidden="1" x14ac:dyDescent="0.2">
      <c r="B334" s="40"/>
      <c r="C334" s="40"/>
      <c r="D334" s="40"/>
      <c r="E334" s="40"/>
      <c r="F334" s="40"/>
      <c r="G334" s="40"/>
      <c r="H334" s="40"/>
      <c r="I334" s="41"/>
      <c r="J334" s="41"/>
    </row>
    <row r="335" spans="2:10" ht="13.25" hidden="1" x14ac:dyDescent="0.2">
      <c r="B335" s="40"/>
      <c r="C335" s="40"/>
      <c r="D335" s="40"/>
      <c r="E335" s="40"/>
      <c r="F335" s="40"/>
      <c r="G335" s="40"/>
      <c r="H335" s="40"/>
      <c r="I335" s="41"/>
      <c r="J335" s="41"/>
    </row>
    <row r="336" spans="2:10" ht="13.25" hidden="1" x14ac:dyDescent="0.2">
      <c r="B336" s="40"/>
      <c r="C336" s="40"/>
      <c r="D336" s="40"/>
      <c r="E336" s="40"/>
      <c r="F336" s="40"/>
      <c r="G336" s="40"/>
      <c r="H336" s="40"/>
      <c r="I336" s="41"/>
      <c r="J336" s="41"/>
    </row>
    <row r="337" spans="2:10" ht="13.25" hidden="1" x14ac:dyDescent="0.2">
      <c r="B337" s="40"/>
      <c r="C337" s="40"/>
      <c r="D337" s="40"/>
      <c r="E337" s="40"/>
      <c r="F337" s="40"/>
      <c r="G337" s="40"/>
      <c r="H337" s="40"/>
      <c r="I337" s="41"/>
      <c r="J337" s="41"/>
    </row>
    <row r="338" spans="2:10" ht="13.25" hidden="1" x14ac:dyDescent="0.2">
      <c r="B338" s="40"/>
      <c r="C338" s="40"/>
      <c r="D338" s="40"/>
      <c r="E338" s="40"/>
      <c r="F338" s="40"/>
      <c r="G338" s="40"/>
      <c r="H338" s="40"/>
      <c r="I338" s="41"/>
      <c r="J338" s="41"/>
    </row>
    <row r="339" spans="2:10" ht="13.25" hidden="1" x14ac:dyDescent="0.2">
      <c r="B339" s="40"/>
      <c r="C339" s="40"/>
      <c r="D339" s="40"/>
      <c r="E339" s="40"/>
      <c r="F339" s="40"/>
      <c r="G339" s="40"/>
      <c r="H339" s="40"/>
      <c r="I339" s="41"/>
      <c r="J339" s="41"/>
    </row>
    <row r="340" spans="2:10" ht="13.25" hidden="1" x14ac:dyDescent="0.2">
      <c r="B340" s="40"/>
      <c r="C340" s="40"/>
      <c r="D340" s="40"/>
      <c r="E340" s="40"/>
      <c r="F340" s="40"/>
      <c r="G340" s="40"/>
      <c r="H340" s="40"/>
      <c r="I340" s="41"/>
      <c r="J340" s="41"/>
    </row>
    <row r="341" spans="2:10" ht="13.25" hidden="1" x14ac:dyDescent="0.2">
      <c r="B341" s="40"/>
      <c r="C341" s="40"/>
      <c r="D341" s="40"/>
      <c r="E341" s="40"/>
      <c r="F341" s="40"/>
      <c r="G341" s="40"/>
      <c r="H341" s="40"/>
      <c r="I341" s="41"/>
      <c r="J341" s="41"/>
    </row>
    <row r="342" spans="2:10" ht="13.25" hidden="1" x14ac:dyDescent="0.2">
      <c r="B342" s="40"/>
      <c r="C342" s="40"/>
      <c r="D342" s="40"/>
      <c r="E342" s="40"/>
      <c r="F342" s="40"/>
      <c r="G342" s="40"/>
      <c r="H342" s="40"/>
      <c r="I342" s="41"/>
      <c r="J342" s="41"/>
    </row>
    <row r="343" spans="2:10" ht="13.25" hidden="1" x14ac:dyDescent="0.2">
      <c r="B343" s="40"/>
      <c r="C343" s="40"/>
      <c r="D343" s="40"/>
      <c r="E343" s="40"/>
      <c r="F343" s="40"/>
      <c r="G343" s="40"/>
      <c r="H343" s="40"/>
      <c r="I343" s="41"/>
      <c r="J343" s="41"/>
    </row>
    <row r="344" spans="2:10" ht="13.25" hidden="1" x14ac:dyDescent="0.2">
      <c r="B344" s="40"/>
      <c r="C344" s="40"/>
      <c r="D344" s="40"/>
      <c r="E344" s="40"/>
      <c r="F344" s="40"/>
      <c r="G344" s="40"/>
      <c r="H344" s="40"/>
      <c r="I344" s="41"/>
      <c r="J344" s="41"/>
    </row>
    <row r="345" spans="2:10" ht="13.25" hidden="1" x14ac:dyDescent="0.2">
      <c r="B345" s="40"/>
      <c r="C345" s="40"/>
      <c r="D345" s="40"/>
      <c r="E345" s="40"/>
      <c r="F345" s="40"/>
      <c r="G345" s="40"/>
      <c r="H345" s="40"/>
      <c r="I345" s="41"/>
      <c r="J345" s="41"/>
    </row>
    <row r="346" spans="2:10" ht="13.25" hidden="1" x14ac:dyDescent="0.2">
      <c r="B346" s="40"/>
      <c r="C346" s="40"/>
      <c r="D346" s="40"/>
      <c r="E346" s="40"/>
      <c r="F346" s="40"/>
      <c r="G346" s="40"/>
      <c r="H346" s="40"/>
      <c r="I346" s="41"/>
      <c r="J346" s="41"/>
    </row>
    <row r="347" spans="2:10" ht="13.25" hidden="1" x14ac:dyDescent="0.2">
      <c r="B347" s="40"/>
      <c r="C347" s="40"/>
      <c r="D347" s="40"/>
      <c r="E347" s="40"/>
      <c r="F347" s="40"/>
      <c r="G347" s="40"/>
      <c r="H347" s="40"/>
      <c r="I347" s="41"/>
      <c r="J347" s="41"/>
    </row>
    <row r="348" spans="2:10" ht="13.25" hidden="1" x14ac:dyDescent="0.2">
      <c r="B348" s="40"/>
      <c r="C348" s="40"/>
      <c r="D348" s="40"/>
      <c r="E348" s="40"/>
      <c r="F348" s="40"/>
      <c r="G348" s="40"/>
      <c r="H348" s="40"/>
      <c r="I348" s="41"/>
      <c r="J348" s="41"/>
    </row>
    <row r="349" spans="2:10" ht="13.25" hidden="1" x14ac:dyDescent="0.2">
      <c r="B349" s="40"/>
      <c r="C349" s="40"/>
      <c r="D349" s="40"/>
      <c r="E349" s="40"/>
      <c r="F349" s="40"/>
      <c r="G349" s="40"/>
      <c r="H349" s="40"/>
      <c r="I349" s="41"/>
      <c r="J349" s="41"/>
    </row>
    <row r="350" spans="2:10" ht="13.25" hidden="1" x14ac:dyDescent="0.2">
      <c r="B350" s="40"/>
      <c r="C350" s="40"/>
      <c r="D350" s="40"/>
      <c r="E350" s="40"/>
      <c r="F350" s="40"/>
      <c r="G350" s="40"/>
      <c r="H350" s="40"/>
      <c r="I350" s="41"/>
      <c r="J350" s="41"/>
    </row>
    <row r="351" spans="2:10" ht="13.25" hidden="1" x14ac:dyDescent="0.2">
      <c r="B351" s="40"/>
      <c r="C351" s="40"/>
      <c r="D351" s="40"/>
      <c r="E351" s="40"/>
      <c r="F351" s="40"/>
      <c r="G351" s="40"/>
      <c r="H351" s="40"/>
      <c r="I351" s="41"/>
      <c r="J351" s="41"/>
    </row>
    <row r="352" spans="2:10" ht="13.25" hidden="1" x14ac:dyDescent="0.2">
      <c r="B352" s="40"/>
      <c r="C352" s="40"/>
      <c r="D352" s="40"/>
      <c r="E352" s="40"/>
      <c r="F352" s="40"/>
      <c r="G352" s="40"/>
      <c r="H352" s="40"/>
      <c r="I352" s="41"/>
      <c r="J352" s="41"/>
    </row>
    <row r="353" spans="2:10" ht="13.25" hidden="1" x14ac:dyDescent="0.2">
      <c r="B353" s="40"/>
      <c r="C353" s="40"/>
      <c r="D353" s="40"/>
      <c r="E353" s="40"/>
      <c r="F353" s="40"/>
      <c r="G353" s="40"/>
      <c r="H353" s="40"/>
      <c r="I353" s="41"/>
      <c r="J353" s="41"/>
    </row>
    <row r="354" spans="2:10" ht="13.25" hidden="1" x14ac:dyDescent="0.2">
      <c r="B354" s="40"/>
      <c r="C354" s="40"/>
      <c r="D354" s="40"/>
      <c r="E354" s="40"/>
      <c r="F354" s="40"/>
      <c r="G354" s="40"/>
      <c r="H354" s="40"/>
      <c r="I354" s="41"/>
      <c r="J354" s="41"/>
    </row>
    <row r="355" spans="2:10" ht="13.25" hidden="1" x14ac:dyDescent="0.2">
      <c r="B355" s="40"/>
      <c r="C355" s="40"/>
      <c r="D355" s="40"/>
      <c r="E355" s="40"/>
      <c r="F355" s="40"/>
      <c r="G355" s="40"/>
      <c r="H355" s="40"/>
      <c r="I355" s="41"/>
      <c r="J355" s="41"/>
    </row>
    <row r="356" spans="2:10" ht="13.25" hidden="1" x14ac:dyDescent="0.2">
      <c r="B356" s="40"/>
      <c r="C356" s="40"/>
      <c r="D356" s="40"/>
      <c r="E356" s="40"/>
      <c r="F356" s="40"/>
      <c r="G356" s="40"/>
      <c r="H356" s="40"/>
      <c r="I356" s="41"/>
      <c r="J356" s="41"/>
    </row>
    <row r="357" spans="2:10" ht="13.25" hidden="1" x14ac:dyDescent="0.2">
      <c r="B357" s="40"/>
      <c r="C357" s="40"/>
      <c r="D357" s="40"/>
      <c r="E357" s="40"/>
      <c r="F357" s="40"/>
      <c r="G357" s="40"/>
      <c r="H357" s="40"/>
      <c r="I357" s="41"/>
      <c r="J357" s="41"/>
    </row>
    <row r="358" spans="2:10" ht="13.25" hidden="1" x14ac:dyDescent="0.2">
      <c r="B358" s="40"/>
      <c r="C358" s="40"/>
      <c r="D358" s="40"/>
      <c r="E358" s="40"/>
      <c r="F358" s="40"/>
      <c r="G358" s="40"/>
      <c r="H358" s="40"/>
      <c r="I358" s="41"/>
      <c r="J358" s="41"/>
    </row>
    <row r="359" spans="2:10" ht="13.25" hidden="1" x14ac:dyDescent="0.2">
      <c r="B359" s="40"/>
      <c r="C359" s="40"/>
      <c r="D359" s="40"/>
      <c r="E359" s="40"/>
      <c r="F359" s="40"/>
      <c r="G359" s="40"/>
      <c r="H359" s="40"/>
      <c r="I359" s="41"/>
      <c r="J359" s="41"/>
    </row>
    <row r="360" spans="2:10" ht="13.25" hidden="1" x14ac:dyDescent="0.2">
      <c r="B360" s="40"/>
      <c r="C360" s="40"/>
      <c r="D360" s="40"/>
      <c r="E360" s="40"/>
      <c r="F360" s="40"/>
      <c r="G360" s="40"/>
      <c r="H360" s="40"/>
      <c r="I360" s="41"/>
      <c r="J360" s="41"/>
    </row>
    <row r="361" spans="2:10" ht="13.25" hidden="1" x14ac:dyDescent="0.2">
      <c r="B361" s="40"/>
      <c r="C361" s="40"/>
      <c r="D361" s="40"/>
      <c r="E361" s="40"/>
      <c r="F361" s="40"/>
      <c r="G361" s="40"/>
      <c r="H361" s="40"/>
      <c r="I361" s="41"/>
      <c r="J361" s="41"/>
    </row>
    <row r="362" spans="2:10" ht="13.25" hidden="1" x14ac:dyDescent="0.2">
      <c r="B362" s="40"/>
      <c r="C362" s="40"/>
      <c r="D362" s="40"/>
      <c r="E362" s="40"/>
      <c r="F362" s="40"/>
      <c r="G362" s="40"/>
      <c r="H362" s="40"/>
      <c r="I362" s="41"/>
      <c r="J362" s="41"/>
    </row>
    <row r="363" spans="2:10" ht="13.25" hidden="1" x14ac:dyDescent="0.2">
      <c r="B363" s="40"/>
      <c r="C363" s="40"/>
      <c r="D363" s="40"/>
      <c r="E363" s="40"/>
      <c r="F363" s="40"/>
      <c r="G363" s="40"/>
      <c r="H363" s="40"/>
      <c r="I363" s="41"/>
      <c r="J363" s="41"/>
    </row>
    <row r="364" spans="2:10" ht="13.25" hidden="1" x14ac:dyDescent="0.2">
      <c r="B364" s="40"/>
      <c r="C364" s="40"/>
      <c r="D364" s="40"/>
      <c r="E364" s="40"/>
      <c r="F364" s="40"/>
      <c r="G364" s="40"/>
      <c r="H364" s="40"/>
      <c r="I364" s="41"/>
      <c r="J364" s="41"/>
    </row>
    <row r="365" spans="2:10" ht="13.25" hidden="1" x14ac:dyDescent="0.2">
      <c r="B365" s="40"/>
      <c r="C365" s="40"/>
      <c r="D365" s="40"/>
      <c r="E365" s="40"/>
      <c r="F365" s="40"/>
      <c r="G365" s="40"/>
      <c r="H365" s="40"/>
      <c r="I365" s="41"/>
      <c r="J365" s="41"/>
    </row>
    <row r="366" spans="2:10" ht="13.25" hidden="1" x14ac:dyDescent="0.2">
      <c r="B366" s="40"/>
      <c r="C366" s="40"/>
      <c r="D366" s="40"/>
      <c r="E366" s="40"/>
      <c r="F366" s="40"/>
      <c r="G366" s="40"/>
      <c r="H366" s="40"/>
      <c r="I366" s="41"/>
      <c r="J366" s="41"/>
    </row>
    <row r="367" spans="2:10" ht="13.25" hidden="1" x14ac:dyDescent="0.2">
      <c r="B367" s="40"/>
      <c r="C367" s="40"/>
      <c r="D367" s="40"/>
      <c r="E367" s="40"/>
      <c r="F367" s="40"/>
      <c r="G367" s="40"/>
      <c r="H367" s="40"/>
      <c r="I367" s="41"/>
      <c r="J367" s="41"/>
    </row>
    <row r="368" spans="2:10" ht="13.25" hidden="1" x14ac:dyDescent="0.2">
      <c r="B368" s="40"/>
      <c r="C368" s="40"/>
      <c r="D368" s="40"/>
      <c r="E368" s="40"/>
      <c r="F368" s="40"/>
      <c r="G368" s="40"/>
      <c r="H368" s="40"/>
      <c r="I368" s="41"/>
      <c r="J368" s="41"/>
    </row>
    <row r="369" spans="2:10" ht="13.25" hidden="1" x14ac:dyDescent="0.2">
      <c r="B369" s="40"/>
      <c r="C369" s="40"/>
      <c r="D369" s="40"/>
      <c r="E369" s="40"/>
      <c r="F369" s="40"/>
      <c r="G369" s="40"/>
      <c r="H369" s="40"/>
      <c r="I369" s="41"/>
      <c r="J369" s="41"/>
    </row>
    <row r="370" spans="2:10" ht="13.25" hidden="1" x14ac:dyDescent="0.2">
      <c r="B370" s="40"/>
      <c r="C370" s="40"/>
      <c r="D370" s="40"/>
      <c r="E370" s="40"/>
      <c r="F370" s="40"/>
      <c r="G370" s="40"/>
      <c r="H370" s="40"/>
      <c r="I370" s="41"/>
      <c r="J370" s="41"/>
    </row>
    <row r="371" spans="2:10" ht="13.25" hidden="1" x14ac:dyDescent="0.2">
      <c r="B371" s="40"/>
      <c r="C371" s="40"/>
      <c r="D371" s="40"/>
      <c r="E371" s="40"/>
      <c r="F371" s="40"/>
      <c r="G371" s="40"/>
      <c r="H371" s="40"/>
      <c r="I371" s="41"/>
      <c r="J371" s="41"/>
    </row>
    <row r="372" spans="2:10" ht="13.25" hidden="1" x14ac:dyDescent="0.2">
      <c r="B372" s="40"/>
      <c r="C372" s="40"/>
      <c r="D372" s="40"/>
      <c r="E372" s="40"/>
      <c r="F372" s="40"/>
      <c r="G372" s="40"/>
      <c r="H372" s="40"/>
      <c r="I372" s="41"/>
      <c r="J372" s="41"/>
    </row>
    <row r="373" spans="2:10" ht="13.25" hidden="1" x14ac:dyDescent="0.2">
      <c r="B373" s="40"/>
      <c r="C373" s="40"/>
      <c r="D373" s="40"/>
      <c r="E373" s="40"/>
      <c r="F373" s="40"/>
      <c r="G373" s="40"/>
      <c r="H373" s="40"/>
      <c r="I373" s="41"/>
      <c r="J373" s="41"/>
    </row>
    <row r="374" spans="2:10" ht="13.25" hidden="1" x14ac:dyDescent="0.2">
      <c r="B374" s="40"/>
      <c r="C374" s="40"/>
      <c r="D374" s="40"/>
      <c r="E374" s="40"/>
      <c r="F374" s="40"/>
      <c r="G374" s="40"/>
      <c r="H374" s="40"/>
      <c r="I374" s="41"/>
      <c r="J374" s="41"/>
    </row>
    <row r="375" spans="2:10" ht="13.25" hidden="1" x14ac:dyDescent="0.2">
      <c r="B375" s="40"/>
      <c r="C375" s="40"/>
      <c r="D375" s="40"/>
      <c r="E375" s="40"/>
      <c r="F375" s="40"/>
      <c r="G375" s="40"/>
      <c r="H375" s="40"/>
      <c r="I375" s="41"/>
      <c r="J375" s="41"/>
    </row>
    <row r="376" spans="2:10" ht="13.25" hidden="1" x14ac:dyDescent="0.2">
      <c r="B376" s="40"/>
      <c r="C376" s="40"/>
      <c r="D376" s="40"/>
      <c r="E376" s="40"/>
      <c r="F376" s="40"/>
      <c r="G376" s="40"/>
      <c r="H376" s="40"/>
      <c r="I376" s="41"/>
      <c r="J376" s="41"/>
    </row>
    <row r="377" spans="2:10" ht="13.25" hidden="1" x14ac:dyDescent="0.2">
      <c r="B377" s="40"/>
      <c r="C377" s="40"/>
      <c r="D377" s="40"/>
      <c r="E377" s="40"/>
      <c r="F377" s="40"/>
      <c r="G377" s="40"/>
      <c r="H377" s="40"/>
      <c r="I377" s="41"/>
      <c r="J377" s="41"/>
    </row>
    <row r="378" spans="2:10" ht="13.25" hidden="1" x14ac:dyDescent="0.2">
      <c r="B378" s="40"/>
      <c r="C378" s="40"/>
      <c r="D378" s="40"/>
      <c r="E378" s="40"/>
      <c r="F378" s="40"/>
      <c r="G378" s="40"/>
      <c r="H378" s="40"/>
      <c r="I378" s="41"/>
      <c r="J378" s="41"/>
    </row>
    <row r="379" spans="2:10" ht="13.25" hidden="1" x14ac:dyDescent="0.2">
      <c r="B379" s="40"/>
      <c r="C379" s="40"/>
      <c r="D379" s="40"/>
      <c r="E379" s="40"/>
      <c r="F379" s="40"/>
      <c r="G379" s="40"/>
      <c r="H379" s="40"/>
      <c r="I379" s="41"/>
      <c r="J379" s="41"/>
    </row>
    <row r="380" spans="2:10" ht="13.25" hidden="1" x14ac:dyDescent="0.2">
      <c r="B380" s="40"/>
      <c r="C380" s="40"/>
      <c r="D380" s="40"/>
      <c r="E380" s="40"/>
      <c r="F380" s="40"/>
      <c r="G380" s="40"/>
      <c r="H380" s="40"/>
      <c r="I380" s="41"/>
      <c r="J380" s="41"/>
    </row>
    <row r="381" spans="2:10" ht="13.25" hidden="1" x14ac:dyDescent="0.2">
      <c r="B381" s="40"/>
      <c r="C381" s="40"/>
      <c r="D381" s="40"/>
      <c r="E381" s="40"/>
      <c r="F381" s="40"/>
      <c r="G381" s="40"/>
      <c r="H381" s="40"/>
      <c r="I381" s="41"/>
      <c r="J381" s="41"/>
    </row>
    <row r="382" spans="2:10" ht="13.25" hidden="1" x14ac:dyDescent="0.2">
      <c r="B382" s="40"/>
      <c r="C382" s="40"/>
      <c r="D382" s="40"/>
      <c r="E382" s="40"/>
      <c r="F382" s="40"/>
      <c r="G382" s="40"/>
      <c r="H382" s="40"/>
      <c r="I382" s="41"/>
      <c r="J382" s="41"/>
    </row>
    <row r="383" spans="2:10" ht="13.25" hidden="1" x14ac:dyDescent="0.2">
      <c r="B383" s="40"/>
      <c r="C383" s="40"/>
      <c r="D383" s="40"/>
      <c r="E383" s="40"/>
      <c r="F383" s="40"/>
      <c r="G383" s="40"/>
      <c r="H383" s="40"/>
      <c r="I383" s="41"/>
      <c r="J383" s="41"/>
    </row>
    <row r="384" spans="2:10" ht="13.25" hidden="1" x14ac:dyDescent="0.2">
      <c r="B384" s="40"/>
      <c r="C384" s="40"/>
      <c r="D384" s="40"/>
      <c r="E384" s="40"/>
      <c r="F384" s="40"/>
      <c r="G384" s="40"/>
      <c r="H384" s="40"/>
      <c r="I384" s="41"/>
      <c r="J384" s="41"/>
    </row>
    <row r="385" spans="2:10" ht="13.25" hidden="1" x14ac:dyDescent="0.2">
      <c r="B385" s="40"/>
      <c r="C385" s="40"/>
      <c r="D385" s="40"/>
      <c r="E385" s="40"/>
      <c r="F385" s="40"/>
      <c r="G385" s="40"/>
      <c r="H385" s="40"/>
      <c r="I385" s="41"/>
      <c r="J385" s="41"/>
    </row>
    <row r="386" spans="2:10" ht="13.25" hidden="1" x14ac:dyDescent="0.2">
      <c r="B386" s="40"/>
      <c r="C386" s="40"/>
      <c r="D386" s="40"/>
      <c r="E386" s="40"/>
      <c r="F386" s="40"/>
      <c r="G386" s="40"/>
      <c r="H386" s="40"/>
      <c r="I386" s="41"/>
      <c r="J386" s="41"/>
    </row>
    <row r="387" spans="2:10" ht="13.25" hidden="1" x14ac:dyDescent="0.2">
      <c r="B387" s="40"/>
      <c r="C387" s="40"/>
      <c r="D387" s="40"/>
      <c r="E387" s="40"/>
      <c r="F387" s="40"/>
      <c r="G387" s="40"/>
      <c r="H387" s="40"/>
      <c r="I387" s="41"/>
      <c r="J387" s="41"/>
    </row>
    <row r="388" spans="2:10" ht="13.25" hidden="1" x14ac:dyDescent="0.2">
      <c r="B388" s="40"/>
      <c r="C388" s="40"/>
      <c r="D388" s="40"/>
      <c r="E388" s="40"/>
      <c r="F388" s="40"/>
      <c r="G388" s="40"/>
      <c r="H388" s="40"/>
      <c r="I388" s="41"/>
      <c r="J388" s="41"/>
    </row>
    <row r="389" spans="2:10" ht="13.25" hidden="1" x14ac:dyDescent="0.2">
      <c r="B389" s="40"/>
      <c r="C389" s="40"/>
      <c r="D389" s="40"/>
      <c r="E389" s="40"/>
      <c r="F389" s="40"/>
      <c r="G389" s="40"/>
      <c r="H389" s="40"/>
      <c r="I389" s="41"/>
      <c r="J389" s="41"/>
    </row>
    <row r="390" spans="2:10" ht="13.25" hidden="1" x14ac:dyDescent="0.2">
      <c r="B390" s="40"/>
      <c r="C390" s="40"/>
      <c r="D390" s="40"/>
      <c r="E390" s="40"/>
      <c r="F390" s="40"/>
      <c r="G390" s="40"/>
      <c r="H390" s="40"/>
      <c r="I390" s="41"/>
      <c r="J390" s="41"/>
    </row>
    <row r="391" spans="2:10" ht="13.25" hidden="1" x14ac:dyDescent="0.2">
      <c r="B391" s="40"/>
      <c r="C391" s="40"/>
      <c r="D391" s="40"/>
      <c r="E391" s="40"/>
      <c r="F391" s="40"/>
      <c r="G391" s="40"/>
      <c r="H391" s="40"/>
      <c r="I391" s="41"/>
      <c r="J391" s="41"/>
    </row>
    <row r="392" spans="2:10" ht="13.25" hidden="1" x14ac:dyDescent="0.2">
      <c r="B392" s="40"/>
      <c r="C392" s="40"/>
      <c r="D392" s="40"/>
      <c r="E392" s="40"/>
      <c r="F392" s="40"/>
      <c r="G392" s="40"/>
      <c r="H392" s="40"/>
      <c r="I392" s="41"/>
      <c r="J392" s="41"/>
    </row>
    <row r="393" spans="2:10" ht="13.25" hidden="1" x14ac:dyDescent="0.2">
      <c r="B393" s="40"/>
      <c r="C393" s="40"/>
      <c r="D393" s="40"/>
      <c r="E393" s="40"/>
      <c r="F393" s="40"/>
      <c r="G393" s="40"/>
      <c r="H393" s="40"/>
      <c r="I393" s="41"/>
      <c r="J393" s="41"/>
    </row>
    <row r="394" spans="2:10" ht="13.25" hidden="1" x14ac:dyDescent="0.2">
      <c r="B394" s="40"/>
      <c r="C394" s="40"/>
      <c r="D394" s="40"/>
      <c r="E394" s="40"/>
      <c r="F394" s="40"/>
      <c r="G394" s="40"/>
      <c r="H394" s="40"/>
      <c r="I394" s="41"/>
      <c r="J394" s="41"/>
    </row>
    <row r="395" spans="2:10" ht="13.25" hidden="1" x14ac:dyDescent="0.2">
      <c r="B395" s="40"/>
      <c r="C395" s="40"/>
      <c r="D395" s="40"/>
      <c r="E395" s="40"/>
      <c r="F395" s="40"/>
      <c r="G395" s="40"/>
      <c r="H395" s="40"/>
      <c r="I395" s="41"/>
      <c r="J395" s="41"/>
    </row>
    <row r="396" spans="2:10" ht="13.25" hidden="1" x14ac:dyDescent="0.2">
      <c r="B396" s="40"/>
      <c r="C396" s="40"/>
      <c r="D396" s="40"/>
      <c r="E396" s="40"/>
      <c r="F396" s="40"/>
      <c r="G396" s="40"/>
      <c r="H396" s="40"/>
      <c r="I396" s="41"/>
      <c r="J396" s="41"/>
    </row>
    <row r="397" spans="2:10" ht="13.25" hidden="1" x14ac:dyDescent="0.2">
      <c r="B397" s="40"/>
      <c r="C397" s="40"/>
      <c r="D397" s="40"/>
      <c r="E397" s="40"/>
      <c r="F397" s="40"/>
      <c r="G397" s="40"/>
      <c r="H397" s="40"/>
      <c r="I397" s="41"/>
      <c r="J397" s="41"/>
    </row>
    <row r="398" spans="2:10" ht="13.25" hidden="1" x14ac:dyDescent="0.2">
      <c r="B398" s="40"/>
      <c r="C398" s="40"/>
      <c r="D398" s="40"/>
      <c r="E398" s="40"/>
      <c r="F398" s="40"/>
      <c r="G398" s="40"/>
      <c r="H398" s="40"/>
      <c r="I398" s="41"/>
      <c r="J398" s="41"/>
    </row>
    <row r="399" spans="2:10" ht="13.25" hidden="1" x14ac:dyDescent="0.2">
      <c r="B399" s="40"/>
      <c r="C399" s="40"/>
      <c r="D399" s="40"/>
      <c r="E399" s="40"/>
      <c r="F399" s="40"/>
      <c r="G399" s="40"/>
      <c r="H399" s="40"/>
      <c r="I399" s="41"/>
      <c r="J399" s="41"/>
    </row>
    <row r="400" spans="2:10" ht="13.25" hidden="1" x14ac:dyDescent="0.2">
      <c r="B400" s="40"/>
      <c r="C400" s="40"/>
      <c r="D400" s="40"/>
      <c r="E400" s="40"/>
      <c r="F400" s="40"/>
      <c r="G400" s="40"/>
      <c r="H400" s="40"/>
      <c r="I400" s="41"/>
      <c r="J400" s="41"/>
    </row>
    <row r="401" spans="2:10" ht="13.25" hidden="1" x14ac:dyDescent="0.2">
      <c r="B401" s="40"/>
      <c r="C401" s="40"/>
      <c r="D401" s="40"/>
      <c r="E401" s="40"/>
      <c r="F401" s="40"/>
      <c r="G401" s="40"/>
      <c r="H401" s="40"/>
      <c r="I401" s="41"/>
      <c r="J401" s="41"/>
    </row>
    <row r="402" spans="2:10" ht="13.25" hidden="1" x14ac:dyDescent="0.2">
      <c r="B402" s="40"/>
      <c r="C402" s="40"/>
      <c r="D402" s="40"/>
      <c r="E402" s="40"/>
      <c r="F402" s="40"/>
      <c r="G402" s="40"/>
      <c r="H402" s="40"/>
      <c r="I402" s="41"/>
      <c r="J402" s="41"/>
    </row>
    <row r="403" spans="2:10" ht="13.25" hidden="1" x14ac:dyDescent="0.2">
      <c r="B403" s="40"/>
      <c r="C403" s="40"/>
      <c r="D403" s="40"/>
      <c r="E403" s="40"/>
      <c r="F403" s="40"/>
      <c r="G403" s="40"/>
      <c r="H403" s="40"/>
      <c r="I403" s="41"/>
      <c r="J403" s="41"/>
    </row>
    <row r="404" spans="2:10" ht="13.25" hidden="1" x14ac:dyDescent="0.2">
      <c r="B404" s="40"/>
      <c r="C404" s="40"/>
      <c r="D404" s="40"/>
      <c r="E404" s="40"/>
      <c r="F404" s="40"/>
      <c r="G404" s="40"/>
      <c r="H404" s="40"/>
      <c r="I404" s="41"/>
      <c r="J404" s="41"/>
    </row>
    <row r="405" spans="2:10" ht="13.25" hidden="1" x14ac:dyDescent="0.2">
      <c r="B405" s="40"/>
      <c r="C405" s="40"/>
      <c r="D405" s="40"/>
      <c r="E405" s="40"/>
      <c r="F405" s="40"/>
      <c r="G405" s="40"/>
      <c r="H405" s="40"/>
      <c r="I405" s="41"/>
      <c r="J405" s="41"/>
    </row>
    <row r="406" spans="2:10" ht="13.25" hidden="1" x14ac:dyDescent="0.2">
      <c r="B406" s="40"/>
      <c r="C406" s="40"/>
      <c r="D406" s="40"/>
      <c r="E406" s="40"/>
      <c r="F406" s="40"/>
      <c r="G406" s="40"/>
      <c r="H406" s="40"/>
      <c r="I406" s="41"/>
      <c r="J406" s="41"/>
    </row>
    <row r="407" spans="2:10" ht="13.25" hidden="1" x14ac:dyDescent="0.2">
      <c r="B407" s="40"/>
      <c r="C407" s="40"/>
      <c r="D407" s="40"/>
      <c r="E407" s="40"/>
      <c r="F407" s="40"/>
      <c r="G407" s="40"/>
      <c r="H407" s="40"/>
      <c r="I407" s="41"/>
      <c r="J407" s="41"/>
    </row>
    <row r="408" spans="2:10" ht="13.25" hidden="1" x14ac:dyDescent="0.2">
      <c r="B408" s="40"/>
      <c r="C408" s="40"/>
      <c r="D408" s="40"/>
      <c r="E408" s="40"/>
      <c r="F408" s="40"/>
      <c r="G408" s="40"/>
      <c r="H408" s="40"/>
      <c r="I408" s="41"/>
      <c r="J408" s="41"/>
    </row>
    <row r="409" spans="2:10" ht="13.25" hidden="1" x14ac:dyDescent="0.2">
      <c r="B409" s="40"/>
      <c r="C409" s="40"/>
      <c r="D409" s="40"/>
      <c r="E409" s="40"/>
      <c r="F409" s="40"/>
      <c r="G409" s="40"/>
      <c r="H409" s="40"/>
      <c r="I409" s="41"/>
      <c r="J409" s="41"/>
    </row>
    <row r="410" spans="2:10" ht="13.25" hidden="1" x14ac:dyDescent="0.2">
      <c r="B410" s="40"/>
      <c r="C410" s="40"/>
      <c r="D410" s="40"/>
      <c r="E410" s="40"/>
      <c r="F410" s="40"/>
      <c r="G410" s="40"/>
      <c r="H410" s="40"/>
      <c r="I410" s="41"/>
      <c r="J410" s="41"/>
    </row>
    <row r="411" spans="2:10" ht="13.25" hidden="1" x14ac:dyDescent="0.2">
      <c r="B411" s="40"/>
      <c r="C411" s="40"/>
      <c r="D411" s="40"/>
      <c r="E411" s="40"/>
      <c r="F411" s="40"/>
      <c r="G411" s="40"/>
      <c r="H411" s="40"/>
      <c r="I411" s="41"/>
      <c r="J411" s="41"/>
    </row>
    <row r="412" spans="2:10" ht="13.25" hidden="1" x14ac:dyDescent="0.2">
      <c r="B412" s="40"/>
      <c r="C412" s="40"/>
      <c r="D412" s="40"/>
      <c r="E412" s="40"/>
      <c r="F412" s="40"/>
      <c r="G412" s="40"/>
      <c r="H412" s="40"/>
      <c r="I412" s="41"/>
      <c r="J412" s="41"/>
    </row>
    <row r="413" spans="2:10" ht="13.25" hidden="1" x14ac:dyDescent="0.2">
      <c r="B413" s="40"/>
      <c r="C413" s="40"/>
      <c r="D413" s="40"/>
      <c r="E413" s="40"/>
      <c r="F413" s="40"/>
      <c r="G413" s="40"/>
      <c r="H413" s="40"/>
      <c r="I413" s="41"/>
      <c r="J413" s="41"/>
    </row>
    <row r="414" spans="2:10" ht="13.25" hidden="1" x14ac:dyDescent="0.2">
      <c r="B414" s="40"/>
      <c r="C414" s="40"/>
      <c r="D414" s="40"/>
      <c r="E414" s="40"/>
      <c r="F414" s="40"/>
      <c r="G414" s="40"/>
      <c r="H414" s="40"/>
      <c r="I414" s="41"/>
      <c r="J414" s="41"/>
    </row>
    <row r="415" spans="2:10" ht="13.25" hidden="1" x14ac:dyDescent="0.2">
      <c r="B415" s="40"/>
      <c r="C415" s="40"/>
      <c r="D415" s="40"/>
      <c r="E415" s="40"/>
      <c r="F415" s="40"/>
      <c r="G415" s="40"/>
      <c r="H415" s="40"/>
      <c r="I415" s="41"/>
      <c r="J415" s="41"/>
    </row>
    <row r="416" spans="2:10" ht="13.25" hidden="1" x14ac:dyDescent="0.2">
      <c r="B416" s="40"/>
      <c r="C416" s="40"/>
      <c r="D416" s="40"/>
      <c r="E416" s="40"/>
      <c r="F416" s="40"/>
      <c r="G416" s="40"/>
      <c r="H416" s="40"/>
      <c r="I416" s="41"/>
      <c r="J416" s="41"/>
    </row>
    <row r="417" spans="2:10" ht="13.25" hidden="1" x14ac:dyDescent="0.2">
      <c r="B417" s="40"/>
      <c r="C417" s="40"/>
      <c r="D417" s="40"/>
      <c r="E417" s="40"/>
      <c r="F417" s="40"/>
      <c r="G417" s="40"/>
      <c r="H417" s="40"/>
      <c r="I417" s="41"/>
      <c r="J417" s="41"/>
    </row>
    <row r="418" spans="2:10" ht="13.25" hidden="1" x14ac:dyDescent="0.2">
      <c r="B418" s="40"/>
      <c r="C418" s="40"/>
      <c r="D418" s="40"/>
      <c r="E418" s="40"/>
      <c r="F418" s="40"/>
      <c r="G418" s="40"/>
      <c r="H418" s="40"/>
      <c r="I418" s="41"/>
      <c r="J418" s="41"/>
    </row>
    <row r="419" spans="2:10" ht="13.25" hidden="1" x14ac:dyDescent="0.2">
      <c r="B419" s="40"/>
      <c r="C419" s="40"/>
      <c r="D419" s="40"/>
      <c r="E419" s="40"/>
      <c r="F419" s="40"/>
      <c r="G419" s="40"/>
      <c r="H419" s="40"/>
      <c r="I419" s="41"/>
      <c r="J419" s="41"/>
    </row>
    <row r="420" spans="2:10" ht="13.25" hidden="1" x14ac:dyDescent="0.2">
      <c r="B420" s="40"/>
      <c r="C420" s="40"/>
      <c r="D420" s="40"/>
      <c r="E420" s="40"/>
      <c r="F420" s="40"/>
      <c r="G420" s="40"/>
      <c r="H420" s="40"/>
      <c r="I420" s="41"/>
      <c r="J420" s="41"/>
    </row>
    <row r="421" spans="2:10" ht="13.25" hidden="1" x14ac:dyDescent="0.2">
      <c r="B421" s="40"/>
      <c r="C421" s="40"/>
      <c r="D421" s="40"/>
      <c r="E421" s="40"/>
      <c r="F421" s="40"/>
      <c r="G421" s="40"/>
      <c r="H421" s="40"/>
      <c r="I421" s="41"/>
      <c r="J421" s="41"/>
    </row>
    <row r="422" spans="2:10" ht="13.25" hidden="1" x14ac:dyDescent="0.2">
      <c r="B422" s="40"/>
      <c r="C422" s="40"/>
      <c r="D422" s="40"/>
      <c r="E422" s="40"/>
      <c r="F422" s="40"/>
      <c r="G422" s="40"/>
      <c r="H422" s="40"/>
      <c r="I422" s="41"/>
      <c r="J422" s="41"/>
    </row>
    <row r="423" spans="2:10" ht="13.25" hidden="1" x14ac:dyDescent="0.2">
      <c r="B423" s="40"/>
      <c r="C423" s="40"/>
      <c r="D423" s="40"/>
      <c r="E423" s="40"/>
      <c r="F423" s="40"/>
      <c r="G423" s="40"/>
      <c r="H423" s="40"/>
      <c r="I423" s="41"/>
      <c r="J423" s="41"/>
    </row>
    <row r="424" spans="2:10" ht="13.25" hidden="1" x14ac:dyDescent="0.2">
      <c r="B424" s="40"/>
      <c r="C424" s="40"/>
      <c r="D424" s="40"/>
      <c r="E424" s="40"/>
      <c r="F424" s="40"/>
      <c r="G424" s="40"/>
      <c r="H424" s="40"/>
      <c r="I424" s="41"/>
      <c r="J424" s="41"/>
    </row>
    <row r="425" spans="2:10" ht="13.25" hidden="1" x14ac:dyDescent="0.2">
      <c r="B425" s="40"/>
      <c r="C425" s="40"/>
      <c r="D425" s="40"/>
      <c r="E425" s="40"/>
      <c r="F425" s="40"/>
      <c r="G425" s="40"/>
      <c r="H425" s="40"/>
      <c r="I425" s="41"/>
      <c r="J425" s="41"/>
    </row>
    <row r="426" spans="2:10" ht="13.25" hidden="1" x14ac:dyDescent="0.2">
      <c r="B426" s="40"/>
      <c r="C426" s="40"/>
      <c r="D426" s="40"/>
      <c r="E426" s="40"/>
      <c r="F426" s="40"/>
      <c r="G426" s="40"/>
      <c r="H426" s="40"/>
      <c r="I426" s="41"/>
      <c r="J426" s="41"/>
    </row>
    <row r="427" spans="2:10" ht="13.25" hidden="1" x14ac:dyDescent="0.2">
      <c r="B427" s="40"/>
      <c r="C427" s="40"/>
      <c r="D427" s="40"/>
      <c r="E427" s="40"/>
      <c r="F427" s="40"/>
      <c r="G427" s="40"/>
      <c r="H427" s="40"/>
      <c r="I427" s="41"/>
      <c r="J427" s="41"/>
    </row>
    <row r="428" spans="2:10" ht="13.25" hidden="1" x14ac:dyDescent="0.2">
      <c r="B428" s="40"/>
      <c r="C428" s="40"/>
      <c r="D428" s="40"/>
      <c r="E428" s="40"/>
      <c r="F428" s="40"/>
      <c r="G428" s="40"/>
      <c r="H428" s="40"/>
      <c r="I428" s="41"/>
      <c r="J428" s="41"/>
    </row>
    <row r="429" spans="2:10" ht="13.25" hidden="1" x14ac:dyDescent="0.2">
      <c r="B429" s="40"/>
      <c r="C429" s="40"/>
      <c r="D429" s="40"/>
      <c r="E429" s="40"/>
      <c r="F429" s="40"/>
      <c r="G429" s="40"/>
      <c r="H429" s="40"/>
      <c r="I429" s="41"/>
      <c r="J429" s="41"/>
    </row>
    <row r="430" spans="2:10" ht="13.25" hidden="1" x14ac:dyDescent="0.2">
      <c r="B430" s="40"/>
      <c r="C430" s="40"/>
      <c r="D430" s="40"/>
      <c r="E430" s="40"/>
      <c r="F430" s="40"/>
      <c r="G430" s="40"/>
      <c r="H430" s="40"/>
      <c r="I430" s="41"/>
      <c r="J430" s="41"/>
    </row>
    <row r="431" spans="2:10" ht="13.25" hidden="1" x14ac:dyDescent="0.2">
      <c r="B431" s="40"/>
      <c r="C431" s="40"/>
      <c r="D431" s="40"/>
      <c r="E431" s="40"/>
      <c r="F431" s="40"/>
      <c r="G431" s="40"/>
      <c r="H431" s="40"/>
      <c r="I431" s="41"/>
      <c r="J431" s="41"/>
    </row>
    <row r="432" spans="2:10" ht="13.25" hidden="1" x14ac:dyDescent="0.2">
      <c r="B432" s="40"/>
      <c r="C432" s="40"/>
      <c r="D432" s="40"/>
      <c r="E432" s="40"/>
      <c r="F432" s="40"/>
      <c r="G432" s="40"/>
      <c r="H432" s="40"/>
      <c r="I432" s="41"/>
      <c r="J432" s="41"/>
    </row>
    <row r="433" spans="2:10" ht="13.25" hidden="1" x14ac:dyDescent="0.2">
      <c r="B433" s="40"/>
      <c r="C433" s="40"/>
      <c r="D433" s="40"/>
      <c r="E433" s="40"/>
      <c r="F433" s="40"/>
      <c r="G433" s="40"/>
      <c r="H433" s="40"/>
      <c r="I433" s="41"/>
      <c r="J433" s="41"/>
    </row>
    <row r="434" spans="2:10" ht="13.25" hidden="1" x14ac:dyDescent="0.2">
      <c r="B434" s="40"/>
      <c r="C434" s="40"/>
      <c r="D434" s="40"/>
      <c r="E434" s="40"/>
      <c r="F434" s="40"/>
      <c r="G434" s="40"/>
      <c r="H434" s="40"/>
      <c r="I434" s="41"/>
      <c r="J434" s="41"/>
    </row>
    <row r="435" spans="2:10" ht="13.25" hidden="1" x14ac:dyDescent="0.2">
      <c r="B435" s="40"/>
      <c r="C435" s="40"/>
      <c r="D435" s="40"/>
      <c r="E435" s="40"/>
      <c r="F435" s="40"/>
      <c r="G435" s="40"/>
      <c r="H435" s="40"/>
      <c r="I435" s="41"/>
      <c r="J435" s="41"/>
    </row>
    <row r="436" spans="2:10" ht="13.25" hidden="1" x14ac:dyDescent="0.2">
      <c r="B436" s="40"/>
      <c r="C436" s="40"/>
      <c r="D436" s="40"/>
      <c r="E436" s="40"/>
      <c r="F436" s="40"/>
      <c r="G436" s="40"/>
      <c r="H436" s="40"/>
      <c r="I436" s="41"/>
      <c r="J436" s="41"/>
    </row>
    <row r="437" spans="2:10" ht="13.25" hidden="1" x14ac:dyDescent="0.2">
      <c r="B437" s="40"/>
      <c r="C437" s="40"/>
      <c r="D437" s="40"/>
      <c r="E437" s="40"/>
      <c r="F437" s="40"/>
      <c r="G437" s="40"/>
      <c r="H437" s="40"/>
      <c r="I437" s="41"/>
      <c r="J437" s="41"/>
    </row>
    <row r="438" spans="2:10" ht="13.25" hidden="1" x14ac:dyDescent="0.2">
      <c r="B438" s="40"/>
      <c r="C438" s="40"/>
      <c r="D438" s="40"/>
      <c r="E438" s="40"/>
      <c r="F438" s="40"/>
      <c r="G438" s="40"/>
      <c r="H438" s="40"/>
      <c r="I438" s="41"/>
      <c r="J438" s="41"/>
    </row>
    <row r="439" spans="2:10" ht="13.25" hidden="1" x14ac:dyDescent="0.2">
      <c r="B439" s="40"/>
      <c r="C439" s="40"/>
      <c r="D439" s="40"/>
      <c r="E439" s="40"/>
      <c r="F439" s="40"/>
      <c r="G439" s="40"/>
      <c r="H439" s="40"/>
      <c r="I439" s="41"/>
      <c r="J439" s="41"/>
    </row>
    <row r="440" spans="2:10" ht="13.25" hidden="1" x14ac:dyDescent="0.2">
      <c r="B440" s="40"/>
      <c r="C440" s="40"/>
      <c r="D440" s="40"/>
      <c r="E440" s="40"/>
      <c r="F440" s="40"/>
      <c r="G440" s="40"/>
      <c r="H440" s="40"/>
      <c r="I440" s="41"/>
      <c r="J440" s="41"/>
    </row>
    <row r="441" spans="2:10" ht="13.25" hidden="1" x14ac:dyDescent="0.2">
      <c r="B441" s="40"/>
      <c r="C441" s="40"/>
      <c r="D441" s="40"/>
      <c r="E441" s="40"/>
      <c r="F441" s="40"/>
      <c r="G441" s="40"/>
      <c r="H441" s="40"/>
      <c r="I441" s="41"/>
      <c r="J441" s="41"/>
    </row>
    <row r="442" spans="2:10" ht="13.25" hidden="1" x14ac:dyDescent="0.2">
      <c r="B442" s="40"/>
      <c r="C442" s="40"/>
      <c r="D442" s="40"/>
      <c r="E442" s="40"/>
      <c r="F442" s="40"/>
      <c r="G442" s="40"/>
      <c r="H442" s="40"/>
      <c r="I442" s="41"/>
      <c r="J442" s="41"/>
    </row>
    <row r="443" spans="2:10" ht="13.25" hidden="1" x14ac:dyDescent="0.2">
      <c r="B443" s="40"/>
      <c r="C443" s="40"/>
      <c r="D443" s="40"/>
      <c r="E443" s="40"/>
      <c r="F443" s="40"/>
      <c r="G443" s="40"/>
      <c r="H443" s="40"/>
      <c r="I443" s="41"/>
      <c r="J443" s="41"/>
    </row>
    <row r="444" spans="2:10" ht="13.25" hidden="1" x14ac:dyDescent="0.2">
      <c r="B444" s="40"/>
      <c r="C444" s="40"/>
      <c r="D444" s="40"/>
      <c r="E444" s="40"/>
      <c r="F444" s="40"/>
      <c r="G444" s="40"/>
      <c r="H444" s="40"/>
      <c r="I444" s="41"/>
      <c r="J444" s="41"/>
    </row>
    <row r="445" spans="2:10" ht="13.25" hidden="1" x14ac:dyDescent="0.2">
      <c r="B445" s="40"/>
      <c r="C445" s="40"/>
      <c r="D445" s="40"/>
      <c r="E445" s="40"/>
      <c r="F445" s="40"/>
      <c r="G445" s="40"/>
      <c r="H445" s="40"/>
      <c r="I445" s="41"/>
      <c r="J445" s="41"/>
    </row>
    <row r="446" spans="2:10" ht="13.25" hidden="1" x14ac:dyDescent="0.2">
      <c r="B446" s="40"/>
      <c r="C446" s="40"/>
      <c r="D446" s="40"/>
      <c r="E446" s="40"/>
      <c r="F446" s="40"/>
      <c r="G446" s="40"/>
      <c r="H446" s="40"/>
      <c r="I446" s="41"/>
      <c r="J446" s="41"/>
    </row>
    <row r="447" spans="2:10" ht="13.25" hidden="1" x14ac:dyDescent="0.2">
      <c r="B447" s="40"/>
      <c r="C447" s="40"/>
      <c r="D447" s="40"/>
      <c r="E447" s="40"/>
      <c r="F447" s="40"/>
      <c r="G447" s="40"/>
      <c r="H447" s="40"/>
      <c r="I447" s="41"/>
      <c r="J447" s="41"/>
    </row>
    <row r="448" spans="2:10" ht="13.25" hidden="1" x14ac:dyDescent="0.2">
      <c r="B448" s="40"/>
      <c r="C448" s="40"/>
      <c r="D448" s="40"/>
      <c r="E448" s="40"/>
      <c r="F448" s="40"/>
      <c r="G448" s="40"/>
      <c r="H448" s="40"/>
      <c r="I448" s="41"/>
      <c r="J448" s="41"/>
    </row>
    <row r="449" spans="2:10" ht="13.25" hidden="1" x14ac:dyDescent="0.2">
      <c r="B449" s="40"/>
      <c r="C449" s="40"/>
      <c r="D449" s="40"/>
      <c r="E449" s="40"/>
      <c r="F449" s="40"/>
      <c r="G449" s="40"/>
      <c r="H449" s="40"/>
      <c r="I449" s="41"/>
      <c r="J449" s="41"/>
    </row>
    <row r="450" spans="2:10" ht="13.25" hidden="1" x14ac:dyDescent="0.2">
      <c r="B450" s="40"/>
      <c r="C450" s="40"/>
      <c r="D450" s="40"/>
      <c r="E450" s="40"/>
      <c r="F450" s="40"/>
      <c r="G450" s="40"/>
      <c r="H450" s="40"/>
      <c r="I450" s="41"/>
      <c r="J450" s="41"/>
    </row>
    <row r="451" spans="2:10" ht="13.25" hidden="1" x14ac:dyDescent="0.2">
      <c r="B451" s="40"/>
      <c r="C451" s="40"/>
      <c r="D451" s="40"/>
      <c r="E451" s="40"/>
      <c r="F451" s="40"/>
      <c r="G451" s="40"/>
      <c r="H451" s="40"/>
      <c r="I451" s="41"/>
      <c r="J451" s="41"/>
    </row>
    <row r="452" spans="2:10" ht="13.25" hidden="1" x14ac:dyDescent="0.2">
      <c r="B452" s="40"/>
      <c r="C452" s="40"/>
      <c r="D452" s="40"/>
      <c r="E452" s="40"/>
      <c r="F452" s="40"/>
      <c r="G452" s="40"/>
      <c r="H452" s="40"/>
      <c r="I452" s="41"/>
      <c r="J452" s="41"/>
    </row>
    <row r="453" spans="2:10" ht="13.25" hidden="1" x14ac:dyDescent="0.2">
      <c r="B453" s="40"/>
      <c r="C453" s="40"/>
      <c r="D453" s="40"/>
      <c r="E453" s="40"/>
      <c r="F453" s="40"/>
      <c r="G453" s="40"/>
      <c r="H453" s="40"/>
      <c r="I453" s="41"/>
      <c r="J453" s="41"/>
    </row>
    <row r="454" spans="2:10" ht="13.25" hidden="1" x14ac:dyDescent="0.2">
      <c r="B454" s="40"/>
      <c r="C454" s="40"/>
      <c r="D454" s="40"/>
      <c r="E454" s="40"/>
      <c r="F454" s="40"/>
      <c r="G454" s="40"/>
      <c r="H454" s="40"/>
      <c r="I454" s="41"/>
      <c r="J454" s="41"/>
    </row>
    <row r="455" spans="2:10" ht="13.25" hidden="1" x14ac:dyDescent="0.2">
      <c r="B455" s="40"/>
      <c r="C455" s="40"/>
      <c r="D455" s="40"/>
      <c r="E455" s="40"/>
      <c r="F455" s="40"/>
      <c r="G455" s="40"/>
      <c r="H455" s="40"/>
      <c r="I455" s="41"/>
      <c r="J455" s="41"/>
    </row>
    <row r="456" spans="2:10" ht="13.25" hidden="1" x14ac:dyDescent="0.2">
      <c r="B456" s="40"/>
      <c r="C456" s="40"/>
      <c r="D456" s="40"/>
      <c r="E456" s="40"/>
      <c r="F456" s="40"/>
      <c r="G456" s="40"/>
      <c r="H456" s="40"/>
      <c r="I456" s="41"/>
      <c r="J456" s="41"/>
    </row>
    <row r="457" spans="2:10" ht="13.25" hidden="1" x14ac:dyDescent="0.2">
      <c r="B457" s="40"/>
      <c r="C457" s="40"/>
      <c r="D457" s="40"/>
      <c r="E457" s="40"/>
      <c r="F457" s="40"/>
      <c r="G457" s="40"/>
      <c r="H457" s="40"/>
      <c r="I457" s="41"/>
      <c r="J457" s="41"/>
    </row>
    <row r="458" spans="2:10" ht="13.25" hidden="1" x14ac:dyDescent="0.2">
      <c r="B458" s="40"/>
      <c r="C458" s="40"/>
      <c r="D458" s="40"/>
      <c r="E458" s="40"/>
      <c r="F458" s="40"/>
      <c r="G458" s="40"/>
      <c r="H458" s="40"/>
      <c r="I458" s="41"/>
      <c r="J458" s="41"/>
    </row>
    <row r="459" spans="2:10" ht="13.25" hidden="1" x14ac:dyDescent="0.2">
      <c r="B459" s="40"/>
      <c r="C459" s="40"/>
      <c r="D459" s="40"/>
      <c r="E459" s="40"/>
      <c r="F459" s="40"/>
      <c r="G459" s="40"/>
      <c r="H459" s="40"/>
      <c r="I459" s="41"/>
      <c r="J459" s="41"/>
    </row>
    <row r="460" spans="2:10" ht="13.25" hidden="1" x14ac:dyDescent="0.2">
      <c r="B460" s="40"/>
      <c r="C460" s="40"/>
      <c r="D460" s="40"/>
      <c r="E460" s="40"/>
      <c r="F460" s="40"/>
      <c r="G460" s="40"/>
      <c r="H460" s="40"/>
      <c r="I460" s="41"/>
      <c r="J460" s="41"/>
    </row>
    <row r="461" spans="2:10" ht="13.25" hidden="1" x14ac:dyDescent="0.2">
      <c r="B461" s="40"/>
      <c r="C461" s="40"/>
      <c r="D461" s="40"/>
      <c r="E461" s="40"/>
      <c r="F461" s="40"/>
      <c r="G461" s="40"/>
      <c r="H461" s="40"/>
      <c r="I461" s="41"/>
      <c r="J461" s="41"/>
    </row>
    <row r="462" spans="2:10" ht="13.25" hidden="1" x14ac:dyDescent="0.2">
      <c r="B462" s="40"/>
      <c r="C462" s="40"/>
      <c r="D462" s="40"/>
      <c r="E462" s="40"/>
      <c r="F462" s="40"/>
      <c r="G462" s="40"/>
      <c r="H462" s="40"/>
      <c r="I462" s="41"/>
      <c r="J462" s="41"/>
    </row>
    <row r="463" spans="2:10" ht="13.25" hidden="1" x14ac:dyDescent="0.2">
      <c r="B463" s="40"/>
      <c r="C463" s="40"/>
      <c r="D463" s="40"/>
      <c r="E463" s="40"/>
      <c r="F463" s="40"/>
      <c r="G463" s="40"/>
      <c r="H463" s="40"/>
      <c r="I463" s="41"/>
      <c r="J463" s="41"/>
    </row>
    <row r="464" spans="2:10" ht="13.25" hidden="1" x14ac:dyDescent="0.2">
      <c r="B464" s="40"/>
      <c r="C464" s="40"/>
      <c r="D464" s="40"/>
      <c r="E464" s="40"/>
      <c r="F464" s="40"/>
      <c r="G464" s="40"/>
      <c r="H464" s="40"/>
      <c r="I464" s="41"/>
      <c r="J464" s="41"/>
    </row>
    <row r="465" spans="2:10" ht="13.25" hidden="1" x14ac:dyDescent="0.2">
      <c r="B465" s="40"/>
      <c r="C465" s="40"/>
      <c r="D465" s="40"/>
      <c r="E465" s="40"/>
      <c r="F465" s="40"/>
      <c r="G465" s="40"/>
      <c r="H465" s="40"/>
      <c r="I465" s="41"/>
      <c r="J465" s="41"/>
    </row>
    <row r="466" spans="2:10" ht="13.25" hidden="1" x14ac:dyDescent="0.2">
      <c r="B466" s="40"/>
      <c r="C466" s="40"/>
      <c r="D466" s="40"/>
      <c r="E466" s="40"/>
      <c r="F466" s="40"/>
      <c r="G466" s="40"/>
      <c r="H466" s="40"/>
      <c r="I466" s="41"/>
      <c r="J466" s="41"/>
    </row>
    <row r="467" spans="2:10" ht="13.25" hidden="1" x14ac:dyDescent="0.2">
      <c r="B467" s="40"/>
      <c r="C467" s="40"/>
      <c r="D467" s="40"/>
      <c r="E467" s="40"/>
      <c r="F467" s="40"/>
      <c r="G467" s="40"/>
      <c r="H467" s="40"/>
      <c r="I467" s="41"/>
      <c r="J467" s="41"/>
    </row>
    <row r="468" spans="2:10" ht="13.25" hidden="1" x14ac:dyDescent="0.2">
      <c r="B468" s="40"/>
      <c r="C468" s="40"/>
      <c r="D468" s="40"/>
      <c r="E468" s="40"/>
      <c r="F468" s="40"/>
      <c r="G468" s="40"/>
      <c r="H468" s="40"/>
      <c r="I468" s="41"/>
      <c r="J468" s="41"/>
    </row>
    <row r="469" spans="2:10" ht="13.25" hidden="1" x14ac:dyDescent="0.2">
      <c r="B469" s="40"/>
      <c r="C469" s="40"/>
      <c r="D469" s="40"/>
      <c r="E469" s="40"/>
      <c r="F469" s="40"/>
      <c r="G469" s="40"/>
      <c r="H469" s="40"/>
      <c r="I469" s="41"/>
      <c r="J469" s="41"/>
    </row>
    <row r="470" spans="2:10" ht="13.25" hidden="1" x14ac:dyDescent="0.2">
      <c r="B470" s="40"/>
      <c r="C470" s="40"/>
      <c r="D470" s="40"/>
      <c r="E470" s="40"/>
      <c r="F470" s="40"/>
      <c r="G470" s="40"/>
      <c r="H470" s="40"/>
      <c r="I470" s="41"/>
      <c r="J470" s="41"/>
    </row>
    <row r="471" spans="2:10" ht="13.25" hidden="1" x14ac:dyDescent="0.2">
      <c r="B471" s="40"/>
      <c r="C471" s="40"/>
      <c r="D471" s="40"/>
      <c r="E471" s="40"/>
      <c r="F471" s="40"/>
      <c r="G471" s="40"/>
      <c r="H471" s="40"/>
      <c r="I471" s="41"/>
      <c r="J471" s="41"/>
    </row>
    <row r="472" spans="2:10" ht="13.25" hidden="1" x14ac:dyDescent="0.2">
      <c r="B472" s="40"/>
      <c r="C472" s="40"/>
      <c r="D472" s="40"/>
      <c r="E472" s="40"/>
      <c r="F472" s="40"/>
      <c r="G472" s="40"/>
      <c r="H472" s="40"/>
      <c r="I472" s="41"/>
      <c r="J472" s="41"/>
    </row>
    <row r="473" spans="2:10" ht="13.25" hidden="1" x14ac:dyDescent="0.2">
      <c r="B473" s="40"/>
      <c r="C473" s="40"/>
      <c r="D473" s="40"/>
      <c r="E473" s="40"/>
      <c r="F473" s="40"/>
      <c r="G473" s="40"/>
      <c r="H473" s="40"/>
      <c r="I473" s="41"/>
      <c r="J473" s="41"/>
    </row>
    <row r="474" spans="2:10" ht="13.25" hidden="1" x14ac:dyDescent="0.2">
      <c r="B474" s="40"/>
      <c r="C474" s="40"/>
      <c r="D474" s="40"/>
      <c r="E474" s="40"/>
      <c r="F474" s="40"/>
      <c r="G474" s="40"/>
      <c r="H474" s="40"/>
      <c r="I474" s="41"/>
      <c r="J474" s="41"/>
    </row>
    <row r="475" spans="2:10" ht="13.25" hidden="1" x14ac:dyDescent="0.2">
      <c r="B475" s="40"/>
      <c r="C475" s="40"/>
      <c r="D475" s="40"/>
      <c r="E475" s="40"/>
      <c r="F475" s="40"/>
      <c r="G475" s="40"/>
      <c r="H475" s="40"/>
      <c r="I475" s="41"/>
      <c r="J475" s="41"/>
    </row>
    <row r="476" spans="2:10" ht="13.25" hidden="1" x14ac:dyDescent="0.2">
      <c r="B476" s="40"/>
      <c r="C476" s="40"/>
      <c r="D476" s="40"/>
      <c r="E476" s="40"/>
      <c r="F476" s="40"/>
      <c r="G476" s="40"/>
      <c r="H476" s="40"/>
      <c r="I476" s="41"/>
      <c r="J476" s="41"/>
    </row>
    <row r="477" spans="2:10" ht="13.25" hidden="1" x14ac:dyDescent="0.2">
      <c r="B477" s="40"/>
      <c r="C477" s="40"/>
      <c r="D477" s="40"/>
      <c r="E477" s="40"/>
      <c r="F477" s="40"/>
      <c r="G477" s="40"/>
      <c r="H477" s="40"/>
      <c r="I477" s="41"/>
      <c r="J477" s="41"/>
    </row>
    <row r="478" spans="2:10" ht="13.25" hidden="1" x14ac:dyDescent="0.2">
      <c r="B478" s="40"/>
      <c r="C478" s="40"/>
      <c r="D478" s="40"/>
      <c r="E478" s="40"/>
      <c r="F478" s="40"/>
      <c r="G478" s="40"/>
      <c r="H478" s="40"/>
      <c r="I478" s="41"/>
      <c r="J478" s="41"/>
    </row>
    <row r="479" spans="2:10" ht="13.25" hidden="1" x14ac:dyDescent="0.2">
      <c r="B479" s="40"/>
      <c r="C479" s="40"/>
      <c r="D479" s="40"/>
      <c r="E479" s="40"/>
      <c r="F479" s="40"/>
      <c r="G479" s="40"/>
      <c r="H479" s="40"/>
      <c r="I479" s="41"/>
      <c r="J479" s="41"/>
    </row>
    <row r="480" spans="2:10" ht="13.25" hidden="1" x14ac:dyDescent="0.2">
      <c r="B480" s="40"/>
      <c r="C480" s="40"/>
      <c r="D480" s="40"/>
      <c r="E480" s="40"/>
      <c r="F480" s="40"/>
      <c r="G480" s="40"/>
      <c r="H480" s="40"/>
      <c r="I480" s="41"/>
      <c r="J480" s="41"/>
    </row>
    <row r="481" spans="2:10" ht="13.25" hidden="1" x14ac:dyDescent="0.2">
      <c r="B481" s="40"/>
      <c r="C481" s="40"/>
      <c r="D481" s="40"/>
      <c r="E481" s="40"/>
      <c r="F481" s="40"/>
      <c r="G481" s="40"/>
      <c r="H481" s="40"/>
      <c r="I481" s="41"/>
      <c r="J481" s="41"/>
    </row>
    <row r="482" spans="2:10" ht="13.25" hidden="1" x14ac:dyDescent="0.2">
      <c r="B482" s="40"/>
      <c r="C482" s="40"/>
      <c r="D482" s="40"/>
      <c r="E482" s="40"/>
      <c r="F482" s="40"/>
      <c r="G482" s="40"/>
      <c r="H482" s="40"/>
      <c r="I482" s="41"/>
      <c r="J482" s="41"/>
    </row>
    <row r="483" spans="2:10" ht="13.25" hidden="1" x14ac:dyDescent="0.2">
      <c r="B483" s="40"/>
      <c r="C483" s="40"/>
      <c r="D483" s="40"/>
      <c r="E483" s="40"/>
      <c r="F483" s="40"/>
      <c r="G483" s="40"/>
      <c r="H483" s="40"/>
      <c r="I483" s="41"/>
      <c r="J483" s="41"/>
    </row>
    <row r="484" spans="2:10" ht="13.25" hidden="1" x14ac:dyDescent="0.2">
      <c r="B484" s="40"/>
      <c r="C484" s="40"/>
      <c r="D484" s="40"/>
      <c r="E484" s="40"/>
      <c r="F484" s="40"/>
      <c r="G484" s="40"/>
      <c r="H484" s="40"/>
      <c r="I484" s="41"/>
      <c r="J484" s="41"/>
    </row>
    <row r="485" spans="2:10" ht="13.25" hidden="1" x14ac:dyDescent="0.2">
      <c r="B485" s="40"/>
      <c r="C485" s="40"/>
      <c r="D485" s="40"/>
      <c r="E485" s="40"/>
      <c r="F485" s="40"/>
      <c r="G485" s="40"/>
      <c r="H485" s="40"/>
      <c r="I485" s="41"/>
      <c r="J485" s="41"/>
    </row>
    <row r="486" spans="2:10" ht="13.25" hidden="1" x14ac:dyDescent="0.2">
      <c r="B486" s="40"/>
      <c r="C486" s="40"/>
      <c r="D486" s="40"/>
      <c r="E486" s="40"/>
      <c r="F486" s="40"/>
      <c r="G486" s="40"/>
      <c r="H486" s="40"/>
      <c r="I486" s="41"/>
      <c r="J486" s="41"/>
    </row>
    <row r="487" spans="2:10" ht="13.25" hidden="1" x14ac:dyDescent="0.2">
      <c r="B487" s="40"/>
      <c r="C487" s="40"/>
      <c r="D487" s="40"/>
      <c r="E487" s="40"/>
      <c r="F487" s="40"/>
      <c r="G487" s="40"/>
      <c r="H487" s="40"/>
      <c r="I487" s="41"/>
      <c r="J487" s="41"/>
    </row>
    <row r="488" spans="2:10" ht="13.25" hidden="1" x14ac:dyDescent="0.2">
      <c r="B488" s="40"/>
      <c r="C488" s="40"/>
      <c r="D488" s="40"/>
      <c r="E488" s="40"/>
      <c r="F488" s="40"/>
      <c r="G488" s="40"/>
      <c r="H488" s="40"/>
      <c r="I488" s="41"/>
      <c r="J488" s="41"/>
    </row>
    <row r="489" spans="2:10" ht="13.25" hidden="1" x14ac:dyDescent="0.2">
      <c r="B489" s="40"/>
      <c r="C489" s="40"/>
      <c r="D489" s="40"/>
      <c r="E489" s="40"/>
      <c r="F489" s="40"/>
      <c r="G489" s="40"/>
      <c r="H489" s="40"/>
      <c r="I489" s="41"/>
      <c r="J489" s="41"/>
    </row>
    <row r="490" spans="2:10" ht="13.25" hidden="1" x14ac:dyDescent="0.2">
      <c r="B490" s="40"/>
      <c r="C490" s="40"/>
      <c r="D490" s="40"/>
      <c r="E490" s="40"/>
      <c r="F490" s="40"/>
      <c r="G490" s="40"/>
      <c r="H490" s="40"/>
      <c r="I490" s="41"/>
      <c r="J490" s="41"/>
    </row>
    <row r="491" spans="2:10" ht="13.25" hidden="1" x14ac:dyDescent="0.2">
      <c r="B491" s="40"/>
      <c r="C491" s="40"/>
      <c r="D491" s="40"/>
      <c r="E491" s="40"/>
      <c r="F491" s="40"/>
      <c r="G491" s="40"/>
      <c r="H491" s="40"/>
      <c r="I491" s="41"/>
      <c r="J491" s="41"/>
    </row>
    <row r="492" spans="2:10" ht="13.25" hidden="1" x14ac:dyDescent="0.2">
      <c r="B492" s="40"/>
      <c r="C492" s="40"/>
      <c r="D492" s="40"/>
      <c r="E492" s="40"/>
      <c r="F492" s="40"/>
      <c r="G492" s="40"/>
      <c r="H492" s="40"/>
      <c r="I492" s="41"/>
      <c r="J492" s="41"/>
    </row>
    <row r="493" spans="2:10" ht="13.25" hidden="1" x14ac:dyDescent="0.2">
      <c r="B493" s="40"/>
      <c r="C493" s="40"/>
      <c r="D493" s="40"/>
      <c r="E493" s="40"/>
      <c r="F493" s="40"/>
      <c r="G493" s="40"/>
      <c r="H493" s="40"/>
      <c r="I493" s="41"/>
      <c r="J493" s="41"/>
    </row>
    <row r="494" spans="2:10" ht="13.25" hidden="1" x14ac:dyDescent="0.2">
      <c r="B494" s="40"/>
      <c r="C494" s="40"/>
      <c r="D494" s="40"/>
      <c r="E494" s="40"/>
      <c r="F494" s="40"/>
      <c r="G494" s="40"/>
      <c r="H494" s="40"/>
      <c r="I494" s="41"/>
      <c r="J494" s="41"/>
    </row>
    <row r="495" spans="2:10" ht="13.25" hidden="1" x14ac:dyDescent="0.2">
      <c r="B495" s="40"/>
      <c r="C495" s="40"/>
      <c r="D495" s="40"/>
      <c r="E495" s="40"/>
      <c r="F495" s="40"/>
      <c r="G495" s="40"/>
      <c r="H495" s="40"/>
      <c r="I495" s="41"/>
      <c r="J495" s="41"/>
    </row>
    <row r="496" spans="2:10" ht="13.25" hidden="1" x14ac:dyDescent="0.2">
      <c r="B496" s="40"/>
      <c r="C496" s="40"/>
      <c r="D496" s="40"/>
      <c r="E496" s="40"/>
      <c r="F496" s="40"/>
      <c r="G496" s="40"/>
      <c r="H496" s="40"/>
      <c r="I496" s="41"/>
      <c r="J496" s="41"/>
    </row>
    <row r="497" spans="2:10" ht="13.25" hidden="1" x14ac:dyDescent="0.2">
      <c r="B497" s="40"/>
      <c r="C497" s="40"/>
      <c r="D497" s="40"/>
      <c r="E497" s="40"/>
      <c r="F497" s="40"/>
      <c r="G497" s="40"/>
      <c r="H497" s="40"/>
      <c r="I497" s="41"/>
      <c r="J497" s="41"/>
    </row>
    <row r="498" spans="2:10" ht="13.25" hidden="1" x14ac:dyDescent="0.2">
      <c r="B498" s="40"/>
      <c r="C498" s="40"/>
      <c r="D498" s="40"/>
      <c r="E498" s="40"/>
      <c r="F498" s="40"/>
      <c r="G498" s="40"/>
      <c r="H498" s="40"/>
      <c r="I498" s="41"/>
      <c r="J498" s="41"/>
    </row>
    <row r="499" spans="2:10" ht="13.25" hidden="1" x14ac:dyDescent="0.2">
      <c r="B499" s="40"/>
      <c r="C499" s="40"/>
      <c r="D499" s="40"/>
      <c r="E499" s="40"/>
      <c r="F499" s="40"/>
      <c r="G499" s="40"/>
      <c r="H499" s="40"/>
      <c r="I499" s="41"/>
      <c r="J499" s="41"/>
    </row>
    <row r="500" spans="2:10" ht="13.25" hidden="1" x14ac:dyDescent="0.2">
      <c r="B500" s="40"/>
      <c r="C500" s="40"/>
      <c r="D500" s="40"/>
      <c r="E500" s="40"/>
      <c r="F500" s="40"/>
      <c r="G500" s="40"/>
      <c r="H500" s="40"/>
      <c r="I500" s="41"/>
      <c r="J500" s="41"/>
    </row>
    <row r="501" spans="2:10" ht="13.25" hidden="1" x14ac:dyDescent="0.2">
      <c r="B501" s="40"/>
      <c r="C501" s="40"/>
      <c r="D501" s="40"/>
      <c r="E501" s="40"/>
      <c r="F501" s="40"/>
      <c r="G501" s="40"/>
      <c r="H501" s="40"/>
      <c r="I501" s="41"/>
      <c r="J501" s="41"/>
    </row>
    <row r="502" spans="2:10" ht="13.25" hidden="1" x14ac:dyDescent="0.2">
      <c r="B502" s="40"/>
      <c r="C502" s="40"/>
      <c r="D502" s="40"/>
      <c r="E502" s="40"/>
      <c r="F502" s="40"/>
      <c r="G502" s="40"/>
      <c r="H502" s="40"/>
      <c r="I502" s="41"/>
      <c r="J502" s="41"/>
    </row>
    <row r="503" spans="2:10" ht="13.25" hidden="1" x14ac:dyDescent="0.2">
      <c r="B503" s="40"/>
      <c r="C503" s="40"/>
      <c r="D503" s="40"/>
      <c r="E503" s="40"/>
      <c r="F503" s="40"/>
      <c r="G503" s="40"/>
      <c r="H503" s="40"/>
      <c r="I503" s="41"/>
      <c r="J503" s="41"/>
    </row>
    <row r="504" spans="2:10" ht="13.25" hidden="1" x14ac:dyDescent="0.2">
      <c r="B504" s="40"/>
      <c r="C504" s="40"/>
      <c r="D504" s="40"/>
      <c r="E504" s="40"/>
      <c r="F504" s="40"/>
      <c r="G504" s="40"/>
      <c r="H504" s="40"/>
      <c r="I504" s="41"/>
      <c r="J504" s="41"/>
    </row>
    <row r="505" spans="2:10" ht="13.25" hidden="1" x14ac:dyDescent="0.2">
      <c r="B505" s="40"/>
      <c r="C505" s="40"/>
      <c r="D505" s="40"/>
      <c r="E505" s="40"/>
      <c r="F505" s="40"/>
      <c r="G505" s="40"/>
      <c r="H505" s="40"/>
      <c r="I505" s="41"/>
      <c r="J505" s="41"/>
    </row>
    <row r="506" spans="2:10" ht="13.25" hidden="1" x14ac:dyDescent="0.2">
      <c r="B506" s="40"/>
      <c r="C506" s="40"/>
      <c r="D506" s="40"/>
      <c r="E506" s="40"/>
      <c r="F506" s="40"/>
      <c r="G506" s="40"/>
      <c r="H506" s="40"/>
      <c r="I506" s="41"/>
      <c r="J506" s="41"/>
    </row>
    <row r="507" spans="2:10" ht="13.25" hidden="1" x14ac:dyDescent="0.2">
      <c r="B507" s="40"/>
      <c r="C507" s="40"/>
      <c r="D507" s="40"/>
      <c r="E507" s="40"/>
      <c r="F507" s="40"/>
      <c r="G507" s="40"/>
      <c r="H507" s="40"/>
      <c r="I507" s="41"/>
      <c r="J507" s="41"/>
    </row>
    <row r="508" spans="2:10" ht="13.25" hidden="1" x14ac:dyDescent="0.2">
      <c r="B508" s="40"/>
      <c r="C508" s="40"/>
      <c r="D508" s="40"/>
      <c r="E508" s="40"/>
      <c r="F508" s="40"/>
      <c r="G508" s="40"/>
      <c r="H508" s="40"/>
      <c r="I508" s="41"/>
      <c r="J508" s="41"/>
    </row>
    <row r="509" spans="2:10" ht="13.25" hidden="1" x14ac:dyDescent="0.2">
      <c r="B509" s="40"/>
      <c r="C509" s="40"/>
      <c r="D509" s="40"/>
      <c r="E509" s="40"/>
      <c r="F509" s="40"/>
      <c r="G509" s="40"/>
      <c r="H509" s="40"/>
      <c r="I509" s="41"/>
      <c r="J509" s="41"/>
    </row>
    <row r="510" spans="2:10" ht="13.25" hidden="1" x14ac:dyDescent="0.2">
      <c r="B510" s="40"/>
      <c r="C510" s="40"/>
      <c r="D510" s="40"/>
      <c r="E510" s="40"/>
      <c r="F510" s="40"/>
      <c r="G510" s="40"/>
      <c r="H510" s="40"/>
      <c r="I510" s="41"/>
      <c r="J510" s="41"/>
    </row>
    <row r="511" spans="2:10" ht="13.25" hidden="1" x14ac:dyDescent="0.2">
      <c r="B511" s="40"/>
      <c r="C511" s="40"/>
      <c r="D511" s="40"/>
      <c r="E511" s="40"/>
      <c r="F511" s="40"/>
      <c r="G511" s="40"/>
      <c r="H511" s="40"/>
      <c r="I511" s="41"/>
      <c r="J511" s="41"/>
    </row>
    <row r="512" spans="2:10" ht="13.25" hidden="1" x14ac:dyDescent="0.2">
      <c r="B512" s="40"/>
      <c r="C512" s="40"/>
      <c r="D512" s="40"/>
      <c r="E512" s="40"/>
      <c r="F512" s="40"/>
      <c r="G512" s="40"/>
      <c r="H512" s="40"/>
      <c r="I512" s="41"/>
      <c r="J512" s="41"/>
    </row>
    <row r="513" spans="2:10" ht="13.25" hidden="1" x14ac:dyDescent="0.2">
      <c r="B513" s="40"/>
      <c r="C513" s="40"/>
      <c r="D513" s="40"/>
      <c r="E513" s="40"/>
      <c r="F513" s="40"/>
      <c r="G513" s="40"/>
      <c r="H513" s="40"/>
      <c r="I513" s="41"/>
      <c r="J513" s="41"/>
    </row>
    <row r="514" spans="2:10" ht="13.25" hidden="1" x14ac:dyDescent="0.2">
      <c r="B514" s="40"/>
      <c r="C514" s="40"/>
      <c r="D514" s="40"/>
      <c r="E514" s="40"/>
      <c r="F514" s="40"/>
      <c r="G514" s="40"/>
      <c r="H514" s="40"/>
      <c r="I514" s="41"/>
      <c r="J514" s="41"/>
    </row>
    <row r="515" spans="2:10" ht="13.25" hidden="1" x14ac:dyDescent="0.2">
      <c r="B515" s="40"/>
      <c r="C515" s="40"/>
      <c r="D515" s="40"/>
      <c r="E515" s="40"/>
      <c r="F515" s="40"/>
      <c r="G515" s="40"/>
      <c r="H515" s="40"/>
      <c r="I515" s="41"/>
      <c r="J515" s="41"/>
    </row>
    <row r="516" spans="2:10" ht="13.25" hidden="1" x14ac:dyDescent="0.2">
      <c r="B516" s="40"/>
      <c r="C516" s="40"/>
      <c r="D516" s="40"/>
      <c r="E516" s="40"/>
      <c r="F516" s="40"/>
      <c r="G516" s="40"/>
      <c r="H516" s="40"/>
      <c r="I516" s="41"/>
      <c r="J516" s="41"/>
    </row>
    <row r="517" spans="2:10" ht="13.25" hidden="1" x14ac:dyDescent="0.2">
      <c r="B517" s="40"/>
      <c r="C517" s="40"/>
      <c r="D517" s="40"/>
      <c r="E517" s="40"/>
      <c r="F517" s="40"/>
      <c r="G517" s="40"/>
      <c r="H517" s="40"/>
      <c r="I517" s="41"/>
      <c r="J517" s="41"/>
    </row>
    <row r="518" spans="2:10" ht="13.25" hidden="1" x14ac:dyDescent="0.2">
      <c r="B518" s="40"/>
      <c r="C518" s="40"/>
      <c r="D518" s="40"/>
      <c r="E518" s="40"/>
      <c r="F518" s="40"/>
      <c r="G518" s="40"/>
      <c r="H518" s="40"/>
      <c r="I518" s="41"/>
      <c r="J518" s="41"/>
    </row>
    <row r="519" spans="2:10" ht="13.25" hidden="1" x14ac:dyDescent="0.2">
      <c r="B519" s="40"/>
      <c r="C519" s="40"/>
      <c r="D519" s="40"/>
      <c r="E519" s="40"/>
      <c r="F519" s="40"/>
      <c r="G519" s="40"/>
      <c r="H519" s="40"/>
      <c r="I519" s="41"/>
      <c r="J519" s="41"/>
    </row>
    <row r="520" spans="2:10" ht="13.25" hidden="1" x14ac:dyDescent="0.2">
      <c r="B520" s="40"/>
      <c r="C520" s="40"/>
      <c r="D520" s="40"/>
      <c r="E520" s="40"/>
      <c r="F520" s="40"/>
      <c r="G520" s="40"/>
      <c r="H520" s="40"/>
      <c r="I520" s="41"/>
      <c r="J520" s="41"/>
    </row>
    <row r="521" spans="2:10" ht="13.25" hidden="1" x14ac:dyDescent="0.2">
      <c r="B521" s="40"/>
      <c r="C521" s="40"/>
      <c r="D521" s="40"/>
      <c r="E521" s="40"/>
      <c r="F521" s="40"/>
      <c r="G521" s="40"/>
      <c r="H521" s="40"/>
      <c r="I521" s="41"/>
      <c r="J521" s="41"/>
    </row>
    <row r="522" spans="2:10" ht="13.25" hidden="1" x14ac:dyDescent="0.2">
      <c r="B522" s="40"/>
      <c r="C522" s="40"/>
      <c r="D522" s="40"/>
      <c r="E522" s="40"/>
      <c r="F522" s="40"/>
      <c r="G522" s="40"/>
      <c r="H522" s="40"/>
      <c r="I522" s="41"/>
      <c r="J522" s="41"/>
    </row>
    <row r="523" spans="2:10" ht="13.25" hidden="1" x14ac:dyDescent="0.2">
      <c r="B523" s="40"/>
      <c r="C523" s="40"/>
      <c r="D523" s="40"/>
      <c r="E523" s="40"/>
      <c r="F523" s="40"/>
      <c r="G523" s="40"/>
      <c r="H523" s="40"/>
      <c r="I523" s="41"/>
      <c r="J523" s="41"/>
    </row>
    <row r="524" spans="2:10" ht="13.25" hidden="1" x14ac:dyDescent="0.2">
      <c r="B524" s="40"/>
      <c r="C524" s="40"/>
      <c r="D524" s="40"/>
      <c r="E524" s="40"/>
      <c r="F524" s="40"/>
      <c r="G524" s="40"/>
      <c r="H524" s="40"/>
      <c r="I524" s="41"/>
      <c r="J524" s="41"/>
    </row>
    <row r="525" spans="2:10" ht="13.25" hidden="1" x14ac:dyDescent="0.2">
      <c r="B525" s="40"/>
      <c r="C525" s="40"/>
      <c r="D525" s="40"/>
      <c r="E525" s="40"/>
      <c r="F525" s="40"/>
      <c r="G525" s="40"/>
      <c r="H525" s="40"/>
      <c r="I525" s="41"/>
      <c r="J525" s="41"/>
    </row>
    <row r="526" spans="2:10" ht="13.25" hidden="1" x14ac:dyDescent="0.2">
      <c r="B526" s="40"/>
      <c r="C526" s="40"/>
      <c r="D526" s="40"/>
      <c r="E526" s="40"/>
      <c r="F526" s="40"/>
      <c r="G526" s="40"/>
      <c r="H526" s="40"/>
      <c r="I526" s="41"/>
      <c r="J526" s="41"/>
    </row>
    <row r="527" spans="2:10" ht="13.25" hidden="1" x14ac:dyDescent="0.2">
      <c r="B527" s="40"/>
      <c r="C527" s="40"/>
      <c r="D527" s="40"/>
      <c r="E527" s="40"/>
      <c r="F527" s="40"/>
      <c r="G527" s="40"/>
      <c r="H527" s="40"/>
      <c r="I527" s="41"/>
      <c r="J527" s="41"/>
    </row>
    <row r="528" spans="2:10" ht="13.25" hidden="1" x14ac:dyDescent="0.2">
      <c r="B528" s="40"/>
      <c r="C528" s="40"/>
      <c r="D528" s="40"/>
      <c r="E528" s="40"/>
      <c r="F528" s="40"/>
      <c r="G528" s="40"/>
      <c r="H528" s="40"/>
      <c r="I528" s="41"/>
      <c r="J528" s="41"/>
    </row>
    <row r="529" spans="2:10" ht="13.25" hidden="1" x14ac:dyDescent="0.2">
      <c r="B529" s="40"/>
      <c r="C529" s="40"/>
      <c r="D529" s="40"/>
      <c r="E529" s="40"/>
      <c r="F529" s="40"/>
      <c r="G529" s="40"/>
      <c r="H529" s="40"/>
      <c r="I529" s="41"/>
      <c r="J529" s="41"/>
    </row>
    <row r="530" spans="2:10" ht="13.25" hidden="1" x14ac:dyDescent="0.2">
      <c r="B530" s="40"/>
      <c r="C530" s="40"/>
      <c r="D530" s="40"/>
      <c r="E530" s="40"/>
      <c r="F530" s="40"/>
      <c r="G530" s="40"/>
      <c r="H530" s="40"/>
      <c r="I530" s="41"/>
      <c r="J530" s="41"/>
    </row>
    <row r="531" spans="2:10" ht="13.25" hidden="1" x14ac:dyDescent="0.2">
      <c r="B531" s="40"/>
      <c r="C531" s="40"/>
      <c r="D531" s="40"/>
      <c r="E531" s="40"/>
      <c r="F531" s="40"/>
      <c r="G531" s="40"/>
      <c r="H531" s="40"/>
      <c r="I531" s="41"/>
      <c r="J531" s="41"/>
    </row>
    <row r="532" spans="2:10" ht="13.25" hidden="1" x14ac:dyDescent="0.2">
      <c r="B532" s="40"/>
      <c r="C532" s="40"/>
      <c r="D532" s="40"/>
      <c r="E532" s="40"/>
      <c r="F532" s="40"/>
      <c r="G532" s="40"/>
      <c r="H532" s="40"/>
      <c r="I532" s="41"/>
      <c r="J532" s="41"/>
    </row>
    <row r="533" spans="2:10" ht="13.25" hidden="1" x14ac:dyDescent="0.2">
      <c r="B533" s="40"/>
      <c r="C533" s="40"/>
      <c r="D533" s="40"/>
      <c r="E533" s="40"/>
      <c r="F533" s="40"/>
      <c r="G533" s="40"/>
      <c r="H533" s="40"/>
      <c r="I533" s="41"/>
      <c r="J533" s="41"/>
    </row>
    <row r="534" spans="2:10" ht="13.25" hidden="1" x14ac:dyDescent="0.2">
      <c r="B534" s="40"/>
      <c r="C534" s="40"/>
      <c r="D534" s="40"/>
      <c r="E534" s="40"/>
      <c r="F534" s="40"/>
      <c r="G534" s="40"/>
      <c r="H534" s="40"/>
      <c r="I534" s="41"/>
      <c r="J534" s="41"/>
    </row>
    <row r="535" spans="2:10" ht="13.25" hidden="1" x14ac:dyDescent="0.2">
      <c r="B535" s="40"/>
      <c r="C535" s="40"/>
      <c r="D535" s="40"/>
      <c r="E535" s="40"/>
      <c r="F535" s="40"/>
      <c r="G535" s="40"/>
      <c r="H535" s="40"/>
      <c r="I535" s="41"/>
      <c r="J535" s="41"/>
    </row>
    <row r="536" spans="2:10" ht="13.25" hidden="1" x14ac:dyDescent="0.2">
      <c r="B536" s="40"/>
      <c r="C536" s="40"/>
      <c r="D536" s="40"/>
      <c r="E536" s="40"/>
      <c r="F536" s="40"/>
      <c r="G536" s="40"/>
      <c r="H536" s="40"/>
      <c r="I536" s="41"/>
      <c r="J536" s="41"/>
    </row>
    <row r="537" spans="2:10" ht="13.25" hidden="1" x14ac:dyDescent="0.2">
      <c r="B537" s="40"/>
      <c r="C537" s="40"/>
      <c r="D537" s="40"/>
      <c r="E537" s="40"/>
      <c r="F537" s="40"/>
      <c r="G537" s="40"/>
      <c r="H537" s="40"/>
      <c r="I537" s="41"/>
      <c r="J537" s="41"/>
    </row>
    <row r="538" spans="2:10" ht="13.25" hidden="1" x14ac:dyDescent="0.2"/>
    <row r="539" spans="2:10" ht="13.25" hidden="1" x14ac:dyDescent="0.2"/>
    <row r="540" spans="2:10" ht="13.25" hidden="1" x14ac:dyDescent="0.2"/>
    <row r="541" spans="2:10" ht="13.25" hidden="1" x14ac:dyDescent="0.2"/>
    <row r="542" spans="2:10" ht="13.25" hidden="1" x14ac:dyDescent="0.2"/>
    <row r="543" spans="2:10" ht="13.25" hidden="1" x14ac:dyDescent="0.2"/>
    <row r="544" spans="2:10" ht="13.25" hidden="1" x14ac:dyDescent="0.2"/>
    <row r="545" ht="13.25" hidden="1" x14ac:dyDescent="0.2"/>
    <row r="546" ht="13.25" hidden="1" x14ac:dyDescent="0.2"/>
    <row r="547" ht="13.25" hidden="1" x14ac:dyDescent="0.2"/>
    <row r="548" ht="13.25" hidden="1" x14ac:dyDescent="0.2"/>
    <row r="549" ht="13.25" hidden="1" x14ac:dyDescent="0.2"/>
    <row r="550" ht="13.25" hidden="1" x14ac:dyDescent="0.2"/>
    <row r="551" ht="13.25" hidden="1" x14ac:dyDescent="0.2"/>
    <row r="552" ht="13.25" hidden="1" x14ac:dyDescent="0.2"/>
    <row r="553" ht="13.25" hidden="1" x14ac:dyDescent="0.2"/>
    <row r="554" ht="13.25" hidden="1" x14ac:dyDescent="0.2"/>
    <row r="555" ht="13.25" hidden="1" x14ac:dyDescent="0.2"/>
    <row r="556" ht="13.25" hidden="1" x14ac:dyDescent="0.2"/>
    <row r="557" ht="13.25" hidden="1" x14ac:dyDescent="0.2"/>
    <row r="558" ht="13.25" hidden="1" x14ac:dyDescent="0.2"/>
    <row r="559" ht="13.25" hidden="1" x14ac:dyDescent="0.2"/>
    <row r="560" ht="13.25" hidden="1" x14ac:dyDescent="0.2"/>
    <row r="561" ht="13.25" hidden="1" x14ac:dyDescent="0.2"/>
    <row r="562" ht="13.25" hidden="1" x14ac:dyDescent="0.2"/>
    <row r="563" ht="13.25" hidden="1" x14ac:dyDescent="0.2"/>
    <row r="564" ht="13.25" hidden="1" x14ac:dyDescent="0.2"/>
    <row r="565" ht="13.25" hidden="1" x14ac:dyDescent="0.2"/>
    <row r="566" ht="13.25" hidden="1" x14ac:dyDescent="0.2"/>
    <row r="567" ht="13.25" hidden="1" x14ac:dyDescent="0.2"/>
    <row r="568" ht="13.25" hidden="1" x14ac:dyDescent="0.2"/>
    <row r="569" ht="13.25" hidden="1" x14ac:dyDescent="0.2"/>
    <row r="570" ht="13.25" hidden="1" x14ac:dyDescent="0.2"/>
    <row r="571" ht="13.25" hidden="1" x14ac:dyDescent="0.2"/>
    <row r="572" ht="13.25" hidden="1" x14ac:dyDescent="0.2"/>
    <row r="573" ht="13.25" hidden="1" x14ac:dyDescent="0.2"/>
    <row r="574" ht="13.25" hidden="1" x14ac:dyDescent="0.2"/>
    <row r="575" ht="13.25" hidden="1" x14ac:dyDescent="0.2"/>
    <row r="576" ht="13.25" hidden="1" x14ac:dyDescent="0.2"/>
    <row r="577" ht="13.25" hidden="1" x14ac:dyDescent="0.2"/>
    <row r="578" ht="13.25" hidden="1" x14ac:dyDescent="0.2"/>
    <row r="579" ht="13.25" hidden="1" x14ac:dyDescent="0.2"/>
    <row r="580" ht="13.25" hidden="1" x14ac:dyDescent="0.2"/>
    <row r="581" ht="13.25" hidden="1" x14ac:dyDescent="0.2"/>
    <row r="582" ht="13.25" hidden="1" x14ac:dyDescent="0.2"/>
    <row r="583" ht="13.25" hidden="1" x14ac:dyDescent="0.2"/>
    <row r="584" ht="13.25" hidden="1" x14ac:dyDescent="0.2"/>
    <row r="585" ht="13.25" hidden="1" x14ac:dyDescent="0.2"/>
    <row r="586" ht="13.25" hidden="1" x14ac:dyDescent="0.2"/>
    <row r="587" ht="13.25" hidden="1" x14ac:dyDescent="0.2"/>
    <row r="588" ht="13.25" hidden="1" x14ac:dyDescent="0.2"/>
    <row r="589" ht="13.25" hidden="1" x14ac:dyDescent="0.2"/>
    <row r="590" ht="13.25" hidden="1" x14ac:dyDescent="0.2"/>
    <row r="591" ht="13.25" hidden="1" x14ac:dyDescent="0.2"/>
    <row r="592" ht="13.25" hidden="1" x14ac:dyDescent="0.2"/>
    <row r="593" ht="13.25" hidden="1" x14ac:dyDescent="0.2"/>
    <row r="594" ht="13.25" hidden="1" x14ac:dyDescent="0.2"/>
    <row r="595" ht="13.25" hidden="1" x14ac:dyDescent="0.2"/>
    <row r="596" ht="13.25" hidden="1" x14ac:dyDescent="0.2"/>
    <row r="597" ht="13.25" hidden="1" x14ac:dyDescent="0.2"/>
    <row r="598" ht="13.25" hidden="1" x14ac:dyDescent="0.2"/>
    <row r="599" ht="13.25" hidden="1" x14ac:dyDescent="0.2"/>
    <row r="600" ht="13.25" hidden="1" x14ac:dyDescent="0.2"/>
    <row r="601" ht="13.25" hidden="1" x14ac:dyDescent="0.2"/>
    <row r="602" ht="13.25" hidden="1" x14ac:dyDescent="0.2"/>
    <row r="603" ht="13.25" hidden="1" x14ac:dyDescent="0.2"/>
    <row r="604" ht="13.25" hidden="1" x14ac:dyDescent="0.2"/>
    <row r="605" ht="13.25" hidden="1" x14ac:dyDescent="0.2"/>
    <row r="606" ht="13.25" hidden="1" x14ac:dyDescent="0.2"/>
    <row r="607" ht="13.25" hidden="1" x14ac:dyDescent="0.2"/>
    <row r="608" ht="13.25" hidden="1" x14ac:dyDescent="0.2"/>
    <row r="609" ht="13.25" hidden="1" x14ac:dyDescent="0.2"/>
  </sheetData>
  <sheetProtection algorithmName="SHA-512" hashValue="qaMNsjew0xlM5F8PGHB27uNbO1IBErG4WnBGVrVJosRiKo7+R5+gOq7+tEbC7dvn5GUriKnF+ibtOGvUFzgKZQ==" saltValue="M0JOUfP0R3i25R/Q1V48Zg==" spinCount="100000" sheet="1" objects="1" scenarios="1"/>
  <mergeCells count="47">
    <mergeCell ref="C67:F67"/>
    <mergeCell ref="C70:H70"/>
    <mergeCell ref="C74:F74"/>
    <mergeCell ref="C75:F75"/>
    <mergeCell ref="C57:F57"/>
    <mergeCell ref="C58:F58"/>
    <mergeCell ref="I58:K58"/>
    <mergeCell ref="E59:H59"/>
    <mergeCell ref="C62:H62"/>
    <mergeCell ref="C66:F66"/>
    <mergeCell ref="C47:F47"/>
    <mergeCell ref="C49:F49"/>
    <mergeCell ref="I49:K49"/>
    <mergeCell ref="E50:H50"/>
    <mergeCell ref="C53:H53"/>
    <mergeCell ref="C56:F56"/>
    <mergeCell ref="C46:F46"/>
    <mergeCell ref="C28:F28"/>
    <mergeCell ref="C29:F29"/>
    <mergeCell ref="I29:K29"/>
    <mergeCell ref="E30:H30"/>
    <mergeCell ref="C33:H33"/>
    <mergeCell ref="C36:F36"/>
    <mergeCell ref="C37:F37"/>
    <mergeCell ref="C38:F38"/>
    <mergeCell ref="I38:K38"/>
    <mergeCell ref="E39:H39"/>
    <mergeCell ref="C42:H42"/>
    <mergeCell ref="C27:F27"/>
    <mergeCell ref="C10:F10"/>
    <mergeCell ref="I10:K10"/>
    <mergeCell ref="N10:AE10"/>
    <mergeCell ref="E11:H11"/>
    <mergeCell ref="C14:H14"/>
    <mergeCell ref="C17:F17"/>
    <mergeCell ref="C18:F18"/>
    <mergeCell ref="C19:F19"/>
    <mergeCell ref="I19:K19"/>
    <mergeCell ref="E20:H20"/>
    <mergeCell ref="C23:H23"/>
    <mergeCell ref="P2:R3"/>
    <mergeCell ref="C9:F9"/>
    <mergeCell ref="B2:C4"/>
    <mergeCell ref="D2:H4"/>
    <mergeCell ref="B5:H5"/>
    <mergeCell ref="B6:H6"/>
    <mergeCell ref="C8:F8"/>
  </mergeCells>
  <conditionalFormatting sqref="L10">
    <cfRule type="cellIs" dxfId="634" priority="26" operator="greaterThan">
      <formula>110%</formula>
    </cfRule>
    <cfRule type="cellIs" dxfId="633" priority="27" operator="between">
      <formula>100.001%</formula>
      <formula>110%</formula>
    </cfRule>
    <cfRule type="cellIs" dxfId="632" priority="28" operator="between">
      <formula>70.001%</formula>
      <formula>100%</formula>
    </cfRule>
    <cfRule type="cellIs" dxfId="631" priority="29" operator="between">
      <formula>0.00001%</formula>
      <formula>70%</formula>
    </cfRule>
    <cfRule type="cellIs" dxfId="630" priority="30" operator="equal">
      <formula>0</formula>
    </cfRule>
  </conditionalFormatting>
  <conditionalFormatting sqref="L19">
    <cfRule type="cellIs" dxfId="629" priority="21" operator="greaterThan">
      <formula>110%</formula>
    </cfRule>
    <cfRule type="cellIs" dxfId="628" priority="22" operator="between">
      <formula>100.001%</formula>
      <formula>110%</formula>
    </cfRule>
    <cfRule type="cellIs" dxfId="627" priority="23" operator="between">
      <formula>70.001%</formula>
      <formula>100%</formula>
    </cfRule>
    <cfRule type="cellIs" dxfId="626" priority="24" operator="between">
      <formula>0.00001%</formula>
      <formula>70%</formula>
    </cfRule>
    <cfRule type="cellIs" dxfId="625" priority="25" operator="equal">
      <formula>0</formula>
    </cfRule>
  </conditionalFormatting>
  <conditionalFormatting sqref="L29">
    <cfRule type="cellIs" dxfId="624" priority="16" operator="greaterThan">
      <formula>110%</formula>
    </cfRule>
    <cfRule type="cellIs" dxfId="623" priority="17" operator="between">
      <formula>100.001%</formula>
      <formula>110%</formula>
    </cfRule>
    <cfRule type="cellIs" dxfId="622" priority="18" operator="between">
      <formula>70.001%</formula>
      <formula>100%</formula>
    </cfRule>
    <cfRule type="cellIs" dxfId="621" priority="19" operator="between">
      <formula>0.00001%</formula>
      <formula>70%</formula>
    </cfRule>
    <cfRule type="cellIs" dxfId="620" priority="20" operator="equal">
      <formula>0</formula>
    </cfRule>
  </conditionalFormatting>
  <conditionalFormatting sqref="L38">
    <cfRule type="cellIs" dxfId="619" priority="11" operator="greaterThan">
      <formula>110%</formula>
    </cfRule>
    <cfRule type="cellIs" dxfId="618" priority="12" operator="between">
      <formula>100.001%</formula>
      <formula>110%</formula>
    </cfRule>
    <cfRule type="cellIs" dxfId="617" priority="13" operator="between">
      <formula>70.001%</formula>
      <formula>100%</formula>
    </cfRule>
    <cfRule type="cellIs" dxfId="616" priority="14" operator="between">
      <formula>0.00001%</formula>
      <formula>70%</formula>
    </cfRule>
    <cfRule type="cellIs" dxfId="615" priority="15" operator="equal">
      <formula>0</formula>
    </cfRule>
  </conditionalFormatting>
  <conditionalFormatting sqref="L49">
    <cfRule type="cellIs" dxfId="614" priority="6" operator="greaterThan">
      <formula>110%</formula>
    </cfRule>
    <cfRule type="cellIs" dxfId="613" priority="7" operator="between">
      <formula>100.001%</formula>
      <formula>110%</formula>
    </cfRule>
    <cfRule type="cellIs" dxfId="612" priority="8" operator="between">
      <formula>70.001%</formula>
      <formula>100%</formula>
    </cfRule>
    <cfRule type="cellIs" dxfId="611" priority="9" operator="between">
      <formula>0.00001%</formula>
      <formula>70%</formula>
    </cfRule>
    <cfRule type="cellIs" dxfId="610" priority="10" operator="equal">
      <formula>0</formula>
    </cfRule>
  </conditionalFormatting>
  <conditionalFormatting sqref="L58">
    <cfRule type="cellIs" dxfId="609" priority="1" operator="greaterThan">
      <formula>110%</formula>
    </cfRule>
    <cfRule type="cellIs" dxfId="608" priority="2" operator="between">
      <formula>100.001%</formula>
      <formula>110%</formula>
    </cfRule>
    <cfRule type="cellIs" dxfId="607" priority="3" operator="between">
      <formula>70.001%</formula>
      <formula>100%</formula>
    </cfRule>
    <cfRule type="cellIs" dxfId="606" priority="4" operator="between">
      <formula>0.00001%</formula>
      <formula>70%</formula>
    </cfRule>
    <cfRule type="cellIs" dxfId="605" priority="5" operator="equal">
      <formula>0</formula>
    </cfRule>
  </conditionalFormatting>
  <hyperlinks>
    <hyperlink ref="P2:R3" location="RESUMEN!A1" display="VOLVER AL RESUMEN" xr:uid="{6881D9CF-C6B9-4FA2-8A95-1B1FAC30CA25}"/>
  </hyperlinks>
  <pageMargins left="0.7" right="0.7" top="0.75" bottom="0.75" header="0.3" footer="0.3"/>
  <pageSetup paperSize="9" orientation="portrait" horizontalDpi="300" r:id="rId1"/>
  <headerFooter>
    <oddHeader>&amp;LIndicadores de Proceso</oddHeader>
    <oddFooter>&amp;L Publicación: 13 de mayo de 2020&amp;REnero - Marzo de 2020</oddFooter>
  </headerFooter>
  <ignoredErrors>
    <ignoredError sqref="F92:F103 G92:G104 D93:D104 C93:C104 B93:B104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3E502-4C18-4E05-961F-7A7DE1A6EB59}">
  <sheetPr codeName="Hoja3">
    <tabColor theme="4" tint="0.59999389629810485"/>
  </sheetPr>
  <dimension ref="A1:AM603"/>
  <sheetViews>
    <sheetView zoomScale="60" zoomScaleNormal="60" zoomScaleSheetLayoutView="142" zoomScalePageLayoutView="62" workbookViewId="0">
      <selection activeCell="K128" sqref="K128"/>
    </sheetView>
  </sheetViews>
  <sheetFormatPr baseColWidth="10" defaultColWidth="0" defaultRowHeight="0" customHeight="1" zeroHeight="1" x14ac:dyDescent="0.2"/>
  <cols>
    <col min="1" max="1" width="2.5703125" style="31" customWidth="1"/>
    <col min="2" max="2" width="46.42578125" style="40" customWidth="1"/>
    <col min="3" max="3" width="12.140625" style="40" customWidth="1"/>
    <col min="4" max="5" width="10.7109375" style="40" customWidth="1"/>
    <col min="6" max="6" width="19.28515625" style="40" customWidth="1"/>
    <col min="7" max="7" width="10.7109375" style="40" customWidth="1"/>
    <col min="8" max="8" width="10.7109375" style="8" customWidth="1"/>
    <col min="9" max="11" width="5.7109375" style="37" customWidth="1"/>
    <col min="12" max="12" width="10.7109375" style="38" customWidth="1"/>
    <col min="13" max="33" width="10.7109375" style="8" customWidth="1"/>
    <col min="34" max="34" width="11.42578125" style="8" customWidth="1"/>
    <col min="35" max="16384" width="11.42578125" style="8" hidden="1"/>
  </cols>
  <sheetData>
    <row r="1" spans="1:39" s="4" customFormat="1" ht="13.8" customHeight="1" thickBot="1" x14ac:dyDescent="0.25">
      <c r="A1" s="1" t="s">
        <v>0</v>
      </c>
      <c r="B1" s="2"/>
      <c r="C1" s="3"/>
      <c r="D1" s="3"/>
      <c r="G1" s="3"/>
      <c r="H1" s="3"/>
      <c r="I1" s="2"/>
      <c r="J1" s="5"/>
      <c r="K1" s="5"/>
      <c r="L1" s="6"/>
      <c r="N1" s="3"/>
      <c r="O1" s="3"/>
      <c r="R1" s="3"/>
      <c r="S1" s="3"/>
      <c r="V1" s="3"/>
      <c r="W1" s="3"/>
      <c r="Z1" s="3"/>
      <c r="AA1" s="3"/>
      <c r="AD1" s="3"/>
      <c r="AE1" s="3"/>
    </row>
    <row r="2" spans="1:39" ht="12.7" customHeight="1" x14ac:dyDescent="0.2">
      <c r="A2" s="4"/>
      <c r="B2" s="145"/>
      <c r="C2" s="146"/>
      <c r="D2" s="149" t="s">
        <v>1</v>
      </c>
      <c r="E2" s="149"/>
      <c r="F2" s="149"/>
      <c r="G2" s="149"/>
      <c r="H2" s="150"/>
      <c r="I2" s="5"/>
      <c r="J2" s="5"/>
      <c r="K2" s="5"/>
      <c r="L2" s="7"/>
      <c r="M2" s="4"/>
      <c r="N2" s="4"/>
      <c r="O2" s="4"/>
      <c r="P2" s="80" t="s">
        <v>58</v>
      </c>
      <c r="Q2" s="80"/>
      <c r="R2" s="80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ht="12.7" customHeight="1" x14ac:dyDescent="0.2">
      <c r="A3" s="4"/>
      <c r="B3" s="147"/>
      <c r="C3" s="148"/>
      <c r="D3" s="151"/>
      <c r="E3" s="151"/>
      <c r="F3" s="151"/>
      <c r="G3" s="151"/>
      <c r="H3" s="152"/>
      <c r="I3" s="5"/>
      <c r="J3" s="5"/>
      <c r="K3" s="5"/>
      <c r="L3" s="7"/>
      <c r="M3" s="4"/>
      <c r="N3" s="4"/>
      <c r="O3" s="4"/>
      <c r="P3" s="80"/>
      <c r="Q3" s="80"/>
      <c r="R3" s="80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12.7" customHeight="1" x14ac:dyDescent="0.2">
      <c r="A4" s="4"/>
      <c r="B4" s="147"/>
      <c r="C4" s="148"/>
      <c r="D4" s="151"/>
      <c r="E4" s="151"/>
      <c r="F4" s="151"/>
      <c r="G4" s="151"/>
      <c r="H4" s="152"/>
      <c r="I4" s="5"/>
      <c r="J4" s="5"/>
      <c r="K4" s="5"/>
      <c r="L4" s="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ht="12.7" customHeight="1" x14ac:dyDescent="0.2">
      <c r="A5" s="4"/>
      <c r="B5" s="153" t="s">
        <v>0</v>
      </c>
      <c r="C5" s="154"/>
      <c r="D5" s="154"/>
      <c r="E5" s="154"/>
      <c r="F5" s="154"/>
      <c r="G5" s="154"/>
      <c r="H5" s="155"/>
      <c r="I5" s="5"/>
      <c r="J5" s="5"/>
      <c r="K5" s="5"/>
      <c r="L5" s="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ht="12.7" customHeight="1" thickBot="1" x14ac:dyDescent="0.25">
      <c r="A6" s="4"/>
      <c r="B6" s="156" t="s">
        <v>2</v>
      </c>
      <c r="C6" s="157"/>
      <c r="D6" s="157"/>
      <c r="E6" s="157"/>
      <c r="F6" s="157"/>
      <c r="G6" s="157"/>
      <c r="H6" s="158"/>
      <c r="I6" s="5"/>
      <c r="J6" s="5"/>
      <c r="K6" s="5"/>
      <c r="L6" s="7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s="4" customFormat="1" ht="12.7" customHeight="1" thickBot="1" x14ac:dyDescent="0.25">
      <c r="B7" s="1"/>
      <c r="C7" s="1"/>
      <c r="D7" s="1"/>
      <c r="E7" s="1"/>
      <c r="F7" s="1"/>
      <c r="G7" s="1"/>
      <c r="H7" s="1"/>
      <c r="I7" s="5"/>
      <c r="J7" s="5"/>
      <c r="K7" s="5"/>
      <c r="L7" s="7"/>
    </row>
    <row r="8" spans="1:39" ht="14" hidden="1" thickBot="1" x14ac:dyDescent="0.25">
      <c r="A8" s="4"/>
      <c r="B8" s="46" t="s">
        <v>3</v>
      </c>
      <c r="C8" s="159" t="str">
        <f>+VLOOKUP(C11,'[3]Datos Indicadores'!$A$2:$Y$144,11,FALSE)</f>
        <v>Proceso: Asistencia al cliente</v>
      </c>
      <c r="D8" s="159"/>
      <c r="E8" s="159"/>
      <c r="F8" s="159"/>
      <c r="G8" s="47" t="s">
        <v>4</v>
      </c>
      <c r="H8" s="48">
        <f>+VLOOKUP(C11,'[3]Datos Indicadores'!$A$2:$Y$144,10,FALSE)</f>
        <v>2</v>
      </c>
      <c r="I8" s="5"/>
      <c r="J8" s="5"/>
      <c r="K8" s="5"/>
      <c r="L8" s="7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ht="14" hidden="1" thickBot="1" x14ac:dyDescent="0.25">
      <c r="A9" s="4"/>
      <c r="B9" s="49" t="s">
        <v>5</v>
      </c>
      <c r="C9" s="144" t="str">
        <f>+VLOOKUP(C11,'[3]Datos Indicadores'!$A$2:$Y$144,13,FALSE)</f>
        <v>Subproceso: Asistencia al cliente. No Aplica Subproceso.</v>
      </c>
      <c r="D9" s="144"/>
      <c r="E9" s="144"/>
      <c r="F9" s="144"/>
      <c r="G9" s="50" t="s">
        <v>4</v>
      </c>
      <c r="H9" s="51">
        <f>+VLOOKUP(C11,'[3]Datos Indicadores'!$A$2:$Y$144,12,FALSE)</f>
        <v>2</v>
      </c>
      <c r="I9" s="5"/>
      <c r="J9" s="5"/>
      <c r="K9" s="5"/>
      <c r="L9" s="7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ht="25.55" customHeight="1" thickTop="1" thickBot="1" x14ac:dyDescent="0.25">
      <c r="A10" s="4"/>
      <c r="B10" s="52" t="s">
        <v>6</v>
      </c>
      <c r="C10" s="108" t="s">
        <v>103</v>
      </c>
      <c r="D10" s="109"/>
      <c r="E10" s="109"/>
      <c r="F10" s="110"/>
      <c r="G10" s="53" t="s">
        <v>4</v>
      </c>
      <c r="H10" s="54">
        <v>2015</v>
      </c>
      <c r="I10" s="160" t="s">
        <v>7</v>
      </c>
      <c r="J10" s="160"/>
      <c r="K10" s="160"/>
      <c r="L10" s="15">
        <f>+'[3]101 SGAC'!BO24</f>
        <v>1.0278916707862011</v>
      </c>
      <c r="M10" s="4"/>
      <c r="N10" s="114" t="s">
        <v>20</v>
      </c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6"/>
      <c r="AF10" s="4"/>
      <c r="AG10" s="4"/>
      <c r="AH10" s="4"/>
      <c r="AI10" s="4"/>
      <c r="AJ10" s="4"/>
      <c r="AK10" s="4"/>
      <c r="AL10" s="4"/>
      <c r="AM10" s="4"/>
    </row>
    <row r="11" spans="1:39" ht="35.299999999999997" customHeight="1" thickTop="1" thickBot="1" x14ac:dyDescent="0.25">
      <c r="A11" s="4"/>
      <c r="B11" s="55" t="s">
        <v>9</v>
      </c>
      <c r="C11" s="69">
        <v>101</v>
      </c>
      <c r="D11" s="56" t="s">
        <v>10</v>
      </c>
      <c r="E11" s="117" t="s">
        <v>104</v>
      </c>
      <c r="F11" s="118"/>
      <c r="G11" s="118"/>
      <c r="H11" s="119"/>
      <c r="I11" s="39"/>
      <c r="J11" s="39"/>
      <c r="K11" s="39"/>
      <c r="L11" s="7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ht="12.7" hidden="1" customHeight="1" x14ac:dyDescent="0.2">
      <c r="A12" s="4"/>
      <c r="B12" s="57" t="s">
        <v>11</v>
      </c>
      <c r="C12" s="58" t="s">
        <v>82</v>
      </c>
      <c r="D12" s="59" t="s">
        <v>12</v>
      </c>
      <c r="E12" s="58">
        <v>90</v>
      </c>
      <c r="F12" s="59" t="s">
        <v>13</v>
      </c>
      <c r="G12" s="60">
        <v>0</v>
      </c>
      <c r="H12" s="61"/>
      <c r="I12" s="39"/>
      <c r="J12" s="39"/>
      <c r="K12" s="39"/>
      <c r="L12" s="7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ht="12.7" hidden="1" customHeight="1" x14ac:dyDescent="0.2">
      <c r="A13" s="4"/>
      <c r="B13" s="46" t="s">
        <v>14</v>
      </c>
      <c r="C13" s="68" t="s">
        <v>72</v>
      </c>
      <c r="D13" s="47" t="s">
        <v>15</v>
      </c>
      <c r="E13" s="68" t="s">
        <v>64</v>
      </c>
      <c r="F13" s="47"/>
      <c r="G13" s="47"/>
      <c r="H13" s="62"/>
      <c r="I13" s="39"/>
      <c r="J13" s="39"/>
      <c r="K13" s="39"/>
      <c r="L13" s="7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ht="13.6" hidden="1" customHeight="1" thickBot="1" x14ac:dyDescent="0.25">
      <c r="A14" s="4"/>
      <c r="B14" s="55" t="s">
        <v>16</v>
      </c>
      <c r="C14" s="120" t="s">
        <v>105</v>
      </c>
      <c r="D14" s="121"/>
      <c r="E14" s="121"/>
      <c r="F14" s="121"/>
      <c r="G14" s="121"/>
      <c r="H14" s="122"/>
      <c r="I14" s="39"/>
      <c r="J14" s="39"/>
      <c r="K14" s="39"/>
      <c r="L14" s="7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s="4" customFormat="1" ht="12.7" hidden="1" customHeight="1" x14ac:dyDescent="0.2">
      <c r="B15" s="1"/>
      <c r="C15" s="1"/>
      <c r="D15" s="1"/>
      <c r="E15" s="1"/>
      <c r="F15" s="1"/>
      <c r="G15" s="1"/>
      <c r="H15" s="1"/>
      <c r="I15" s="39"/>
      <c r="J15" s="39"/>
      <c r="K15" s="39"/>
      <c r="L15" s="7"/>
    </row>
    <row r="16" spans="1:39" s="4" customFormat="1" ht="12.7" customHeight="1" thickBot="1" x14ac:dyDescent="0.25">
      <c r="B16" s="1"/>
      <c r="C16" s="1"/>
      <c r="D16" s="1"/>
      <c r="E16" s="1"/>
      <c r="F16" s="1"/>
      <c r="G16" s="1"/>
      <c r="H16" s="1"/>
      <c r="I16" s="39"/>
      <c r="J16" s="39"/>
      <c r="K16" s="39"/>
      <c r="L16" s="7"/>
    </row>
    <row r="17" spans="1:39" ht="13.6" hidden="1" customHeight="1" thickBot="1" x14ac:dyDescent="0.25">
      <c r="A17" s="4"/>
      <c r="B17" s="46" t="s">
        <v>3</v>
      </c>
      <c r="C17" s="81" t="s">
        <v>106</v>
      </c>
      <c r="D17" s="82"/>
      <c r="E17" s="82"/>
      <c r="F17" s="83"/>
      <c r="G17" s="47" t="s">
        <v>4</v>
      </c>
      <c r="H17" s="48">
        <v>2</v>
      </c>
      <c r="I17" s="39"/>
      <c r="J17" s="39"/>
      <c r="K17" s="39"/>
      <c r="L17" s="7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39" ht="13.6" hidden="1" customHeight="1" thickBot="1" x14ac:dyDescent="0.25">
      <c r="A18" s="4"/>
      <c r="B18" s="49" t="s">
        <v>5</v>
      </c>
      <c r="C18" s="105" t="s">
        <v>107</v>
      </c>
      <c r="D18" s="106"/>
      <c r="E18" s="106"/>
      <c r="F18" s="107"/>
      <c r="G18" s="50" t="s">
        <v>4</v>
      </c>
      <c r="H18" s="51">
        <v>2</v>
      </c>
      <c r="I18" s="39"/>
      <c r="J18" s="39"/>
      <c r="K18" s="39"/>
      <c r="L18" s="7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39" ht="25.55" customHeight="1" thickTop="1" thickBot="1" x14ac:dyDescent="0.25">
      <c r="A19" s="4"/>
      <c r="B19" s="52" t="s">
        <v>6</v>
      </c>
      <c r="C19" s="108" t="s">
        <v>103</v>
      </c>
      <c r="D19" s="109"/>
      <c r="E19" s="109"/>
      <c r="F19" s="110"/>
      <c r="G19" s="53" t="s">
        <v>4</v>
      </c>
      <c r="H19" s="54">
        <v>2015</v>
      </c>
      <c r="I19" s="160" t="s">
        <v>7</v>
      </c>
      <c r="J19" s="160"/>
      <c r="K19" s="160"/>
      <c r="L19" s="15">
        <f>+'[3]102 SGAC'!V66</f>
        <v>1.0052631578947369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39" ht="35.299999999999997" customHeight="1" thickTop="1" thickBot="1" x14ac:dyDescent="0.25">
      <c r="A20" s="4"/>
      <c r="B20" s="55" t="s">
        <v>9</v>
      </c>
      <c r="C20" s="69">
        <v>102</v>
      </c>
      <c r="D20" s="56" t="s">
        <v>10</v>
      </c>
      <c r="E20" s="117" t="s">
        <v>108</v>
      </c>
      <c r="F20" s="118"/>
      <c r="G20" s="118"/>
      <c r="H20" s="119"/>
      <c r="I20" s="39"/>
      <c r="J20" s="39"/>
      <c r="K20" s="39"/>
      <c r="L20" s="7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39" ht="12.7" hidden="1" customHeight="1" x14ac:dyDescent="0.2">
      <c r="A21" s="4"/>
      <c r="B21" s="57" t="s">
        <v>11</v>
      </c>
      <c r="C21" s="58" t="s">
        <v>62</v>
      </c>
      <c r="D21" s="59" t="s">
        <v>12</v>
      </c>
      <c r="E21" s="58">
        <v>100</v>
      </c>
      <c r="F21" s="59" t="s">
        <v>13</v>
      </c>
      <c r="G21" s="60">
        <v>0</v>
      </c>
      <c r="H21" s="61"/>
      <c r="I21" s="39"/>
      <c r="J21" s="39"/>
      <c r="K21" s="39"/>
      <c r="L21" s="7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39" ht="12.7" hidden="1" customHeight="1" x14ac:dyDescent="0.2">
      <c r="A22" s="4"/>
      <c r="B22" s="46" t="s">
        <v>14</v>
      </c>
      <c r="C22" s="68" t="s">
        <v>72</v>
      </c>
      <c r="D22" s="47" t="s">
        <v>15</v>
      </c>
      <c r="E22" s="68" t="s">
        <v>64</v>
      </c>
      <c r="F22" s="47"/>
      <c r="G22" s="47"/>
      <c r="H22" s="62"/>
      <c r="I22" s="39"/>
      <c r="J22" s="39"/>
      <c r="K22" s="39"/>
      <c r="L22" s="7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39" ht="13.6" hidden="1" customHeight="1" thickBot="1" x14ac:dyDescent="0.25">
      <c r="A23" s="4"/>
      <c r="B23" s="55" t="s">
        <v>16</v>
      </c>
      <c r="C23" s="120" t="s">
        <v>65</v>
      </c>
      <c r="D23" s="121"/>
      <c r="E23" s="121"/>
      <c r="F23" s="121"/>
      <c r="G23" s="121"/>
      <c r="H23" s="122"/>
      <c r="I23" s="39"/>
      <c r="J23" s="39"/>
      <c r="K23" s="39"/>
      <c r="L23" s="7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39" s="4" customFormat="1" ht="12.7" hidden="1" customHeight="1" x14ac:dyDescent="0.2">
      <c r="B24" s="1"/>
      <c r="C24" s="1"/>
      <c r="D24" s="1"/>
      <c r="E24" s="1"/>
      <c r="F24" s="1"/>
      <c r="G24" s="1"/>
      <c r="H24" s="1"/>
      <c r="I24" s="39"/>
      <c r="J24" s="39"/>
      <c r="K24" s="39"/>
      <c r="L24" s="7"/>
    </row>
    <row r="25" spans="1:39" s="4" customFormat="1" ht="12.7" hidden="1" customHeight="1" x14ac:dyDescent="0.2">
      <c r="B25" s="1"/>
      <c r="C25" s="1"/>
      <c r="D25" s="1"/>
      <c r="E25" s="1"/>
      <c r="F25" s="1"/>
      <c r="G25" s="1"/>
      <c r="H25" s="1"/>
      <c r="I25" s="39"/>
      <c r="J25" s="39"/>
      <c r="K25" s="39"/>
      <c r="L25" s="7"/>
    </row>
    <row r="26" spans="1:39" s="4" customFormat="1" ht="12.7" customHeight="1" thickBot="1" x14ac:dyDescent="0.25">
      <c r="B26" s="1"/>
      <c r="C26" s="1"/>
      <c r="D26" s="1"/>
      <c r="E26" s="1"/>
      <c r="F26" s="1"/>
      <c r="G26" s="1"/>
      <c r="H26" s="1"/>
      <c r="I26" s="39"/>
      <c r="J26" s="39"/>
      <c r="K26" s="39"/>
      <c r="L26" s="7"/>
    </row>
    <row r="27" spans="1:39" ht="13.6" hidden="1" customHeight="1" thickBot="1" x14ac:dyDescent="0.25">
      <c r="A27" s="4"/>
      <c r="B27" s="46" t="s">
        <v>3</v>
      </c>
      <c r="C27" s="81" t="s">
        <v>106</v>
      </c>
      <c r="D27" s="82"/>
      <c r="E27" s="82"/>
      <c r="F27" s="83"/>
      <c r="G27" s="47" t="s">
        <v>4</v>
      </c>
      <c r="H27" s="48">
        <v>2</v>
      </c>
      <c r="I27" s="39"/>
      <c r="J27" s="39"/>
      <c r="K27" s="39"/>
      <c r="L27" s="7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39" ht="13.6" hidden="1" customHeight="1" thickBot="1" x14ac:dyDescent="0.25">
      <c r="A28" s="4"/>
      <c r="B28" s="49" t="s">
        <v>5</v>
      </c>
      <c r="C28" s="105" t="s">
        <v>107</v>
      </c>
      <c r="D28" s="106"/>
      <c r="E28" s="106"/>
      <c r="F28" s="107"/>
      <c r="G28" s="50" t="s">
        <v>4</v>
      </c>
      <c r="H28" s="51">
        <v>2</v>
      </c>
      <c r="I28" s="39"/>
      <c r="J28" s="39"/>
      <c r="K28" s="39"/>
      <c r="L28" s="7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39" ht="25.55" customHeight="1" thickTop="1" thickBot="1" x14ac:dyDescent="0.25">
      <c r="A29" s="4"/>
      <c r="B29" s="52" t="s">
        <v>6</v>
      </c>
      <c r="C29" s="108" t="s">
        <v>109</v>
      </c>
      <c r="D29" s="109"/>
      <c r="E29" s="109"/>
      <c r="F29" s="110"/>
      <c r="G29" s="53" t="s">
        <v>4</v>
      </c>
      <c r="H29" s="54">
        <v>544</v>
      </c>
      <c r="I29" s="160" t="s">
        <v>7</v>
      </c>
      <c r="J29" s="160"/>
      <c r="K29" s="160"/>
      <c r="L29" s="15">
        <f>+'[3]414 SGAC'!BB96</f>
        <v>0.99014345001804405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39" ht="63.2" customHeight="1" thickTop="1" thickBot="1" x14ac:dyDescent="0.25">
      <c r="A30" s="4"/>
      <c r="B30" s="55" t="s">
        <v>9</v>
      </c>
      <c r="C30" s="69">
        <v>414</v>
      </c>
      <c r="D30" s="56" t="s">
        <v>10</v>
      </c>
      <c r="E30" s="117" t="s">
        <v>110</v>
      </c>
      <c r="F30" s="118"/>
      <c r="G30" s="118"/>
      <c r="H30" s="119"/>
      <c r="I30" s="39"/>
      <c r="J30" s="39"/>
      <c r="K30" s="39"/>
      <c r="L30" s="7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39" ht="12.7" hidden="1" customHeight="1" x14ac:dyDescent="0.2">
      <c r="A31" s="4"/>
      <c r="B31" s="57" t="s">
        <v>11</v>
      </c>
      <c r="C31" s="58" t="s">
        <v>82</v>
      </c>
      <c r="D31" s="59" t="s">
        <v>12</v>
      </c>
      <c r="E31" s="58">
        <v>100</v>
      </c>
      <c r="F31" s="59" t="s">
        <v>13</v>
      </c>
      <c r="G31" s="60">
        <v>0</v>
      </c>
      <c r="H31" s="61"/>
      <c r="I31" s="39"/>
      <c r="J31" s="39"/>
      <c r="K31" s="39"/>
      <c r="L31" s="7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39" ht="12.7" hidden="1" customHeight="1" x14ac:dyDescent="0.2">
      <c r="A32" s="4"/>
      <c r="B32" s="46" t="s">
        <v>14</v>
      </c>
      <c r="C32" s="68" t="s">
        <v>63</v>
      </c>
      <c r="D32" s="47" t="s">
        <v>15</v>
      </c>
      <c r="E32" s="68" t="s">
        <v>64</v>
      </c>
      <c r="F32" s="47"/>
      <c r="G32" s="47"/>
      <c r="H32" s="62"/>
      <c r="I32" s="39"/>
      <c r="J32" s="39"/>
      <c r="K32" s="39"/>
      <c r="L32" s="7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1:39" ht="13.6" hidden="1" customHeight="1" thickBot="1" x14ac:dyDescent="0.25">
      <c r="A33" s="4"/>
      <c r="B33" s="55" t="s">
        <v>16</v>
      </c>
      <c r="C33" s="120" t="s">
        <v>65</v>
      </c>
      <c r="D33" s="121"/>
      <c r="E33" s="121"/>
      <c r="F33" s="121"/>
      <c r="G33" s="121"/>
      <c r="H33" s="122"/>
      <c r="I33" s="39"/>
      <c r="J33" s="39"/>
      <c r="K33" s="39"/>
      <c r="L33" s="7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1:39" s="4" customFormat="1" ht="12.7" hidden="1" customHeight="1" x14ac:dyDescent="0.2">
      <c r="B34" s="1"/>
      <c r="C34" s="1"/>
      <c r="D34" s="1"/>
      <c r="E34" s="1"/>
      <c r="F34" s="1"/>
      <c r="G34" s="1"/>
      <c r="H34" s="1"/>
      <c r="I34" s="39"/>
      <c r="J34" s="39"/>
      <c r="K34" s="39"/>
      <c r="L34" s="7"/>
    </row>
    <row r="35" spans="1:39" s="4" customFormat="1" ht="12.7" customHeight="1" thickBot="1" x14ac:dyDescent="0.25">
      <c r="B35" s="1"/>
      <c r="C35" s="1"/>
      <c r="D35" s="1"/>
      <c r="E35" s="1"/>
      <c r="F35" s="1"/>
      <c r="G35" s="1"/>
      <c r="H35" s="1"/>
      <c r="I35" s="39"/>
      <c r="J35" s="39"/>
      <c r="K35" s="39"/>
      <c r="L35" s="7"/>
    </row>
    <row r="36" spans="1:39" ht="13.6" hidden="1" customHeight="1" thickBot="1" x14ac:dyDescent="0.25">
      <c r="A36" s="4"/>
      <c r="B36" s="46" t="s">
        <v>3</v>
      </c>
      <c r="C36" s="81" t="s">
        <v>106</v>
      </c>
      <c r="D36" s="82"/>
      <c r="E36" s="82"/>
      <c r="F36" s="83"/>
      <c r="G36" s="47" t="s">
        <v>4</v>
      </c>
      <c r="H36" s="48">
        <v>2</v>
      </c>
      <c r="I36" s="39"/>
      <c r="J36" s="39"/>
      <c r="K36" s="39"/>
      <c r="L36" s="7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1:39" ht="13.6" hidden="1" customHeight="1" thickBot="1" x14ac:dyDescent="0.25">
      <c r="A37" s="4"/>
      <c r="B37" s="49" t="s">
        <v>5</v>
      </c>
      <c r="C37" s="105" t="s">
        <v>107</v>
      </c>
      <c r="D37" s="106"/>
      <c r="E37" s="106"/>
      <c r="F37" s="107"/>
      <c r="G37" s="50" t="s">
        <v>4</v>
      </c>
      <c r="H37" s="51">
        <v>2</v>
      </c>
      <c r="I37" s="39"/>
      <c r="J37" s="39"/>
      <c r="K37" s="39"/>
      <c r="L37" s="7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1:39" ht="25.55" customHeight="1" thickTop="1" thickBot="1" x14ac:dyDescent="0.25">
      <c r="A38" s="4"/>
      <c r="B38" s="52" t="s">
        <v>6</v>
      </c>
      <c r="C38" s="108" t="s">
        <v>109</v>
      </c>
      <c r="D38" s="109"/>
      <c r="E38" s="109"/>
      <c r="F38" s="110"/>
      <c r="G38" s="53" t="s">
        <v>4</v>
      </c>
      <c r="H38" s="54">
        <v>544</v>
      </c>
      <c r="I38" s="160" t="s">
        <v>7</v>
      </c>
      <c r="J38" s="160"/>
      <c r="K38" s="160"/>
      <c r="L38" s="15">
        <f>+'[3]416 SGAC'!BB67</f>
        <v>0.95696812905497841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spans="1:39" ht="57.5" customHeight="1" thickTop="1" thickBot="1" x14ac:dyDescent="0.25">
      <c r="A39" s="4"/>
      <c r="B39" s="55" t="s">
        <v>9</v>
      </c>
      <c r="C39" s="69">
        <v>416</v>
      </c>
      <c r="D39" s="56" t="s">
        <v>10</v>
      </c>
      <c r="E39" s="117" t="s">
        <v>111</v>
      </c>
      <c r="F39" s="118"/>
      <c r="G39" s="118"/>
      <c r="H39" s="119"/>
      <c r="I39" s="39"/>
      <c r="J39" s="39"/>
      <c r="K39" s="39"/>
      <c r="L39" s="7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1:39" ht="12.7" hidden="1" customHeight="1" x14ac:dyDescent="0.2">
      <c r="A40" s="4"/>
      <c r="B40" s="57" t="s">
        <v>11</v>
      </c>
      <c r="C40" s="58" t="s">
        <v>82</v>
      </c>
      <c r="D40" s="59" t="s">
        <v>12</v>
      </c>
      <c r="E40" s="58">
        <v>100</v>
      </c>
      <c r="F40" s="59" t="s">
        <v>13</v>
      </c>
      <c r="G40" s="60">
        <v>0</v>
      </c>
      <c r="H40" s="61"/>
      <c r="I40" s="39"/>
      <c r="J40" s="39"/>
      <c r="K40" s="39"/>
      <c r="L40" s="7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1:39" ht="12.7" hidden="1" customHeight="1" x14ac:dyDescent="0.2">
      <c r="A41" s="4"/>
      <c r="B41" s="46" t="s">
        <v>14</v>
      </c>
      <c r="C41" s="68" t="s">
        <v>63</v>
      </c>
      <c r="D41" s="47" t="s">
        <v>15</v>
      </c>
      <c r="E41" s="68" t="s">
        <v>64</v>
      </c>
      <c r="F41" s="47"/>
      <c r="G41" s="47"/>
      <c r="H41" s="62"/>
      <c r="I41" s="39"/>
      <c r="J41" s="39"/>
      <c r="K41" s="39"/>
      <c r="L41" s="7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1:39" ht="13.6" hidden="1" customHeight="1" thickBot="1" x14ac:dyDescent="0.25">
      <c r="A42" s="4"/>
      <c r="B42" s="55" t="s">
        <v>16</v>
      </c>
      <c r="C42" s="120" t="s">
        <v>112</v>
      </c>
      <c r="D42" s="121"/>
      <c r="E42" s="121"/>
      <c r="F42" s="121"/>
      <c r="G42" s="121"/>
      <c r="H42" s="122"/>
      <c r="I42" s="39"/>
      <c r="J42" s="39"/>
      <c r="K42" s="39"/>
      <c r="L42" s="7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1:39" s="4" customFormat="1" ht="12.7" hidden="1" customHeight="1" x14ac:dyDescent="0.2">
      <c r="B43" s="1"/>
      <c r="C43" s="1"/>
      <c r="D43" s="1"/>
      <c r="E43" s="1"/>
      <c r="F43" s="1"/>
      <c r="G43" s="1"/>
      <c r="H43" s="1"/>
      <c r="I43" s="39"/>
      <c r="J43" s="39"/>
      <c r="K43" s="39"/>
      <c r="L43" s="7"/>
    </row>
    <row r="44" spans="1:39" s="4" customFormat="1" ht="12.7" hidden="1" customHeight="1" x14ac:dyDescent="0.2">
      <c r="B44" s="1"/>
      <c r="C44" s="1"/>
      <c r="D44" s="1"/>
      <c r="E44" s="1"/>
      <c r="F44" s="1"/>
      <c r="G44" s="1"/>
      <c r="H44" s="1"/>
      <c r="I44" s="39"/>
      <c r="J44" s="39"/>
      <c r="K44" s="39"/>
      <c r="L44" s="7"/>
    </row>
    <row r="45" spans="1:39" s="4" customFormat="1" ht="12.7" hidden="1" customHeight="1" x14ac:dyDescent="0.2">
      <c r="B45" s="1"/>
      <c r="C45" s="1"/>
      <c r="D45" s="1"/>
      <c r="E45" s="1"/>
      <c r="F45" s="1"/>
      <c r="G45" s="1"/>
      <c r="H45" s="1"/>
      <c r="I45" s="39"/>
      <c r="J45" s="39"/>
      <c r="K45" s="39"/>
      <c r="L45" s="7"/>
    </row>
    <row r="46" spans="1:39" ht="12.7" hidden="1" customHeight="1" x14ac:dyDescent="0.2">
      <c r="A46" s="4"/>
      <c r="B46" s="46" t="s">
        <v>3</v>
      </c>
      <c r="C46" s="81" t="s">
        <v>106</v>
      </c>
      <c r="D46" s="82"/>
      <c r="E46" s="82"/>
      <c r="F46" s="83"/>
      <c r="G46" s="47" t="s">
        <v>4</v>
      </c>
      <c r="H46" s="48">
        <v>2</v>
      </c>
      <c r="I46" s="39"/>
      <c r="J46" s="39"/>
      <c r="K46" s="39"/>
      <c r="L46" s="7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1:39" ht="12.7" hidden="1" customHeight="1" x14ac:dyDescent="0.2">
      <c r="A47" s="4"/>
      <c r="B47" s="49" t="s">
        <v>5</v>
      </c>
      <c r="C47" s="123" t="s">
        <v>107</v>
      </c>
      <c r="D47" s="124"/>
      <c r="E47" s="124"/>
      <c r="F47" s="125"/>
      <c r="G47" s="50" t="s">
        <v>4</v>
      </c>
      <c r="H47" s="51">
        <v>2</v>
      </c>
      <c r="I47" s="39"/>
      <c r="J47" s="39"/>
      <c r="K47" s="39"/>
      <c r="L47" s="7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1:39" s="4" customFormat="1" ht="14" thickBot="1" x14ac:dyDescent="0.25">
      <c r="B48" s="63"/>
      <c r="C48" s="64"/>
      <c r="D48" s="64"/>
      <c r="E48" s="64"/>
      <c r="F48" s="64"/>
      <c r="G48" s="65"/>
      <c r="H48" s="66"/>
      <c r="I48" s="39"/>
      <c r="J48" s="39"/>
      <c r="K48" s="39"/>
      <c r="L48" s="7"/>
    </row>
    <row r="49" spans="1:39" ht="25.55" customHeight="1" thickBot="1" x14ac:dyDescent="0.25">
      <c r="A49" s="4"/>
      <c r="B49" s="52" t="s">
        <v>6</v>
      </c>
      <c r="C49" s="108" t="s">
        <v>109</v>
      </c>
      <c r="D49" s="109"/>
      <c r="E49" s="109"/>
      <c r="F49" s="110"/>
      <c r="G49" s="53" t="s">
        <v>4</v>
      </c>
      <c r="H49" s="54">
        <v>544</v>
      </c>
      <c r="I49" s="160" t="s">
        <v>7</v>
      </c>
      <c r="J49" s="160"/>
      <c r="K49" s="160"/>
      <c r="L49" s="26">
        <f>+'[3]417 SGAC'!BB90</f>
        <v>1.0024056559382648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1:39" ht="57.5" customHeight="1" thickTop="1" thickBot="1" x14ac:dyDescent="0.25">
      <c r="A50" s="4"/>
      <c r="B50" s="55" t="s">
        <v>9</v>
      </c>
      <c r="C50" s="69">
        <v>417</v>
      </c>
      <c r="D50" s="56" t="s">
        <v>10</v>
      </c>
      <c r="E50" s="117" t="s">
        <v>113</v>
      </c>
      <c r="F50" s="118"/>
      <c r="G50" s="118"/>
      <c r="H50" s="119"/>
      <c r="I50" s="39"/>
      <c r="J50" s="39"/>
      <c r="K50" s="39"/>
      <c r="L50" s="7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1:39" ht="12.7" hidden="1" customHeight="1" x14ac:dyDescent="0.2">
      <c r="A51" s="4"/>
      <c r="B51" s="57" t="s">
        <v>11</v>
      </c>
      <c r="C51" s="58" t="s">
        <v>82</v>
      </c>
      <c r="D51" s="59" t="s">
        <v>12</v>
      </c>
      <c r="E51" s="58">
        <v>96</v>
      </c>
      <c r="F51" s="59" t="s">
        <v>13</v>
      </c>
      <c r="G51" s="60">
        <v>0</v>
      </c>
      <c r="H51" s="61"/>
      <c r="I51" s="39"/>
      <c r="J51" s="39"/>
      <c r="K51" s="39"/>
      <c r="L51" s="7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1:39" ht="12.7" hidden="1" customHeight="1" x14ac:dyDescent="0.2">
      <c r="A52" s="4"/>
      <c r="B52" s="46" t="s">
        <v>14</v>
      </c>
      <c r="C52" s="68" t="s">
        <v>63</v>
      </c>
      <c r="D52" s="47" t="s">
        <v>15</v>
      </c>
      <c r="E52" s="68" t="s">
        <v>64</v>
      </c>
      <c r="F52" s="47"/>
      <c r="G52" s="47"/>
      <c r="H52" s="62"/>
      <c r="I52" s="39"/>
      <c r="J52" s="39"/>
      <c r="K52" s="39"/>
      <c r="L52" s="7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</row>
    <row r="53" spans="1:39" ht="13.6" hidden="1" customHeight="1" thickBot="1" x14ac:dyDescent="0.25">
      <c r="A53" s="4"/>
      <c r="B53" s="55" t="s">
        <v>16</v>
      </c>
      <c r="C53" s="120" t="s">
        <v>65</v>
      </c>
      <c r="D53" s="121"/>
      <c r="E53" s="121"/>
      <c r="F53" s="121"/>
      <c r="G53" s="121"/>
      <c r="H53" s="122"/>
      <c r="I53" s="39"/>
      <c r="J53" s="39"/>
      <c r="K53" s="39"/>
      <c r="L53" s="7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</row>
    <row r="54" spans="1:39" s="4" customFormat="1" ht="12.7" customHeight="1" thickBot="1" x14ac:dyDescent="0.25">
      <c r="B54" s="1"/>
      <c r="C54" s="1"/>
      <c r="D54" s="1"/>
      <c r="E54" s="1"/>
      <c r="F54" s="1"/>
      <c r="G54" s="1"/>
      <c r="H54" s="1"/>
      <c r="I54" s="39"/>
      <c r="J54" s="39"/>
      <c r="K54" s="39"/>
      <c r="L54" s="7"/>
    </row>
    <row r="55" spans="1:39" s="4" customFormat="1" ht="13.6" hidden="1" customHeight="1" thickBot="1" x14ac:dyDescent="0.25">
      <c r="B55" s="1"/>
      <c r="C55" s="1"/>
      <c r="D55" s="1"/>
      <c r="E55" s="1"/>
      <c r="F55" s="1"/>
      <c r="G55" s="1"/>
      <c r="H55" s="1"/>
      <c r="I55" s="39"/>
      <c r="J55" s="39"/>
      <c r="K55" s="39"/>
      <c r="L55" s="7"/>
    </row>
    <row r="56" spans="1:39" ht="13.6" hidden="1" customHeight="1" thickBot="1" x14ac:dyDescent="0.25">
      <c r="A56" s="4"/>
      <c r="B56" s="46" t="s">
        <v>3</v>
      </c>
      <c r="C56" s="81" t="s">
        <v>106</v>
      </c>
      <c r="D56" s="82"/>
      <c r="E56" s="82"/>
      <c r="F56" s="83"/>
      <c r="G56" s="47" t="s">
        <v>4</v>
      </c>
      <c r="H56" s="48">
        <v>2</v>
      </c>
      <c r="I56" s="39"/>
      <c r="J56" s="39"/>
      <c r="K56" s="39"/>
      <c r="L56" s="7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1:39" ht="13.6" hidden="1" customHeight="1" thickBot="1" x14ac:dyDescent="0.25">
      <c r="A57" s="4"/>
      <c r="B57" s="49" t="s">
        <v>5</v>
      </c>
      <c r="C57" s="105" t="s">
        <v>107</v>
      </c>
      <c r="D57" s="106"/>
      <c r="E57" s="106"/>
      <c r="F57" s="107"/>
      <c r="G57" s="50" t="s">
        <v>4</v>
      </c>
      <c r="H57" s="51">
        <v>2</v>
      </c>
      <c r="I57" s="39"/>
      <c r="J57" s="39"/>
      <c r="K57" s="39"/>
      <c r="L57" s="7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1:39" ht="25.55" customHeight="1" thickTop="1" thickBot="1" x14ac:dyDescent="0.25">
      <c r="A58" s="4"/>
      <c r="B58" s="52" t="s">
        <v>6</v>
      </c>
      <c r="C58" s="108" t="s">
        <v>109</v>
      </c>
      <c r="D58" s="109"/>
      <c r="E58" s="109"/>
      <c r="F58" s="110"/>
      <c r="G58" s="53" t="s">
        <v>4</v>
      </c>
      <c r="H58" s="54">
        <v>544</v>
      </c>
      <c r="I58" s="160" t="s">
        <v>7</v>
      </c>
      <c r="J58" s="160"/>
      <c r="K58" s="160"/>
      <c r="L58" s="15">
        <f>+'[3] 437 SGAC'!N34</f>
        <v>1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1:39" ht="48.7" customHeight="1" thickTop="1" thickBot="1" x14ac:dyDescent="0.25">
      <c r="A59" s="4"/>
      <c r="B59" s="55" t="s">
        <v>9</v>
      </c>
      <c r="C59" s="69">
        <v>437</v>
      </c>
      <c r="D59" s="56" t="s">
        <v>10</v>
      </c>
      <c r="E59" s="117" t="s">
        <v>114</v>
      </c>
      <c r="F59" s="118"/>
      <c r="G59" s="118"/>
      <c r="H59" s="119"/>
      <c r="I59" s="39"/>
      <c r="J59" s="39"/>
      <c r="K59" s="39"/>
      <c r="L59" s="7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1:39" ht="12.7" hidden="1" customHeight="1" x14ac:dyDescent="0.2">
      <c r="A60" s="4"/>
      <c r="B60" s="57" t="s">
        <v>11</v>
      </c>
      <c r="C60" s="58" t="s">
        <v>115</v>
      </c>
      <c r="D60" s="59" t="s">
        <v>12</v>
      </c>
      <c r="E60" s="58">
        <v>100</v>
      </c>
      <c r="F60" s="59" t="s">
        <v>13</v>
      </c>
      <c r="G60" s="60">
        <v>99</v>
      </c>
      <c r="H60" s="61"/>
      <c r="I60" s="39"/>
      <c r="J60" s="39"/>
      <c r="K60" s="39"/>
      <c r="L60" s="7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1:39" ht="12.7" hidden="1" customHeight="1" x14ac:dyDescent="0.2">
      <c r="A61" s="4"/>
      <c r="B61" s="46" t="s">
        <v>14</v>
      </c>
      <c r="C61" s="68" t="s">
        <v>63</v>
      </c>
      <c r="D61" s="47" t="s">
        <v>15</v>
      </c>
      <c r="E61" s="68" t="s">
        <v>64</v>
      </c>
      <c r="F61" s="47"/>
      <c r="G61" s="47"/>
      <c r="H61" s="62"/>
      <c r="I61" s="39"/>
      <c r="J61" s="39"/>
      <c r="K61" s="39"/>
      <c r="L61" s="7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1:39" ht="13.6" hidden="1" customHeight="1" thickBot="1" x14ac:dyDescent="0.25">
      <c r="A62" s="4"/>
      <c r="B62" s="55" t="s">
        <v>16</v>
      </c>
      <c r="C62" s="120" t="s">
        <v>96</v>
      </c>
      <c r="D62" s="121"/>
      <c r="E62" s="121"/>
      <c r="F62" s="121"/>
      <c r="G62" s="121"/>
      <c r="H62" s="122"/>
      <c r="I62" s="39"/>
      <c r="J62" s="39"/>
      <c r="K62" s="39"/>
      <c r="L62" s="7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1:39" s="4" customFormat="1" ht="12.7" hidden="1" customHeight="1" x14ac:dyDescent="0.2">
      <c r="B63" s="1"/>
      <c r="C63" s="1"/>
      <c r="D63" s="1"/>
      <c r="E63" s="1"/>
      <c r="F63" s="1"/>
      <c r="G63" s="1"/>
      <c r="H63" s="1"/>
      <c r="I63" s="39"/>
      <c r="J63" s="39"/>
      <c r="K63" s="39"/>
      <c r="L63" s="7"/>
    </row>
    <row r="64" spans="1:39" s="4" customFormat="1" ht="12.7" hidden="1" customHeight="1" x14ac:dyDescent="0.2">
      <c r="B64" s="1"/>
      <c r="C64" s="1"/>
      <c r="D64" s="1"/>
      <c r="E64" s="1"/>
      <c r="F64" s="1"/>
      <c r="G64" s="1"/>
      <c r="H64" s="1"/>
      <c r="I64" s="39"/>
      <c r="J64" s="39"/>
      <c r="K64" s="39"/>
      <c r="L64" s="7"/>
    </row>
    <row r="65" spans="1:39" s="4" customFormat="1" ht="12.7" customHeight="1" thickBot="1" x14ac:dyDescent="0.25">
      <c r="B65" s="1"/>
      <c r="C65" s="1"/>
      <c r="D65" s="1"/>
      <c r="E65" s="1"/>
      <c r="F65" s="1"/>
      <c r="G65" s="1"/>
      <c r="H65" s="1"/>
      <c r="I65" s="39"/>
      <c r="J65" s="39"/>
      <c r="K65" s="39"/>
      <c r="L65" s="7"/>
    </row>
    <row r="66" spans="1:39" ht="13.6" hidden="1" customHeight="1" thickBot="1" x14ac:dyDescent="0.25">
      <c r="A66" s="4"/>
      <c r="B66" s="46" t="s">
        <v>3</v>
      </c>
      <c r="C66" s="81" t="s">
        <v>106</v>
      </c>
      <c r="D66" s="82"/>
      <c r="E66" s="82"/>
      <c r="F66" s="83"/>
      <c r="G66" s="47" t="s">
        <v>4</v>
      </c>
      <c r="H66" s="48">
        <v>2</v>
      </c>
      <c r="I66" s="39"/>
      <c r="J66" s="39"/>
      <c r="K66" s="39"/>
      <c r="L66" s="7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1:39" ht="13.6" hidden="1" customHeight="1" thickBot="1" x14ac:dyDescent="0.25">
      <c r="A67" s="4"/>
      <c r="B67" s="49" t="s">
        <v>5</v>
      </c>
      <c r="C67" s="105" t="s">
        <v>107</v>
      </c>
      <c r="D67" s="106"/>
      <c r="E67" s="106"/>
      <c r="F67" s="107"/>
      <c r="G67" s="50" t="s">
        <v>4</v>
      </c>
      <c r="H67" s="51">
        <v>2</v>
      </c>
      <c r="I67" s="39"/>
      <c r="J67" s="39"/>
      <c r="K67" s="39"/>
      <c r="L67" s="7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spans="1:39" ht="25.55" customHeight="1" thickTop="1" thickBot="1" x14ac:dyDescent="0.25">
      <c r="A68" s="4"/>
      <c r="B68" s="52" t="s">
        <v>6</v>
      </c>
      <c r="C68" s="108" t="s">
        <v>103</v>
      </c>
      <c r="D68" s="109"/>
      <c r="E68" s="109"/>
      <c r="F68" s="110"/>
      <c r="G68" s="53" t="s">
        <v>4</v>
      </c>
      <c r="H68" s="54">
        <v>2015</v>
      </c>
      <c r="I68" s="160" t="s">
        <v>7</v>
      </c>
      <c r="J68" s="160"/>
      <c r="K68" s="160"/>
      <c r="L68" s="15">
        <f>+'[3]438 SGAC'!V66</f>
        <v>1.0709459459459461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</row>
    <row r="69" spans="1:39" ht="35.299999999999997" customHeight="1" thickTop="1" thickBot="1" x14ac:dyDescent="0.25">
      <c r="A69" s="4"/>
      <c r="B69" s="55" t="s">
        <v>9</v>
      </c>
      <c r="C69" s="69">
        <v>438</v>
      </c>
      <c r="D69" s="56" t="s">
        <v>10</v>
      </c>
      <c r="E69" s="117" t="s">
        <v>116</v>
      </c>
      <c r="F69" s="118"/>
      <c r="G69" s="118"/>
      <c r="H69" s="119"/>
      <c r="I69" s="39"/>
      <c r="J69" s="39"/>
      <c r="K69" s="39"/>
      <c r="L69" s="7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</row>
    <row r="70" spans="1:39" ht="12.7" hidden="1" customHeight="1" x14ac:dyDescent="0.2">
      <c r="A70" s="4"/>
      <c r="B70" s="57" t="s">
        <v>11</v>
      </c>
      <c r="C70" s="58" t="s">
        <v>62</v>
      </c>
      <c r="D70" s="59" t="s">
        <v>12</v>
      </c>
      <c r="E70" s="58">
        <v>80</v>
      </c>
      <c r="F70" s="59" t="s">
        <v>13</v>
      </c>
      <c r="G70" s="60">
        <v>80</v>
      </c>
      <c r="H70" s="61"/>
      <c r="I70" s="39"/>
      <c r="J70" s="39"/>
      <c r="K70" s="39"/>
      <c r="L70" s="7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</row>
    <row r="71" spans="1:39" ht="12.7" hidden="1" customHeight="1" x14ac:dyDescent="0.2">
      <c r="A71" s="4"/>
      <c r="B71" s="46" t="s">
        <v>14</v>
      </c>
      <c r="C71" s="68" t="s">
        <v>63</v>
      </c>
      <c r="D71" s="47" t="s">
        <v>15</v>
      </c>
      <c r="E71" s="68" t="s">
        <v>64</v>
      </c>
      <c r="F71" s="47"/>
      <c r="G71" s="47"/>
      <c r="H71" s="62"/>
      <c r="I71" s="39"/>
      <c r="J71" s="39"/>
      <c r="K71" s="39"/>
      <c r="L71" s="7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</row>
    <row r="72" spans="1:39" ht="13.6" hidden="1" customHeight="1" thickBot="1" x14ac:dyDescent="0.25">
      <c r="A72" s="4"/>
      <c r="B72" s="55" t="s">
        <v>16</v>
      </c>
      <c r="C72" s="120" t="s">
        <v>96</v>
      </c>
      <c r="D72" s="121"/>
      <c r="E72" s="121"/>
      <c r="F72" s="121"/>
      <c r="G72" s="121"/>
      <c r="H72" s="122"/>
      <c r="I72" s="39"/>
      <c r="J72" s="39"/>
      <c r="K72" s="39"/>
      <c r="L72" s="7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</row>
    <row r="73" spans="1:39" s="4" customFormat="1" ht="12.7" customHeight="1" thickBot="1" x14ac:dyDescent="0.25">
      <c r="B73" s="1"/>
      <c r="C73" s="1"/>
      <c r="D73" s="1"/>
      <c r="E73" s="1"/>
      <c r="F73" s="1"/>
      <c r="G73" s="1"/>
      <c r="H73" s="1"/>
      <c r="I73" s="39"/>
      <c r="J73" s="39"/>
      <c r="K73" s="39"/>
      <c r="L73" s="7"/>
    </row>
    <row r="74" spans="1:39" s="4" customFormat="1" ht="13.6" hidden="1" customHeight="1" thickBot="1" x14ac:dyDescent="0.25">
      <c r="B74" s="1"/>
      <c r="C74" s="1"/>
      <c r="D74" s="1"/>
      <c r="E74" s="1"/>
      <c r="F74" s="1"/>
      <c r="G74" s="1"/>
      <c r="H74" s="1"/>
      <c r="I74" s="39"/>
      <c r="J74" s="39"/>
      <c r="K74" s="39"/>
      <c r="L74" s="7"/>
    </row>
    <row r="75" spans="1:39" ht="13.6" hidden="1" customHeight="1" thickBot="1" x14ac:dyDescent="0.25">
      <c r="A75" s="4"/>
      <c r="B75" s="46" t="s">
        <v>3</v>
      </c>
      <c r="C75" s="81" t="s">
        <v>106</v>
      </c>
      <c r="D75" s="82"/>
      <c r="E75" s="82"/>
      <c r="F75" s="83"/>
      <c r="G75" s="47" t="s">
        <v>4</v>
      </c>
      <c r="H75" s="48">
        <v>2</v>
      </c>
      <c r="I75" s="39"/>
      <c r="J75" s="39"/>
      <c r="K75" s="39"/>
      <c r="L75" s="7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</row>
    <row r="76" spans="1:39" ht="13.6" hidden="1" customHeight="1" thickBot="1" x14ac:dyDescent="0.25">
      <c r="A76" s="4"/>
      <c r="B76" s="49" t="s">
        <v>5</v>
      </c>
      <c r="C76" s="105" t="s">
        <v>107</v>
      </c>
      <c r="D76" s="106"/>
      <c r="E76" s="106"/>
      <c r="F76" s="107"/>
      <c r="G76" s="50" t="s">
        <v>4</v>
      </c>
      <c r="H76" s="51">
        <v>2</v>
      </c>
      <c r="I76" s="39"/>
      <c r="J76" s="39"/>
      <c r="K76" s="39"/>
      <c r="L76" s="7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</row>
    <row r="77" spans="1:39" ht="25.55" customHeight="1" thickTop="1" thickBot="1" x14ac:dyDescent="0.25">
      <c r="A77" s="4"/>
      <c r="B77" s="52" t="s">
        <v>6</v>
      </c>
      <c r="C77" s="108" t="s">
        <v>103</v>
      </c>
      <c r="D77" s="109"/>
      <c r="E77" s="109"/>
      <c r="F77" s="110"/>
      <c r="G77" s="53" t="s">
        <v>4</v>
      </c>
      <c r="H77" s="54">
        <v>2015</v>
      </c>
      <c r="I77" s="160" t="s">
        <v>7</v>
      </c>
      <c r="J77" s="160"/>
      <c r="K77" s="160"/>
      <c r="L77" s="15">
        <f>+'[3]439 SGAC'!BB23</f>
        <v>1.0434782608695652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</row>
    <row r="78" spans="1:39" ht="35.299999999999997" customHeight="1" thickTop="1" thickBot="1" x14ac:dyDescent="0.25">
      <c r="A78" s="4"/>
      <c r="B78" s="55" t="s">
        <v>9</v>
      </c>
      <c r="C78" s="69">
        <v>439</v>
      </c>
      <c r="D78" s="56" t="s">
        <v>10</v>
      </c>
      <c r="E78" s="117" t="s">
        <v>117</v>
      </c>
      <c r="F78" s="118"/>
      <c r="G78" s="118"/>
      <c r="H78" s="119"/>
      <c r="I78" s="39"/>
      <c r="J78" s="39"/>
      <c r="K78" s="39"/>
      <c r="L78" s="7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</row>
    <row r="79" spans="1:39" ht="12.7" hidden="1" customHeight="1" x14ac:dyDescent="0.2">
      <c r="A79" s="4"/>
      <c r="B79" s="57" t="s">
        <v>11</v>
      </c>
      <c r="C79" s="58" t="s">
        <v>82</v>
      </c>
      <c r="D79" s="59" t="s">
        <v>12</v>
      </c>
      <c r="E79" s="58">
        <v>90</v>
      </c>
      <c r="F79" s="59" t="s">
        <v>13</v>
      </c>
      <c r="G79" s="60">
        <v>80</v>
      </c>
      <c r="H79" s="61"/>
      <c r="I79" s="39"/>
      <c r="J79" s="39"/>
      <c r="K79" s="39"/>
      <c r="L79" s="7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</row>
    <row r="80" spans="1:39" ht="12.7" hidden="1" customHeight="1" x14ac:dyDescent="0.2">
      <c r="A80" s="4"/>
      <c r="B80" s="46" t="s">
        <v>14</v>
      </c>
      <c r="C80" s="68" t="s">
        <v>63</v>
      </c>
      <c r="D80" s="47" t="s">
        <v>15</v>
      </c>
      <c r="E80" s="68" t="s">
        <v>64</v>
      </c>
      <c r="F80" s="47"/>
      <c r="G80" s="47"/>
      <c r="H80" s="62"/>
      <c r="I80" s="39"/>
      <c r="J80" s="39"/>
      <c r="K80" s="39"/>
      <c r="L80" s="7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</row>
    <row r="81" spans="1:39" ht="13.6" hidden="1" customHeight="1" thickBot="1" x14ac:dyDescent="0.25">
      <c r="A81" s="4"/>
      <c r="B81" s="55" t="s">
        <v>16</v>
      </c>
      <c r="C81" s="120" t="s">
        <v>96</v>
      </c>
      <c r="D81" s="121"/>
      <c r="E81" s="121"/>
      <c r="F81" s="121"/>
      <c r="G81" s="121"/>
      <c r="H81" s="122"/>
      <c r="I81" s="39"/>
      <c r="J81" s="39"/>
      <c r="K81" s="39"/>
      <c r="L81" s="7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spans="1:39" s="4" customFormat="1" ht="12.7" hidden="1" customHeight="1" x14ac:dyDescent="0.2">
      <c r="B82" s="1"/>
      <c r="C82" s="1"/>
      <c r="D82" s="1"/>
      <c r="E82" s="1"/>
      <c r="F82" s="1"/>
      <c r="G82" s="1"/>
      <c r="H82" s="1"/>
      <c r="I82" s="39"/>
      <c r="J82" s="39"/>
      <c r="K82" s="39"/>
      <c r="L82" s="7"/>
    </row>
    <row r="83" spans="1:39" s="4" customFormat="1" ht="12.7" hidden="1" customHeight="1" x14ac:dyDescent="0.2">
      <c r="B83" s="1"/>
      <c r="C83" s="1"/>
      <c r="D83" s="1"/>
      <c r="E83" s="1"/>
      <c r="F83" s="1"/>
      <c r="G83" s="1"/>
      <c r="H83" s="1"/>
      <c r="I83" s="39"/>
      <c r="J83" s="39"/>
      <c r="K83" s="39"/>
      <c r="L83" s="7"/>
    </row>
    <row r="84" spans="1:39" s="4" customFormat="1" ht="12.7" hidden="1" customHeight="1" x14ac:dyDescent="0.2">
      <c r="B84" s="1"/>
      <c r="C84" s="1"/>
      <c r="D84" s="1"/>
      <c r="E84" s="1"/>
      <c r="F84" s="1"/>
      <c r="G84" s="1"/>
      <c r="H84" s="1"/>
      <c r="I84" s="39"/>
      <c r="J84" s="39"/>
      <c r="K84" s="39"/>
      <c r="L84" s="7"/>
    </row>
    <row r="85" spans="1:39" ht="12.7" hidden="1" customHeight="1" x14ac:dyDescent="0.2">
      <c r="A85" s="4"/>
      <c r="B85" s="46" t="s">
        <v>3</v>
      </c>
      <c r="C85" s="81" t="s">
        <v>106</v>
      </c>
      <c r="D85" s="82"/>
      <c r="E85" s="82"/>
      <c r="F85" s="83"/>
      <c r="G85" s="47" t="s">
        <v>4</v>
      </c>
      <c r="H85" s="48">
        <v>2</v>
      </c>
      <c r="I85" s="39"/>
      <c r="J85" s="39"/>
      <c r="K85" s="39"/>
      <c r="L85" s="7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</row>
    <row r="86" spans="1:39" ht="12.7" hidden="1" customHeight="1" x14ac:dyDescent="0.2">
      <c r="A86" s="4"/>
      <c r="B86" s="49" t="s">
        <v>5</v>
      </c>
      <c r="C86" s="123" t="s">
        <v>107</v>
      </c>
      <c r="D86" s="124"/>
      <c r="E86" s="124"/>
      <c r="F86" s="125"/>
      <c r="G86" s="50" t="s">
        <v>4</v>
      </c>
      <c r="H86" s="51">
        <v>2</v>
      </c>
      <c r="I86" s="39"/>
      <c r="J86" s="39"/>
      <c r="K86" s="39"/>
      <c r="L86" s="7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</row>
    <row r="87" spans="1:39" s="4" customFormat="1" ht="14" thickBot="1" x14ac:dyDescent="0.25">
      <c r="B87" s="63"/>
      <c r="C87" s="64"/>
      <c r="D87" s="64"/>
      <c r="E87" s="64"/>
      <c r="F87" s="64"/>
      <c r="G87" s="65"/>
      <c r="H87" s="66"/>
      <c r="I87" s="39"/>
      <c r="J87" s="39"/>
      <c r="K87" s="39"/>
      <c r="L87" s="7"/>
    </row>
    <row r="88" spans="1:39" ht="25.55" customHeight="1" thickBot="1" x14ac:dyDescent="0.25">
      <c r="A88" s="4"/>
      <c r="B88" s="52" t="s">
        <v>6</v>
      </c>
      <c r="C88" s="108" t="s">
        <v>118</v>
      </c>
      <c r="D88" s="109"/>
      <c r="E88" s="109"/>
      <c r="F88" s="110"/>
      <c r="G88" s="53" t="s">
        <v>4</v>
      </c>
      <c r="H88" s="54">
        <v>3167</v>
      </c>
      <c r="I88" s="160" t="s">
        <v>7</v>
      </c>
      <c r="J88" s="160"/>
      <c r="K88" s="160"/>
      <c r="L88" s="26">
        <f>+'[3]440 SGAC'!R65</f>
        <v>4.8174238557086948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</row>
    <row r="89" spans="1:39" ht="35.299999999999997" customHeight="1" thickTop="1" thickBot="1" x14ac:dyDescent="0.25">
      <c r="A89" s="4"/>
      <c r="B89" s="55" t="s">
        <v>9</v>
      </c>
      <c r="C89" s="69">
        <v>440</v>
      </c>
      <c r="D89" s="56" t="s">
        <v>10</v>
      </c>
      <c r="E89" s="117" t="s">
        <v>119</v>
      </c>
      <c r="F89" s="118"/>
      <c r="G89" s="118"/>
      <c r="H89" s="119"/>
      <c r="I89" s="39"/>
      <c r="J89" s="39"/>
      <c r="K89" s="39"/>
      <c r="L89" s="7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</row>
    <row r="90" spans="1:39" ht="12.7" hidden="1" customHeight="1" x14ac:dyDescent="0.2">
      <c r="A90" s="4"/>
      <c r="B90" s="57" t="s">
        <v>11</v>
      </c>
      <c r="C90" s="58" t="s">
        <v>87</v>
      </c>
      <c r="D90" s="59" t="s">
        <v>12</v>
      </c>
      <c r="E90" s="58">
        <v>100</v>
      </c>
      <c r="F90" s="59" t="s">
        <v>13</v>
      </c>
      <c r="G90" s="60">
        <v>100</v>
      </c>
      <c r="H90" s="61"/>
      <c r="I90" s="39"/>
      <c r="J90" s="39"/>
      <c r="K90" s="39"/>
      <c r="L90" s="7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</row>
    <row r="91" spans="1:39" ht="12.7" hidden="1" customHeight="1" x14ac:dyDescent="0.2">
      <c r="A91" s="4"/>
      <c r="B91" s="46" t="s">
        <v>14</v>
      </c>
      <c r="C91" s="68" t="s">
        <v>63</v>
      </c>
      <c r="D91" s="47" t="s">
        <v>15</v>
      </c>
      <c r="E91" s="68" t="s">
        <v>64</v>
      </c>
      <c r="F91" s="47"/>
      <c r="G91" s="47"/>
      <c r="H91" s="62"/>
      <c r="I91" s="39"/>
      <c r="J91" s="39"/>
      <c r="K91" s="39"/>
      <c r="L91" s="7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</row>
    <row r="92" spans="1:39" ht="13.6" hidden="1" customHeight="1" thickBot="1" x14ac:dyDescent="0.25">
      <c r="A92" s="4"/>
      <c r="B92" s="55" t="s">
        <v>16</v>
      </c>
      <c r="C92" s="120" t="s">
        <v>96</v>
      </c>
      <c r="D92" s="121"/>
      <c r="E92" s="121"/>
      <c r="F92" s="121"/>
      <c r="G92" s="121"/>
      <c r="H92" s="122"/>
      <c r="I92" s="39"/>
      <c r="J92" s="39"/>
      <c r="K92" s="39"/>
      <c r="L92" s="7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</row>
    <row r="93" spans="1:39" s="4" customFormat="1" ht="12.7" customHeight="1" thickBot="1" x14ac:dyDescent="0.25">
      <c r="B93" s="1"/>
      <c r="C93" s="1"/>
      <c r="D93" s="1"/>
      <c r="E93" s="1"/>
      <c r="F93" s="1"/>
      <c r="G93" s="1"/>
      <c r="H93" s="1"/>
      <c r="I93" s="39"/>
      <c r="J93" s="39"/>
      <c r="K93" s="39"/>
      <c r="L93" s="7"/>
    </row>
    <row r="94" spans="1:39" s="4" customFormat="1" ht="13.6" hidden="1" customHeight="1" thickBot="1" x14ac:dyDescent="0.25">
      <c r="B94" s="1"/>
      <c r="C94" s="1"/>
      <c r="D94" s="1"/>
      <c r="E94" s="1"/>
      <c r="F94" s="1"/>
      <c r="G94" s="1"/>
      <c r="H94" s="1"/>
      <c r="I94" s="39"/>
      <c r="J94" s="39"/>
      <c r="K94" s="39"/>
      <c r="L94" s="7"/>
    </row>
    <row r="95" spans="1:39" ht="13.6" hidden="1" customHeight="1" thickBot="1" x14ac:dyDescent="0.25">
      <c r="A95" s="4"/>
      <c r="B95" s="46" t="s">
        <v>3</v>
      </c>
      <c r="C95" s="81" t="s">
        <v>106</v>
      </c>
      <c r="D95" s="82"/>
      <c r="E95" s="82"/>
      <c r="F95" s="83"/>
      <c r="G95" s="47" t="s">
        <v>4</v>
      </c>
      <c r="H95" s="48">
        <v>2</v>
      </c>
      <c r="I95" s="39"/>
      <c r="J95" s="39"/>
      <c r="K95" s="39"/>
      <c r="L95" s="7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</row>
    <row r="96" spans="1:39" ht="13.6" hidden="1" customHeight="1" thickBot="1" x14ac:dyDescent="0.25">
      <c r="A96" s="4"/>
      <c r="B96" s="49" t="s">
        <v>5</v>
      </c>
      <c r="C96" s="105" t="s">
        <v>106</v>
      </c>
      <c r="D96" s="106"/>
      <c r="E96" s="106"/>
      <c r="F96" s="107"/>
      <c r="G96" s="50" t="s">
        <v>4</v>
      </c>
      <c r="H96" s="51">
        <v>276</v>
      </c>
      <c r="I96" s="39"/>
      <c r="J96" s="39"/>
      <c r="K96" s="39"/>
      <c r="L96" s="7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</row>
    <row r="97" spans="1:39" ht="25.55" customHeight="1" thickTop="1" thickBot="1" x14ac:dyDescent="0.25">
      <c r="A97" s="4"/>
      <c r="B97" s="52" t="s">
        <v>6</v>
      </c>
      <c r="C97" s="108" t="s">
        <v>120</v>
      </c>
      <c r="D97" s="109"/>
      <c r="E97" s="109"/>
      <c r="F97" s="110"/>
      <c r="G97" s="53" t="s">
        <v>4</v>
      </c>
      <c r="H97" s="54">
        <v>3015</v>
      </c>
      <c r="I97" s="160" t="s">
        <v>7</v>
      </c>
      <c r="J97" s="160"/>
      <c r="K97" s="160"/>
      <c r="L97" s="15">
        <f>+'[3]5092 SGAC'!J24</f>
        <v>0</v>
      </c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</row>
    <row r="98" spans="1:39" ht="35.299999999999997" customHeight="1" thickTop="1" thickBot="1" x14ac:dyDescent="0.25">
      <c r="A98" s="4"/>
      <c r="B98" s="55" t="s">
        <v>9</v>
      </c>
      <c r="C98" s="69">
        <v>5092</v>
      </c>
      <c r="D98" s="56" t="s">
        <v>10</v>
      </c>
      <c r="E98" s="117" t="s">
        <v>121</v>
      </c>
      <c r="F98" s="118"/>
      <c r="G98" s="118"/>
      <c r="H98" s="119"/>
      <c r="I98" s="5"/>
      <c r="J98" s="5"/>
      <c r="K98" s="5"/>
      <c r="L98" s="7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</row>
    <row r="99" spans="1:39" ht="13.25" hidden="1" x14ac:dyDescent="0.2">
      <c r="A99" s="4"/>
      <c r="B99" s="17" t="s">
        <v>11</v>
      </c>
      <c r="C99" s="18" t="str">
        <f>+VLOOKUP(C98,'[3]Datos Indicadores'!$A$2:$Y$144,7,FALSE)</f>
        <v>Año</v>
      </c>
      <c r="D99" s="19" t="s">
        <v>12</v>
      </c>
      <c r="E99" s="18">
        <f>+VLOOKUP(C98,'[3]Datos Indicadores'!$A$2:$Y$144,6,FALSE)</f>
        <v>95</v>
      </c>
      <c r="F99" s="19" t="s">
        <v>13</v>
      </c>
      <c r="G99" s="20">
        <f>+VLOOKUP(C98,'[3]Datos Indicadores'!$A$2:$Y$144,9,FALSE)</f>
        <v>0</v>
      </c>
      <c r="H99" s="21"/>
      <c r="I99" s="5"/>
      <c r="J99" s="5"/>
      <c r="K99" s="5"/>
      <c r="L99" s="7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</row>
    <row r="100" spans="1:39" ht="13.25" hidden="1" x14ac:dyDescent="0.2">
      <c r="A100" s="4"/>
      <c r="B100" s="9" t="s">
        <v>14</v>
      </c>
      <c r="C100" s="22" t="str">
        <f>+VLOOKUP(C98,'[3]Datos Indicadores'!$A$2:$Y$144,20,FALSE)</f>
        <v>Constante</v>
      </c>
      <c r="D100" s="10" t="s">
        <v>15</v>
      </c>
      <c r="E100" s="22" t="str">
        <f>+VLOOKUP(C98,'[3]Datos Indicadores'!$A$2:$Y$144,8,FALSE)</f>
        <v>Porcentaje</v>
      </c>
      <c r="F100" s="10"/>
      <c r="G100" s="10"/>
      <c r="H100" s="23"/>
      <c r="I100" s="5"/>
      <c r="J100" s="5"/>
      <c r="K100" s="5"/>
      <c r="L100" s="7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</row>
    <row r="101" spans="1:39" ht="14" hidden="1" thickBot="1" x14ac:dyDescent="0.25">
      <c r="A101" s="4"/>
      <c r="B101" s="16" t="s">
        <v>16</v>
      </c>
      <c r="C101" s="165" t="str">
        <f>+VLOOKUP(C98,'[3]Datos Indicadores'!$A$2:$Y$144,5,FALSE)</f>
        <v>(Variable 1/ Variable 2)* 100</v>
      </c>
      <c r="D101" s="165"/>
      <c r="E101" s="165"/>
      <c r="F101" s="165"/>
      <c r="G101" s="165"/>
      <c r="H101" s="166"/>
      <c r="I101" s="5"/>
      <c r="J101" s="5"/>
      <c r="K101" s="5"/>
      <c r="L101" s="7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</row>
    <row r="102" spans="1:39" s="4" customFormat="1" ht="13.25" hidden="1" x14ac:dyDescent="0.2">
      <c r="I102" s="5"/>
      <c r="J102" s="5"/>
      <c r="K102" s="5"/>
      <c r="L102" s="7"/>
    </row>
    <row r="103" spans="1:39" s="4" customFormat="1" ht="13.25" hidden="1" x14ac:dyDescent="0.2">
      <c r="I103" s="5"/>
      <c r="J103" s="5"/>
      <c r="K103" s="5"/>
      <c r="L103" s="7"/>
    </row>
    <row r="104" spans="1:39" s="4" customFormat="1" ht="12.7" customHeight="1" x14ac:dyDescent="0.2">
      <c r="I104" s="5"/>
      <c r="J104" s="5"/>
      <c r="K104" s="5"/>
      <c r="L104" s="7"/>
    </row>
    <row r="105" spans="1:39" ht="13.25" hidden="1" x14ac:dyDescent="0.2">
      <c r="A105" s="4"/>
      <c r="B105" s="9" t="s">
        <v>3</v>
      </c>
      <c r="C105" s="167" t="e">
        <f>+VLOOKUP(#REF!,'[3]Datos Indicadores'!$A$2:$Y$144,11,FALSE)</f>
        <v>#REF!</v>
      </c>
      <c r="D105" s="167"/>
      <c r="E105" s="167"/>
      <c r="F105" s="167"/>
      <c r="G105" s="10" t="s">
        <v>4</v>
      </c>
      <c r="H105" s="11" t="e">
        <f>+VLOOKUP(#REF!,'[3]Datos Indicadores'!$A$2:$Y$144,10,FALSE)</f>
        <v>#REF!</v>
      </c>
      <c r="I105" s="5"/>
      <c r="J105" s="5"/>
      <c r="K105" s="5"/>
      <c r="L105" s="7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</row>
    <row r="106" spans="1:39" ht="13.25" hidden="1" x14ac:dyDescent="0.2">
      <c r="A106" s="4"/>
      <c r="B106" s="12" t="s">
        <v>5</v>
      </c>
      <c r="C106" s="164" t="e">
        <f>+VLOOKUP(#REF!,'[3]Datos Indicadores'!$A$2:$Y$144,13,FALSE)</f>
        <v>#REF!</v>
      </c>
      <c r="D106" s="164"/>
      <c r="E106" s="164"/>
      <c r="F106" s="164"/>
      <c r="G106" s="13" t="s">
        <v>4</v>
      </c>
      <c r="H106" s="14" t="e">
        <f>+VLOOKUP(#REF!,'[3]Datos Indicadores'!$A$2:$Y$144,12,FALSE)</f>
        <v>#REF!</v>
      </c>
      <c r="I106" s="5"/>
      <c r="J106" s="5"/>
      <c r="K106" s="5"/>
      <c r="L106" s="7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</row>
    <row r="107" spans="1:39" s="4" customFormat="1" ht="13.25" x14ac:dyDescent="0.2">
      <c r="I107" s="5"/>
      <c r="J107" s="5"/>
      <c r="K107" s="5"/>
      <c r="L107" s="7"/>
    </row>
    <row r="108" spans="1:39" s="4" customFormat="1" ht="13.25" x14ac:dyDescent="0.2">
      <c r="B108" s="42"/>
      <c r="C108" s="42"/>
      <c r="D108" s="42"/>
      <c r="E108" s="42"/>
      <c r="F108" s="42"/>
      <c r="G108" s="42"/>
      <c r="H108" s="42"/>
      <c r="I108" s="43"/>
      <c r="J108" s="43"/>
      <c r="K108" s="43"/>
      <c r="L108" s="7"/>
    </row>
    <row r="109" spans="1:39" s="4" customFormat="1" ht="12.7" customHeight="1" x14ac:dyDescent="0.2">
      <c r="B109" s="42"/>
      <c r="C109" s="42"/>
      <c r="D109" s="42"/>
      <c r="E109" s="42"/>
      <c r="F109" s="42"/>
      <c r="G109" s="42"/>
      <c r="H109" s="42"/>
      <c r="I109" s="43"/>
      <c r="J109" s="43"/>
      <c r="K109" s="43"/>
      <c r="L109" s="7"/>
    </row>
    <row r="110" spans="1:39" s="4" customFormat="1" ht="12.7" customHeight="1" x14ac:dyDescent="0.2">
      <c r="B110" s="42"/>
      <c r="C110" s="42"/>
      <c r="D110" s="42"/>
      <c r="E110" s="42"/>
      <c r="F110" s="42"/>
      <c r="G110" s="42"/>
      <c r="H110" s="42"/>
      <c r="I110" s="43"/>
      <c r="J110" s="43"/>
      <c r="K110" s="43"/>
      <c r="L110" s="7"/>
    </row>
    <row r="111" spans="1:39" s="31" customFormat="1" ht="13.25" x14ac:dyDescent="0.2">
      <c r="H111" s="42"/>
      <c r="I111" s="43"/>
      <c r="J111" s="43"/>
      <c r="K111" s="43"/>
      <c r="L111" s="33"/>
    </row>
    <row r="112" spans="1:39" s="31" customFormat="1" ht="13.25" x14ac:dyDescent="0.2">
      <c r="H112" s="42"/>
      <c r="I112" s="43"/>
      <c r="J112" s="43"/>
      <c r="K112" s="43"/>
      <c r="L112" s="33"/>
    </row>
    <row r="113" spans="2:12" s="31" customFormat="1" ht="13.25" x14ac:dyDescent="0.2">
      <c r="H113" s="42"/>
      <c r="I113" s="43"/>
      <c r="J113" s="43"/>
      <c r="K113" s="43"/>
      <c r="L113" s="33"/>
    </row>
    <row r="114" spans="2:12" s="31" customFormat="1" ht="13.25" x14ac:dyDescent="0.2">
      <c r="H114" s="42"/>
      <c r="I114" s="43"/>
      <c r="J114" s="43"/>
      <c r="K114" s="43"/>
      <c r="L114" s="33"/>
    </row>
    <row r="115" spans="2:12" s="31" customFormat="1" ht="13.25" x14ac:dyDescent="0.2">
      <c r="H115" s="42"/>
      <c r="I115" s="43"/>
      <c r="J115" s="43"/>
      <c r="K115" s="43"/>
      <c r="L115" s="33"/>
    </row>
    <row r="116" spans="2:12" s="31" customFormat="1" ht="13.25" x14ac:dyDescent="0.2">
      <c r="F116" s="31" t="s">
        <v>17</v>
      </c>
      <c r="G116" s="31" t="s">
        <v>18</v>
      </c>
      <c r="H116" s="42"/>
      <c r="I116" s="43"/>
      <c r="J116" s="43"/>
      <c r="K116" s="43"/>
      <c r="L116" s="33"/>
    </row>
    <row r="117" spans="2:12" s="31" customFormat="1" ht="13.25" x14ac:dyDescent="0.2">
      <c r="B117" s="32" t="s">
        <v>17</v>
      </c>
      <c r="C117" s="31" t="s">
        <v>10</v>
      </c>
      <c r="D117" s="31" t="s">
        <v>18</v>
      </c>
      <c r="F117" s="31">
        <f>+B118</f>
        <v>101</v>
      </c>
      <c r="G117" s="33">
        <f>+D118</f>
        <v>1.0278916707862011</v>
      </c>
      <c r="H117" s="42"/>
      <c r="I117" s="43"/>
      <c r="J117" s="43"/>
      <c r="K117" s="43"/>
      <c r="L117" s="33"/>
    </row>
    <row r="118" spans="2:12" s="31" customFormat="1" ht="13.25" x14ac:dyDescent="0.2">
      <c r="B118" s="31">
        <f>+C11</f>
        <v>101</v>
      </c>
      <c r="C118" s="31" t="str">
        <f>+E11</f>
        <v>Calidad en la atención y acompañamiento al cliente a través del canal telefónico</v>
      </c>
      <c r="D118" s="33">
        <f>+L10</f>
        <v>1.0278916707862011</v>
      </c>
      <c r="F118" s="31">
        <f t="shared" ref="F118:F141" si="0">+B119</f>
        <v>102</v>
      </c>
      <c r="G118" s="33">
        <f t="shared" ref="G118:G141" si="1">+D119</f>
        <v>1.0052631578947369</v>
      </c>
      <c r="H118" s="42"/>
      <c r="I118" s="43"/>
      <c r="J118" s="43"/>
      <c r="K118" s="43"/>
      <c r="L118" s="33"/>
    </row>
    <row r="119" spans="2:12" s="31" customFormat="1" ht="13.25" x14ac:dyDescent="0.2">
      <c r="B119" s="31">
        <f>+C20</f>
        <v>102</v>
      </c>
      <c r="C119" s="31" t="str">
        <f>+E20</f>
        <v>Presencia institucional DIAN</v>
      </c>
      <c r="D119" s="33">
        <f>+L19</f>
        <v>1.0052631578947369</v>
      </c>
      <c r="F119" s="31">
        <f t="shared" si="0"/>
        <v>414</v>
      </c>
      <c r="G119" s="33">
        <f t="shared" si="1"/>
        <v>0.99014345001804405</v>
      </c>
      <c r="H119" s="42"/>
      <c r="I119" s="43"/>
      <c r="J119" s="43"/>
      <c r="K119" s="43"/>
      <c r="L119" s="33"/>
    </row>
    <row r="120" spans="2:12" s="31" customFormat="1" ht="13.25" x14ac:dyDescent="0.2">
      <c r="B120" s="31">
        <f>+C30</f>
        <v>414</v>
      </c>
      <c r="C120" s="33" t="str">
        <f>+E30</f>
        <v>Oportunidad en la respuesta de las peticiones, quejas, sugerencias, reclamos, felicitaciones y denuncias, tramitadas por el SIE de QRS.</v>
      </c>
      <c r="D120" s="33">
        <f>+L29</f>
        <v>0.99014345001804405</v>
      </c>
      <c r="F120" s="31">
        <f t="shared" si="0"/>
        <v>416</v>
      </c>
      <c r="G120" s="33">
        <f t="shared" si="1"/>
        <v>0.95696812905497841</v>
      </c>
      <c r="H120" s="42"/>
      <c r="I120" s="43"/>
      <c r="J120" s="43"/>
      <c r="K120" s="43"/>
      <c r="L120" s="33"/>
    </row>
    <row r="121" spans="2:12" s="31" customFormat="1" ht="13.25" x14ac:dyDescent="0.2">
      <c r="B121" s="31">
        <f>+C39</f>
        <v>416</v>
      </c>
      <c r="C121" s="31" t="str">
        <f>+E39</f>
        <v>Seguimiento a  las peticiones, quejas, sugerencias, reclamos, felicitaciones y denuncias vencidas; interpuestas por el SIE de PQSR y Denuncias.</v>
      </c>
      <c r="D121" s="33">
        <f>+L38</f>
        <v>0.95696812905497841</v>
      </c>
      <c r="F121" s="31">
        <f t="shared" si="0"/>
        <v>417</v>
      </c>
      <c r="G121" s="33">
        <f t="shared" si="1"/>
        <v>1.0024056559382648</v>
      </c>
      <c r="H121" s="42"/>
      <c r="I121" s="43"/>
      <c r="J121" s="43"/>
      <c r="K121" s="43"/>
      <c r="L121" s="33"/>
    </row>
    <row r="122" spans="2:12" s="31" customFormat="1" ht="13.25" x14ac:dyDescent="0.2">
      <c r="B122" s="31">
        <f>+C50</f>
        <v>417</v>
      </c>
      <c r="C122" s="31" t="str">
        <f>+E50</f>
        <v>Evaluar la calidad de la Respuesta emitida a las peticiones, quejas, sugerencias, reclamos, felicitaciones y denuncias por el SIE de PQSR y Denuncias.</v>
      </c>
      <c r="D122" s="33">
        <f>+L49</f>
        <v>1.0024056559382648</v>
      </c>
      <c r="F122" s="31">
        <f t="shared" si="0"/>
        <v>437</v>
      </c>
      <c r="G122" s="33">
        <f t="shared" si="1"/>
        <v>1</v>
      </c>
      <c r="H122" s="42"/>
      <c r="I122" s="43"/>
      <c r="J122" s="43"/>
      <c r="K122" s="43"/>
      <c r="L122" s="33"/>
    </row>
    <row r="123" spans="2:12" s="31" customFormat="1" ht="13.25" x14ac:dyDescent="0.2">
      <c r="B123" s="31">
        <f>+C59</f>
        <v>437</v>
      </c>
      <c r="C123" s="31" t="str">
        <f>+E59</f>
        <v>Acciones de mejora propuestas por las áreas con base en los temas más frecuentes detectados a  través del SIE de PQSR y denuncias de la DIAN</v>
      </c>
      <c r="D123" s="33">
        <f>+L58</f>
        <v>1</v>
      </c>
      <c r="F123" s="31">
        <f t="shared" si="0"/>
        <v>438</v>
      </c>
      <c r="G123" s="33">
        <f t="shared" si="1"/>
        <v>1.0709459459459461</v>
      </c>
      <c r="H123" s="42"/>
      <c r="I123" s="43"/>
      <c r="J123" s="43"/>
      <c r="K123" s="43"/>
      <c r="L123" s="33"/>
    </row>
    <row r="124" spans="2:12" s="31" customFormat="1" ht="13.25" x14ac:dyDescent="0.2">
      <c r="B124" s="31">
        <f>+C69</f>
        <v>438</v>
      </c>
      <c r="C124" s="31" t="str">
        <f>E69</f>
        <v xml:space="preserve">Cumplimiento ANS Canal Presencial </v>
      </c>
      <c r="D124" s="33">
        <f>+L68</f>
        <v>1.0709459459459461</v>
      </c>
      <c r="F124" s="31">
        <f t="shared" si="0"/>
        <v>439</v>
      </c>
      <c r="G124" s="33">
        <f t="shared" si="1"/>
        <v>1.0434782608695652</v>
      </c>
      <c r="H124" s="42"/>
      <c r="I124" s="43"/>
      <c r="J124" s="43"/>
      <c r="K124" s="43"/>
      <c r="L124" s="33"/>
    </row>
    <row r="125" spans="2:12" s="31" customFormat="1" ht="13.25" x14ac:dyDescent="0.2">
      <c r="B125" s="31">
        <f>+C78</f>
        <v>439</v>
      </c>
      <c r="C125" s="31" t="str">
        <f>+E78</f>
        <v xml:space="preserve">Cumplimiento ANS Canal Telefónico </v>
      </c>
      <c r="D125" s="33">
        <f>+L77</f>
        <v>1.0434782608695652</v>
      </c>
      <c r="F125" s="31">
        <f t="shared" si="0"/>
        <v>440</v>
      </c>
      <c r="G125" s="33">
        <f t="shared" si="1"/>
        <v>4.8174238557086948</v>
      </c>
      <c r="H125" s="42"/>
      <c r="I125" s="43"/>
      <c r="J125" s="43"/>
      <c r="K125" s="43"/>
      <c r="L125" s="33"/>
    </row>
    <row r="126" spans="2:12" s="31" customFormat="1" ht="13.25" x14ac:dyDescent="0.2">
      <c r="B126" s="31">
        <f>+C89</f>
        <v>440</v>
      </c>
      <c r="C126" s="31" t="str">
        <f>+E89</f>
        <v>Número de ciudadanos impactados con las estrategias de cultura de la contribución</v>
      </c>
      <c r="D126" s="33">
        <f>+L88</f>
        <v>4.8174238557086948</v>
      </c>
      <c r="F126" s="31">
        <f t="shared" si="0"/>
        <v>5092</v>
      </c>
      <c r="G126" s="33">
        <f t="shared" si="1"/>
        <v>0</v>
      </c>
      <c r="H126" s="42"/>
      <c r="I126" s="43"/>
      <c r="J126" s="43"/>
      <c r="K126" s="43"/>
      <c r="L126" s="33"/>
    </row>
    <row r="127" spans="2:12" s="31" customFormat="1" ht="13.25" x14ac:dyDescent="0.2">
      <c r="B127" s="31">
        <f>+C98</f>
        <v>5092</v>
      </c>
      <c r="C127" s="31" t="str">
        <f>+E98</f>
        <v>Percepción general de la calidad del servicio DIAN</v>
      </c>
      <c r="D127" s="33">
        <f>+L97</f>
        <v>0</v>
      </c>
      <c r="F127" s="31" t="e">
        <f t="shared" si="0"/>
        <v>#REF!</v>
      </c>
      <c r="G127" s="33" t="e">
        <f t="shared" si="1"/>
        <v>#REF!</v>
      </c>
      <c r="H127" s="42"/>
      <c r="I127" s="43"/>
      <c r="J127" s="43"/>
      <c r="K127" s="43"/>
      <c r="L127" s="33"/>
    </row>
    <row r="128" spans="2:12" s="31" customFormat="1" ht="13.25" x14ac:dyDescent="0.2">
      <c r="B128" s="31" t="e">
        <f>+#REF!</f>
        <v>#REF!</v>
      </c>
      <c r="C128" s="31" t="e">
        <f>+#REF!</f>
        <v>#REF!</v>
      </c>
      <c r="D128" s="33" t="e">
        <f>+#REF!</f>
        <v>#REF!</v>
      </c>
      <c r="F128" s="31" t="e">
        <f t="shared" si="0"/>
        <v>#REF!</v>
      </c>
      <c r="G128" s="33" t="e">
        <f t="shared" si="1"/>
        <v>#REF!</v>
      </c>
      <c r="H128" s="42"/>
      <c r="I128" s="43"/>
      <c r="J128" s="43"/>
      <c r="K128" s="43"/>
      <c r="L128" s="33"/>
    </row>
    <row r="129" spans="2:12" s="31" customFormat="1" ht="13.25" x14ac:dyDescent="0.2">
      <c r="B129" s="31" t="e">
        <f>+#REF!</f>
        <v>#REF!</v>
      </c>
      <c r="C129" s="31" t="e">
        <f>+#REF!</f>
        <v>#REF!</v>
      </c>
      <c r="D129" s="33" t="e">
        <f>+#REF!</f>
        <v>#REF!</v>
      </c>
      <c r="F129" s="31" t="e">
        <f t="shared" si="0"/>
        <v>#REF!</v>
      </c>
      <c r="G129" s="33" t="e">
        <f t="shared" si="1"/>
        <v>#REF!</v>
      </c>
      <c r="H129" s="42"/>
      <c r="I129" s="43"/>
      <c r="J129" s="43"/>
      <c r="K129" s="43"/>
      <c r="L129" s="33"/>
    </row>
    <row r="130" spans="2:12" s="31" customFormat="1" ht="13.25" x14ac:dyDescent="0.2">
      <c r="B130" s="31" t="e">
        <f>+#REF!</f>
        <v>#REF!</v>
      </c>
      <c r="C130" s="31" t="e">
        <f>+#REF!</f>
        <v>#REF!</v>
      </c>
      <c r="D130" s="33" t="e">
        <f>+#REF!</f>
        <v>#REF!</v>
      </c>
      <c r="F130" s="31" t="e">
        <f t="shared" si="0"/>
        <v>#REF!</v>
      </c>
      <c r="G130" s="33" t="e">
        <f t="shared" si="1"/>
        <v>#REF!</v>
      </c>
      <c r="H130" s="42"/>
      <c r="I130" s="43"/>
      <c r="J130" s="43"/>
      <c r="K130" s="43"/>
      <c r="L130" s="33"/>
    </row>
    <row r="131" spans="2:12" s="31" customFormat="1" ht="13.25" x14ac:dyDescent="0.2">
      <c r="B131" s="31" t="e">
        <f>+#REF!</f>
        <v>#REF!</v>
      </c>
      <c r="C131" s="31" t="e">
        <f>+#REF!</f>
        <v>#REF!</v>
      </c>
      <c r="D131" s="33" t="e">
        <f>+#REF!</f>
        <v>#REF!</v>
      </c>
      <c r="F131" s="31" t="e">
        <f t="shared" si="0"/>
        <v>#REF!</v>
      </c>
      <c r="G131" s="33" t="e">
        <f t="shared" si="1"/>
        <v>#REF!</v>
      </c>
      <c r="H131" s="42"/>
      <c r="I131" s="43"/>
      <c r="J131" s="43"/>
      <c r="K131" s="43"/>
      <c r="L131" s="33"/>
    </row>
    <row r="132" spans="2:12" s="31" customFormat="1" ht="13.25" x14ac:dyDescent="0.2">
      <c r="B132" s="31" t="e">
        <f>+#REF!</f>
        <v>#REF!</v>
      </c>
      <c r="C132" s="31" t="e">
        <f>+#REF!</f>
        <v>#REF!</v>
      </c>
      <c r="D132" s="33" t="e">
        <f>+#REF!</f>
        <v>#REF!</v>
      </c>
      <c r="F132" s="31" t="e">
        <f t="shared" si="0"/>
        <v>#REF!</v>
      </c>
      <c r="G132" s="33" t="e">
        <f t="shared" si="1"/>
        <v>#REF!</v>
      </c>
      <c r="H132" s="42"/>
      <c r="I132" s="43"/>
      <c r="J132" s="43"/>
      <c r="K132" s="43"/>
      <c r="L132" s="33"/>
    </row>
    <row r="133" spans="2:12" s="31" customFormat="1" ht="13.25" x14ac:dyDescent="0.2">
      <c r="B133" s="31" t="e">
        <f>+#REF!</f>
        <v>#REF!</v>
      </c>
      <c r="C133" s="31" t="e">
        <f>+#REF!</f>
        <v>#REF!</v>
      </c>
      <c r="D133" s="33" t="e">
        <f>+#REF!</f>
        <v>#REF!</v>
      </c>
      <c r="F133" s="31" t="e">
        <f t="shared" si="0"/>
        <v>#REF!</v>
      </c>
      <c r="G133" s="33" t="e">
        <f t="shared" si="1"/>
        <v>#REF!</v>
      </c>
      <c r="H133" s="42"/>
      <c r="I133" s="43"/>
      <c r="J133" s="43"/>
      <c r="K133" s="43"/>
      <c r="L133" s="33"/>
    </row>
    <row r="134" spans="2:12" s="31" customFormat="1" ht="13.25" x14ac:dyDescent="0.2">
      <c r="B134" s="31" t="e">
        <f>+#REF!</f>
        <v>#REF!</v>
      </c>
      <c r="C134" s="31" t="e">
        <f>+#REF!</f>
        <v>#REF!</v>
      </c>
      <c r="D134" s="33" t="e">
        <f>+#REF!</f>
        <v>#REF!</v>
      </c>
      <c r="F134" s="31" t="e">
        <f t="shared" si="0"/>
        <v>#REF!</v>
      </c>
      <c r="G134" s="33" t="e">
        <f t="shared" si="1"/>
        <v>#REF!</v>
      </c>
      <c r="H134" s="42"/>
      <c r="I134" s="43"/>
      <c r="J134" s="43"/>
      <c r="K134" s="43"/>
      <c r="L134" s="33"/>
    </row>
    <row r="135" spans="2:12" s="31" customFormat="1" ht="13.25" x14ac:dyDescent="0.2">
      <c r="B135" s="31" t="e">
        <f>+#REF!</f>
        <v>#REF!</v>
      </c>
      <c r="C135" s="31" t="e">
        <f>+#REF!</f>
        <v>#REF!</v>
      </c>
      <c r="D135" s="33" t="e">
        <f>+#REF!</f>
        <v>#REF!</v>
      </c>
      <c r="F135" s="31">
        <f t="shared" si="0"/>
        <v>0</v>
      </c>
      <c r="G135" s="33">
        <f t="shared" si="1"/>
        <v>0</v>
      </c>
      <c r="H135" s="42"/>
      <c r="I135" s="43"/>
      <c r="J135" s="43"/>
      <c r="K135" s="43"/>
      <c r="L135" s="33"/>
    </row>
    <row r="136" spans="2:12" s="31" customFormat="1" ht="13.25" x14ac:dyDescent="0.2">
      <c r="F136" s="31">
        <f t="shared" si="0"/>
        <v>0</v>
      </c>
      <c r="G136" s="33">
        <f t="shared" si="1"/>
        <v>0</v>
      </c>
      <c r="H136" s="42"/>
      <c r="I136" s="43"/>
      <c r="J136" s="43"/>
      <c r="K136" s="43"/>
      <c r="L136" s="33"/>
    </row>
    <row r="137" spans="2:12" s="31" customFormat="1" ht="13.25" x14ac:dyDescent="0.2">
      <c r="F137" s="31">
        <f t="shared" si="0"/>
        <v>0</v>
      </c>
      <c r="G137" s="33">
        <f t="shared" si="1"/>
        <v>0</v>
      </c>
      <c r="H137" s="42"/>
      <c r="I137" s="43"/>
      <c r="J137" s="43"/>
      <c r="K137" s="43"/>
      <c r="L137" s="33"/>
    </row>
    <row r="138" spans="2:12" s="31" customFormat="1" ht="13.25" x14ac:dyDescent="0.2">
      <c r="F138" s="31">
        <f t="shared" si="0"/>
        <v>0</v>
      </c>
      <c r="G138" s="33">
        <f t="shared" si="1"/>
        <v>0</v>
      </c>
      <c r="H138" s="42"/>
      <c r="I138" s="43"/>
      <c r="J138" s="43"/>
      <c r="K138" s="43"/>
      <c r="L138" s="33"/>
    </row>
    <row r="139" spans="2:12" s="31" customFormat="1" ht="13.25" x14ac:dyDescent="0.2">
      <c r="F139" s="31">
        <f t="shared" si="0"/>
        <v>0</v>
      </c>
      <c r="G139" s="33">
        <f t="shared" si="1"/>
        <v>0</v>
      </c>
      <c r="H139" s="42"/>
      <c r="I139" s="43"/>
      <c r="J139" s="43"/>
      <c r="K139" s="43"/>
      <c r="L139" s="33"/>
    </row>
    <row r="140" spans="2:12" s="31" customFormat="1" ht="13.25" x14ac:dyDescent="0.2">
      <c r="F140" s="31">
        <f t="shared" si="0"/>
        <v>0</v>
      </c>
      <c r="G140" s="33">
        <f t="shared" si="1"/>
        <v>0</v>
      </c>
      <c r="H140" s="42"/>
      <c r="I140" s="43"/>
      <c r="J140" s="43"/>
      <c r="K140" s="43"/>
      <c r="L140" s="33"/>
    </row>
    <row r="141" spans="2:12" s="31" customFormat="1" ht="13.25" x14ac:dyDescent="0.2">
      <c r="F141" s="31">
        <f t="shared" si="0"/>
        <v>0</v>
      </c>
      <c r="G141" s="33">
        <f t="shared" si="1"/>
        <v>0</v>
      </c>
      <c r="I141" s="39"/>
      <c r="J141" s="39"/>
      <c r="K141" s="39"/>
      <c r="L141" s="33"/>
    </row>
    <row r="142" spans="2:12" s="31" customFormat="1" ht="13.25" x14ac:dyDescent="0.2">
      <c r="I142" s="39"/>
      <c r="J142" s="39"/>
      <c r="K142" s="39"/>
      <c r="L142" s="33"/>
    </row>
    <row r="143" spans="2:12" ht="13.25" hidden="1" x14ac:dyDescent="0.2"/>
    <row r="144" spans="2:12" ht="13.25" hidden="1" x14ac:dyDescent="0.2"/>
    <row r="145" ht="13.25" hidden="1" x14ac:dyDescent="0.2"/>
    <row r="146" ht="13.25" hidden="1" x14ac:dyDescent="0.2"/>
    <row r="147" ht="13.25" hidden="1" x14ac:dyDescent="0.2"/>
    <row r="148" ht="13.25" hidden="1" x14ac:dyDescent="0.2"/>
    <row r="149" ht="13.25" hidden="1" x14ac:dyDescent="0.2"/>
    <row r="150" ht="13.25" hidden="1" x14ac:dyDescent="0.2"/>
    <row r="151" ht="13.25" hidden="1" x14ac:dyDescent="0.2"/>
    <row r="152" ht="13.25" hidden="1" x14ac:dyDescent="0.2"/>
    <row r="153" ht="13.25" hidden="1" x14ac:dyDescent="0.2"/>
    <row r="154" ht="13.25" hidden="1" x14ac:dyDescent="0.2"/>
    <row r="155" ht="13.25" hidden="1" x14ac:dyDescent="0.2"/>
    <row r="156" ht="13.25" hidden="1" x14ac:dyDescent="0.2"/>
    <row r="157" ht="13.25" hidden="1" x14ac:dyDescent="0.2"/>
    <row r="158" ht="13.25" hidden="1" x14ac:dyDescent="0.2"/>
    <row r="159" ht="13.25" hidden="1" x14ac:dyDescent="0.2"/>
    <row r="160" ht="13.25" hidden="1" x14ac:dyDescent="0.2"/>
    <row r="161" ht="13.25" hidden="1" x14ac:dyDescent="0.2"/>
    <row r="162" ht="13.25" hidden="1" x14ac:dyDescent="0.2"/>
    <row r="163" ht="13.25" hidden="1" x14ac:dyDescent="0.2"/>
    <row r="164" ht="13.25" hidden="1" x14ac:dyDescent="0.2"/>
    <row r="165" ht="13.25" hidden="1" x14ac:dyDescent="0.2"/>
    <row r="166" ht="13.25" hidden="1" x14ac:dyDescent="0.2"/>
    <row r="167" ht="13.25" hidden="1" x14ac:dyDescent="0.2"/>
    <row r="168" ht="13.25" hidden="1" x14ac:dyDescent="0.2"/>
    <row r="169" ht="13.25" hidden="1" x14ac:dyDescent="0.2"/>
    <row r="170" ht="13.25" hidden="1" x14ac:dyDescent="0.2"/>
    <row r="171" ht="13.25" hidden="1" x14ac:dyDescent="0.2"/>
    <row r="172" ht="13.25" hidden="1" x14ac:dyDescent="0.2"/>
    <row r="173" ht="13.25" hidden="1" x14ac:dyDescent="0.2"/>
    <row r="174" ht="13.25" hidden="1" x14ac:dyDescent="0.2"/>
    <row r="175" ht="13.25" hidden="1" x14ac:dyDescent="0.2"/>
    <row r="176" ht="13.25" hidden="1" x14ac:dyDescent="0.2"/>
    <row r="177" ht="13.25" hidden="1" x14ac:dyDescent="0.2"/>
    <row r="178" ht="13.25" hidden="1" x14ac:dyDescent="0.2"/>
    <row r="179" ht="13.25" hidden="1" x14ac:dyDescent="0.2"/>
    <row r="180" ht="13.25" hidden="1" x14ac:dyDescent="0.2"/>
    <row r="181" ht="13.25" hidden="1" x14ac:dyDescent="0.2"/>
    <row r="182" ht="13.25" hidden="1" x14ac:dyDescent="0.2"/>
    <row r="183" ht="13.25" hidden="1" x14ac:dyDescent="0.2"/>
    <row r="184" ht="13.25" hidden="1" x14ac:dyDescent="0.2"/>
    <row r="185" ht="13.25" hidden="1" x14ac:dyDescent="0.2"/>
    <row r="186" ht="13.25" hidden="1" x14ac:dyDescent="0.2"/>
    <row r="187" ht="13.25" hidden="1" x14ac:dyDescent="0.2"/>
    <row r="188" ht="13.25" hidden="1" x14ac:dyDescent="0.2"/>
    <row r="189" ht="13.25" hidden="1" x14ac:dyDescent="0.2"/>
    <row r="190" ht="13.25" hidden="1" x14ac:dyDescent="0.2"/>
    <row r="191" ht="13.25" hidden="1" x14ac:dyDescent="0.2"/>
    <row r="192" ht="13.25" hidden="1" x14ac:dyDescent="0.2"/>
    <row r="193" ht="13.25" hidden="1" x14ac:dyDescent="0.2"/>
    <row r="194" ht="13.25" hidden="1" x14ac:dyDescent="0.2"/>
    <row r="195" ht="13.25" hidden="1" x14ac:dyDescent="0.2"/>
    <row r="196" ht="13.25" hidden="1" x14ac:dyDescent="0.2"/>
    <row r="197" ht="13.25" hidden="1" x14ac:dyDescent="0.2"/>
    <row r="198" ht="13.25" hidden="1" x14ac:dyDescent="0.2"/>
    <row r="199" ht="13.25" hidden="1" x14ac:dyDescent="0.2"/>
    <row r="200" ht="13.25" hidden="1" x14ac:dyDescent="0.2"/>
    <row r="201" ht="13.25" hidden="1" x14ac:dyDescent="0.2"/>
    <row r="202" ht="13.25" hidden="1" x14ac:dyDescent="0.2"/>
    <row r="203" ht="13.25" hidden="1" x14ac:dyDescent="0.2"/>
    <row r="204" ht="13.25" hidden="1" x14ac:dyDescent="0.2"/>
    <row r="205" ht="13.25" hidden="1" x14ac:dyDescent="0.2"/>
    <row r="206" ht="13.25" hidden="1" x14ac:dyDescent="0.2"/>
    <row r="207" ht="13.25" hidden="1" x14ac:dyDescent="0.2"/>
    <row r="208" ht="13.25" hidden="1" x14ac:dyDescent="0.2"/>
    <row r="209" ht="13.25" hidden="1" x14ac:dyDescent="0.2"/>
    <row r="210" ht="13.25" hidden="1" x14ac:dyDescent="0.2"/>
    <row r="211" ht="13.25" hidden="1" x14ac:dyDescent="0.2"/>
    <row r="212" ht="13.25" hidden="1" x14ac:dyDescent="0.2"/>
    <row r="213" ht="13.25" hidden="1" x14ac:dyDescent="0.2"/>
    <row r="214" ht="13.25" hidden="1" x14ac:dyDescent="0.2"/>
    <row r="215" ht="13.25" hidden="1" x14ac:dyDescent="0.2"/>
    <row r="216" ht="13.25" hidden="1" x14ac:dyDescent="0.2"/>
    <row r="217" ht="13.25" hidden="1" x14ac:dyDescent="0.2"/>
    <row r="218" ht="13.25" hidden="1" x14ac:dyDescent="0.2"/>
    <row r="219" ht="13.25" hidden="1" x14ac:dyDescent="0.2"/>
    <row r="220" ht="13.25" hidden="1" x14ac:dyDescent="0.2"/>
    <row r="221" ht="13.25" hidden="1" x14ac:dyDescent="0.2"/>
    <row r="222" ht="13.25" hidden="1" x14ac:dyDescent="0.2"/>
    <row r="223" ht="13.25" hidden="1" x14ac:dyDescent="0.2"/>
    <row r="224" ht="13.25" hidden="1" x14ac:dyDescent="0.2"/>
    <row r="225" ht="13.25" hidden="1" x14ac:dyDescent="0.2"/>
    <row r="226" ht="13.25" hidden="1" x14ac:dyDescent="0.2"/>
    <row r="227" ht="13.25" hidden="1" x14ac:dyDescent="0.2"/>
    <row r="228" ht="13.25" hidden="1" x14ac:dyDescent="0.2"/>
    <row r="229" ht="13.25" hidden="1" x14ac:dyDescent="0.2"/>
    <row r="230" ht="13.25" hidden="1" x14ac:dyDescent="0.2"/>
    <row r="231" ht="13.25" hidden="1" x14ac:dyDescent="0.2"/>
    <row r="232" ht="13.25" hidden="1" x14ac:dyDescent="0.2"/>
    <row r="233" ht="13.25" hidden="1" x14ac:dyDescent="0.2"/>
    <row r="234" ht="13.25" hidden="1" x14ac:dyDescent="0.2"/>
    <row r="235" ht="13.25" hidden="1" x14ac:dyDescent="0.2"/>
    <row r="236" ht="13.25" hidden="1" x14ac:dyDescent="0.2"/>
    <row r="237" ht="13.25" hidden="1" x14ac:dyDescent="0.2"/>
    <row r="238" ht="13.25" hidden="1" x14ac:dyDescent="0.2"/>
    <row r="239" ht="13.25" hidden="1" x14ac:dyDescent="0.2"/>
    <row r="240" ht="13.25" hidden="1" x14ac:dyDescent="0.2"/>
    <row r="241" ht="13.25" hidden="1" x14ac:dyDescent="0.2"/>
    <row r="242" ht="13.25" hidden="1" x14ac:dyDescent="0.2"/>
    <row r="243" ht="13.25" hidden="1" x14ac:dyDescent="0.2"/>
    <row r="244" ht="13.25" hidden="1" x14ac:dyDescent="0.2"/>
    <row r="245" ht="13.25" hidden="1" x14ac:dyDescent="0.2"/>
    <row r="246" ht="13.25" hidden="1" x14ac:dyDescent="0.2"/>
    <row r="247" ht="13.25" hidden="1" x14ac:dyDescent="0.2"/>
    <row r="248" ht="13.25" hidden="1" x14ac:dyDescent="0.2"/>
    <row r="249" ht="13.25" hidden="1" x14ac:dyDescent="0.2"/>
    <row r="250" ht="13.25" hidden="1" x14ac:dyDescent="0.2"/>
    <row r="251" ht="13.25" hidden="1" x14ac:dyDescent="0.2"/>
    <row r="252" ht="13.25" hidden="1" x14ac:dyDescent="0.2"/>
    <row r="253" ht="13.25" hidden="1" x14ac:dyDescent="0.2"/>
    <row r="254" ht="13.25" hidden="1" x14ac:dyDescent="0.2"/>
    <row r="255" ht="13.25" hidden="1" x14ac:dyDescent="0.2"/>
    <row r="256" ht="13.25" hidden="1" x14ac:dyDescent="0.2"/>
    <row r="257" ht="13.25" hidden="1" x14ac:dyDescent="0.2"/>
    <row r="258" ht="13.25" hidden="1" x14ac:dyDescent="0.2"/>
    <row r="259" ht="13.25" hidden="1" x14ac:dyDescent="0.2"/>
    <row r="260" ht="13.25" hidden="1" x14ac:dyDescent="0.2"/>
    <row r="261" ht="13.25" hidden="1" x14ac:dyDescent="0.2"/>
    <row r="262" ht="13.25" hidden="1" x14ac:dyDescent="0.2"/>
    <row r="263" ht="13.25" hidden="1" x14ac:dyDescent="0.2"/>
    <row r="264" ht="13.25" hidden="1" x14ac:dyDescent="0.2"/>
    <row r="265" ht="13.25" hidden="1" x14ac:dyDescent="0.2"/>
    <row r="266" ht="13.25" hidden="1" x14ac:dyDescent="0.2"/>
    <row r="267" ht="13.25" hidden="1" x14ac:dyDescent="0.2"/>
    <row r="268" ht="13.25" hidden="1" x14ac:dyDescent="0.2"/>
    <row r="269" ht="13.25" hidden="1" x14ac:dyDescent="0.2"/>
    <row r="270" ht="13.25" hidden="1" x14ac:dyDescent="0.2"/>
    <row r="271" ht="13.25" hidden="1" x14ac:dyDescent="0.2"/>
    <row r="272" ht="13.25" hidden="1" x14ac:dyDescent="0.2"/>
    <row r="273" ht="13.25" hidden="1" x14ac:dyDescent="0.2"/>
    <row r="274" ht="13.25" hidden="1" x14ac:dyDescent="0.2"/>
    <row r="275" ht="13.25" hidden="1" x14ac:dyDescent="0.2"/>
    <row r="276" ht="13.25" hidden="1" x14ac:dyDescent="0.2"/>
    <row r="277" ht="13.25" hidden="1" x14ac:dyDescent="0.2"/>
    <row r="278" ht="13.25" hidden="1" x14ac:dyDescent="0.2"/>
    <row r="279" ht="13.25" hidden="1" x14ac:dyDescent="0.2"/>
    <row r="280" ht="13.25" hidden="1" x14ac:dyDescent="0.2"/>
    <row r="281" ht="13.25" hidden="1" x14ac:dyDescent="0.2"/>
    <row r="282" ht="13.25" hidden="1" x14ac:dyDescent="0.2"/>
    <row r="283" ht="13.25" hidden="1" x14ac:dyDescent="0.2"/>
    <row r="284" ht="13.25" hidden="1" x14ac:dyDescent="0.2"/>
    <row r="285" ht="13.25" hidden="1" x14ac:dyDescent="0.2"/>
    <row r="286" ht="13.25" hidden="1" x14ac:dyDescent="0.2"/>
    <row r="287" ht="13.25" hidden="1" x14ac:dyDescent="0.2"/>
    <row r="288" ht="13.25" hidden="1" x14ac:dyDescent="0.2"/>
    <row r="289" ht="13.25" hidden="1" x14ac:dyDescent="0.2"/>
    <row r="290" ht="13.25" hidden="1" x14ac:dyDescent="0.2"/>
    <row r="291" ht="13.25" hidden="1" x14ac:dyDescent="0.2"/>
    <row r="292" ht="13.25" hidden="1" x14ac:dyDescent="0.2"/>
    <row r="293" ht="13.25" hidden="1" x14ac:dyDescent="0.2"/>
    <row r="294" ht="13.25" hidden="1" x14ac:dyDescent="0.2"/>
    <row r="295" ht="13.25" hidden="1" x14ac:dyDescent="0.2"/>
    <row r="296" ht="13.25" hidden="1" x14ac:dyDescent="0.2"/>
    <row r="297" ht="13.25" hidden="1" x14ac:dyDescent="0.2"/>
    <row r="298" ht="13.25" hidden="1" x14ac:dyDescent="0.2"/>
    <row r="299" ht="13.25" hidden="1" x14ac:dyDescent="0.2"/>
    <row r="300" ht="13.25" hidden="1" x14ac:dyDescent="0.2"/>
    <row r="301" ht="13.25" hidden="1" x14ac:dyDescent="0.2"/>
    <row r="302" ht="13.25" hidden="1" x14ac:dyDescent="0.2"/>
    <row r="303" ht="13.25" hidden="1" x14ac:dyDescent="0.2"/>
    <row r="304" ht="13.25" hidden="1" x14ac:dyDescent="0.2"/>
    <row r="305" ht="13.25" hidden="1" x14ac:dyDescent="0.2"/>
    <row r="306" ht="13.25" hidden="1" x14ac:dyDescent="0.2"/>
    <row r="307" ht="13.25" hidden="1" x14ac:dyDescent="0.2"/>
    <row r="308" ht="13.25" hidden="1" x14ac:dyDescent="0.2"/>
    <row r="309" ht="13.25" hidden="1" x14ac:dyDescent="0.2"/>
    <row r="310" ht="13.25" hidden="1" x14ac:dyDescent="0.2"/>
    <row r="311" ht="13.25" hidden="1" x14ac:dyDescent="0.2"/>
    <row r="312" ht="13.25" hidden="1" x14ac:dyDescent="0.2"/>
    <row r="313" ht="13.25" hidden="1" x14ac:dyDescent="0.2"/>
    <row r="314" ht="13.25" hidden="1" x14ac:dyDescent="0.2"/>
    <row r="315" ht="13.25" hidden="1" x14ac:dyDescent="0.2"/>
    <row r="316" ht="13.25" hidden="1" x14ac:dyDescent="0.2"/>
    <row r="317" ht="13.25" hidden="1" x14ac:dyDescent="0.2"/>
    <row r="318" ht="13.25" hidden="1" x14ac:dyDescent="0.2"/>
    <row r="319" ht="13.25" hidden="1" x14ac:dyDescent="0.2"/>
    <row r="320" ht="13.25" hidden="1" x14ac:dyDescent="0.2"/>
    <row r="321" ht="13.25" hidden="1" x14ac:dyDescent="0.2"/>
    <row r="322" ht="13.25" hidden="1" x14ac:dyDescent="0.2"/>
    <row r="323" ht="13.25" hidden="1" x14ac:dyDescent="0.2"/>
    <row r="324" ht="13.25" hidden="1" x14ac:dyDescent="0.2"/>
    <row r="325" ht="13.25" hidden="1" x14ac:dyDescent="0.2"/>
    <row r="326" ht="13.25" hidden="1" x14ac:dyDescent="0.2"/>
    <row r="327" ht="13.25" hidden="1" x14ac:dyDescent="0.2"/>
    <row r="328" ht="13.25" hidden="1" x14ac:dyDescent="0.2"/>
    <row r="329" ht="13.25" hidden="1" x14ac:dyDescent="0.2"/>
    <row r="330" ht="13.25" hidden="1" x14ac:dyDescent="0.2"/>
    <row r="331" ht="13.25" hidden="1" x14ac:dyDescent="0.2"/>
    <row r="332" ht="13.25" hidden="1" x14ac:dyDescent="0.2"/>
    <row r="333" ht="13.25" hidden="1" x14ac:dyDescent="0.2"/>
    <row r="334" ht="13.25" hidden="1" x14ac:dyDescent="0.2"/>
    <row r="335" ht="13.25" hidden="1" x14ac:dyDescent="0.2"/>
    <row r="336" ht="13.25" hidden="1" x14ac:dyDescent="0.2"/>
    <row r="337" ht="13.25" hidden="1" x14ac:dyDescent="0.2"/>
    <row r="338" ht="13.25" hidden="1" x14ac:dyDescent="0.2"/>
    <row r="339" ht="13.25" hidden="1" x14ac:dyDescent="0.2"/>
    <row r="340" ht="13.25" hidden="1" x14ac:dyDescent="0.2"/>
    <row r="341" ht="13.25" hidden="1" x14ac:dyDescent="0.2"/>
    <row r="342" ht="13.25" hidden="1" x14ac:dyDescent="0.2"/>
    <row r="343" ht="13.25" hidden="1" x14ac:dyDescent="0.2"/>
    <row r="344" ht="13.25" hidden="1" x14ac:dyDescent="0.2"/>
    <row r="345" ht="13.25" hidden="1" x14ac:dyDescent="0.2"/>
    <row r="346" ht="13.25" hidden="1" x14ac:dyDescent="0.2"/>
    <row r="347" ht="13.25" hidden="1" x14ac:dyDescent="0.2"/>
    <row r="348" ht="13.25" hidden="1" x14ac:dyDescent="0.2"/>
    <row r="349" ht="13.25" hidden="1" x14ac:dyDescent="0.2"/>
    <row r="350" ht="13.25" hidden="1" x14ac:dyDescent="0.2"/>
    <row r="351" ht="13.25" hidden="1" x14ac:dyDescent="0.2"/>
    <row r="352" ht="13.25" hidden="1" x14ac:dyDescent="0.2"/>
    <row r="353" ht="13.25" hidden="1" x14ac:dyDescent="0.2"/>
    <row r="354" ht="13.25" hidden="1" x14ac:dyDescent="0.2"/>
    <row r="355" ht="13.25" hidden="1" x14ac:dyDescent="0.2"/>
    <row r="356" ht="13.25" hidden="1" x14ac:dyDescent="0.2"/>
    <row r="357" ht="13.25" hidden="1" x14ac:dyDescent="0.2"/>
    <row r="358" ht="13.25" hidden="1" x14ac:dyDescent="0.2"/>
    <row r="359" ht="13.25" hidden="1" x14ac:dyDescent="0.2"/>
    <row r="360" ht="13.25" hidden="1" x14ac:dyDescent="0.2"/>
    <row r="361" ht="13.25" hidden="1" x14ac:dyDescent="0.2"/>
    <row r="362" ht="13.25" hidden="1" x14ac:dyDescent="0.2"/>
    <row r="363" ht="13.25" hidden="1" x14ac:dyDescent="0.2"/>
    <row r="364" ht="13.25" hidden="1" x14ac:dyDescent="0.2"/>
    <row r="365" ht="13.25" hidden="1" x14ac:dyDescent="0.2"/>
    <row r="366" ht="13.25" hidden="1" x14ac:dyDescent="0.2"/>
    <row r="367" ht="13.25" hidden="1" x14ac:dyDescent="0.2"/>
    <row r="368" ht="13.25" hidden="1" x14ac:dyDescent="0.2"/>
    <row r="369" ht="13.25" hidden="1" x14ac:dyDescent="0.2"/>
    <row r="370" ht="13.25" hidden="1" x14ac:dyDescent="0.2"/>
    <row r="371" ht="13.25" hidden="1" x14ac:dyDescent="0.2"/>
    <row r="372" ht="13.25" hidden="1" x14ac:dyDescent="0.2"/>
    <row r="373" ht="13.25" hidden="1" x14ac:dyDescent="0.2"/>
    <row r="374" ht="13.25" hidden="1" x14ac:dyDescent="0.2"/>
    <row r="375" ht="13.25" hidden="1" x14ac:dyDescent="0.2"/>
    <row r="376" ht="13.25" hidden="1" x14ac:dyDescent="0.2"/>
    <row r="377" ht="13.25" hidden="1" x14ac:dyDescent="0.2"/>
    <row r="378" ht="13.25" hidden="1" x14ac:dyDescent="0.2"/>
    <row r="379" ht="13.25" hidden="1" x14ac:dyDescent="0.2"/>
    <row r="380" ht="13.25" hidden="1" x14ac:dyDescent="0.2"/>
    <row r="381" ht="13.25" hidden="1" x14ac:dyDescent="0.2"/>
    <row r="382" ht="13.25" hidden="1" x14ac:dyDescent="0.2"/>
    <row r="383" ht="13.25" hidden="1" x14ac:dyDescent="0.2"/>
    <row r="384" ht="13.25" hidden="1" x14ac:dyDescent="0.2"/>
    <row r="385" ht="13.25" hidden="1" x14ac:dyDescent="0.2"/>
    <row r="386" ht="13.25" hidden="1" x14ac:dyDescent="0.2"/>
    <row r="387" ht="13.25" hidden="1" x14ac:dyDescent="0.2"/>
    <row r="388" ht="13.25" hidden="1" x14ac:dyDescent="0.2"/>
    <row r="389" ht="13.25" hidden="1" x14ac:dyDescent="0.2"/>
    <row r="390" ht="13.25" hidden="1" x14ac:dyDescent="0.2"/>
    <row r="391" ht="13.25" hidden="1" x14ac:dyDescent="0.2"/>
    <row r="392" ht="13.25" hidden="1" x14ac:dyDescent="0.2"/>
    <row r="393" ht="13.25" hidden="1" x14ac:dyDescent="0.2"/>
    <row r="394" ht="13.25" hidden="1" x14ac:dyDescent="0.2"/>
    <row r="395" ht="13.25" hidden="1" x14ac:dyDescent="0.2"/>
    <row r="396" ht="13.25" hidden="1" x14ac:dyDescent="0.2"/>
    <row r="397" ht="13.25" hidden="1" x14ac:dyDescent="0.2"/>
    <row r="398" ht="13.25" hidden="1" x14ac:dyDescent="0.2"/>
    <row r="399" ht="13.25" hidden="1" x14ac:dyDescent="0.2"/>
    <row r="400" ht="13.25" hidden="1" x14ac:dyDescent="0.2"/>
    <row r="401" ht="13.25" hidden="1" x14ac:dyDescent="0.2"/>
    <row r="402" ht="13.25" hidden="1" x14ac:dyDescent="0.2"/>
    <row r="403" ht="13.25" hidden="1" x14ac:dyDescent="0.2"/>
    <row r="404" ht="13.25" hidden="1" x14ac:dyDescent="0.2"/>
    <row r="405" ht="13.25" hidden="1" x14ac:dyDescent="0.2"/>
    <row r="406" ht="13.25" hidden="1" x14ac:dyDescent="0.2"/>
    <row r="407" ht="13.25" hidden="1" x14ac:dyDescent="0.2"/>
    <row r="408" ht="13.25" hidden="1" x14ac:dyDescent="0.2"/>
    <row r="409" ht="13.25" hidden="1" x14ac:dyDescent="0.2"/>
    <row r="410" ht="13.25" hidden="1" x14ac:dyDescent="0.2"/>
    <row r="411" ht="13.25" hidden="1" x14ac:dyDescent="0.2"/>
    <row r="412" ht="13.25" hidden="1" x14ac:dyDescent="0.2"/>
    <row r="413" ht="13.25" hidden="1" x14ac:dyDescent="0.2"/>
    <row r="414" ht="13.25" hidden="1" x14ac:dyDescent="0.2"/>
    <row r="415" ht="13.25" hidden="1" x14ac:dyDescent="0.2"/>
    <row r="416" ht="13.25" hidden="1" x14ac:dyDescent="0.2"/>
    <row r="417" ht="13.25" hidden="1" x14ac:dyDescent="0.2"/>
    <row r="418" ht="13.25" hidden="1" x14ac:dyDescent="0.2"/>
    <row r="419" ht="13.25" hidden="1" x14ac:dyDescent="0.2"/>
    <row r="420" ht="13.25" hidden="1" x14ac:dyDescent="0.2"/>
    <row r="421" ht="13.25" hidden="1" x14ac:dyDescent="0.2"/>
    <row r="422" ht="13.25" hidden="1" x14ac:dyDescent="0.2"/>
    <row r="423" ht="13.25" hidden="1" x14ac:dyDescent="0.2"/>
    <row r="424" ht="13.25" hidden="1" x14ac:dyDescent="0.2"/>
    <row r="425" ht="13.25" hidden="1" x14ac:dyDescent="0.2"/>
    <row r="426" ht="13.25" hidden="1" x14ac:dyDescent="0.2"/>
    <row r="427" ht="13.25" hidden="1" x14ac:dyDescent="0.2"/>
    <row r="428" ht="13.25" hidden="1" x14ac:dyDescent="0.2"/>
    <row r="429" ht="13.25" hidden="1" x14ac:dyDescent="0.2"/>
    <row r="430" ht="13.25" hidden="1" x14ac:dyDescent="0.2"/>
    <row r="431" ht="13.25" hidden="1" x14ac:dyDescent="0.2"/>
    <row r="432" ht="13.25" hidden="1" x14ac:dyDescent="0.2"/>
    <row r="433" ht="13.25" hidden="1" x14ac:dyDescent="0.2"/>
    <row r="434" ht="13.25" hidden="1" x14ac:dyDescent="0.2"/>
    <row r="435" ht="13.25" hidden="1" x14ac:dyDescent="0.2"/>
    <row r="436" ht="13.25" hidden="1" x14ac:dyDescent="0.2"/>
    <row r="437" ht="13.25" hidden="1" x14ac:dyDescent="0.2"/>
    <row r="438" ht="13.25" hidden="1" x14ac:dyDescent="0.2"/>
    <row r="439" ht="13.25" hidden="1" x14ac:dyDescent="0.2"/>
    <row r="440" ht="13.25" hidden="1" x14ac:dyDescent="0.2"/>
    <row r="441" ht="13.25" hidden="1" x14ac:dyDescent="0.2"/>
    <row r="442" ht="13.25" hidden="1" x14ac:dyDescent="0.2"/>
    <row r="443" ht="13.25" hidden="1" x14ac:dyDescent="0.2"/>
    <row r="444" ht="13.25" hidden="1" x14ac:dyDescent="0.2"/>
    <row r="445" ht="13.25" hidden="1" x14ac:dyDescent="0.2"/>
    <row r="446" ht="13.25" hidden="1" x14ac:dyDescent="0.2"/>
    <row r="447" ht="13.25" hidden="1" x14ac:dyDescent="0.2"/>
    <row r="448" ht="13.25" hidden="1" x14ac:dyDescent="0.2"/>
    <row r="449" ht="13.25" hidden="1" x14ac:dyDescent="0.2"/>
    <row r="450" ht="13.25" hidden="1" x14ac:dyDescent="0.2"/>
    <row r="451" ht="13.25" hidden="1" x14ac:dyDescent="0.2"/>
    <row r="452" ht="13.25" hidden="1" x14ac:dyDescent="0.2"/>
    <row r="453" ht="13.25" hidden="1" x14ac:dyDescent="0.2"/>
    <row r="454" ht="13.25" hidden="1" x14ac:dyDescent="0.2"/>
    <row r="455" ht="13.25" hidden="1" x14ac:dyDescent="0.2"/>
    <row r="456" ht="13.25" hidden="1" x14ac:dyDescent="0.2"/>
    <row r="457" ht="13.25" hidden="1" x14ac:dyDescent="0.2"/>
    <row r="458" ht="13.25" hidden="1" x14ac:dyDescent="0.2"/>
    <row r="459" ht="13.25" hidden="1" x14ac:dyDescent="0.2"/>
    <row r="460" ht="13.25" hidden="1" x14ac:dyDescent="0.2"/>
    <row r="461" ht="13.25" hidden="1" x14ac:dyDescent="0.2"/>
    <row r="462" ht="13.25" hidden="1" x14ac:dyDescent="0.2"/>
    <row r="463" ht="13.25" hidden="1" x14ac:dyDescent="0.2"/>
    <row r="464" ht="13.25" hidden="1" x14ac:dyDescent="0.2"/>
    <row r="465" ht="13.25" hidden="1" x14ac:dyDescent="0.2"/>
    <row r="466" ht="13.25" hidden="1" x14ac:dyDescent="0.2"/>
    <row r="467" ht="13.25" hidden="1" x14ac:dyDescent="0.2"/>
    <row r="468" ht="13.25" hidden="1" x14ac:dyDescent="0.2"/>
    <row r="469" ht="13.25" hidden="1" x14ac:dyDescent="0.2"/>
    <row r="470" ht="13.25" hidden="1" x14ac:dyDescent="0.2"/>
    <row r="471" ht="13.25" hidden="1" x14ac:dyDescent="0.2"/>
    <row r="472" ht="13.25" hidden="1" x14ac:dyDescent="0.2"/>
    <row r="473" ht="13.25" hidden="1" x14ac:dyDescent="0.2"/>
    <row r="474" ht="13.25" hidden="1" x14ac:dyDescent="0.2"/>
    <row r="475" ht="13.25" hidden="1" x14ac:dyDescent="0.2"/>
    <row r="476" ht="13.25" hidden="1" x14ac:dyDescent="0.2"/>
    <row r="477" ht="13.25" hidden="1" x14ac:dyDescent="0.2"/>
    <row r="478" ht="13.25" hidden="1" x14ac:dyDescent="0.2"/>
    <row r="479" ht="13.25" hidden="1" x14ac:dyDescent="0.2"/>
    <row r="480" ht="13.25" hidden="1" x14ac:dyDescent="0.2"/>
    <row r="481" ht="13.25" hidden="1" x14ac:dyDescent="0.2"/>
    <row r="482" ht="13.25" hidden="1" x14ac:dyDescent="0.2"/>
    <row r="483" ht="13.25" hidden="1" x14ac:dyDescent="0.2"/>
    <row r="484" ht="13.25" hidden="1" x14ac:dyDescent="0.2"/>
    <row r="485" ht="13.25" hidden="1" x14ac:dyDescent="0.2"/>
    <row r="486" ht="13.25" hidden="1" x14ac:dyDescent="0.2"/>
    <row r="487" ht="13.25" hidden="1" x14ac:dyDescent="0.2"/>
    <row r="488" ht="13.25" hidden="1" x14ac:dyDescent="0.2"/>
    <row r="489" ht="13.25" hidden="1" x14ac:dyDescent="0.2"/>
    <row r="490" ht="13.25" hidden="1" x14ac:dyDescent="0.2"/>
    <row r="491" ht="13.25" hidden="1" x14ac:dyDescent="0.2"/>
    <row r="492" ht="13.25" hidden="1" x14ac:dyDescent="0.2"/>
    <row r="493" ht="13.25" hidden="1" x14ac:dyDescent="0.2"/>
    <row r="494" ht="13.25" hidden="1" x14ac:dyDescent="0.2"/>
    <row r="495" ht="13.25" hidden="1" x14ac:dyDescent="0.2"/>
    <row r="496" ht="13.25" hidden="1" x14ac:dyDescent="0.2"/>
    <row r="497" ht="13.25" hidden="1" x14ac:dyDescent="0.2"/>
    <row r="498" ht="13.25" hidden="1" x14ac:dyDescent="0.2"/>
    <row r="499" ht="13.25" hidden="1" x14ac:dyDescent="0.2"/>
    <row r="500" ht="13.25" hidden="1" x14ac:dyDescent="0.2"/>
    <row r="501" ht="13.25" hidden="1" x14ac:dyDescent="0.2"/>
    <row r="502" ht="13.25" hidden="1" x14ac:dyDescent="0.2"/>
    <row r="503" ht="13.25" hidden="1" x14ac:dyDescent="0.2"/>
    <row r="504" ht="13.25" hidden="1" x14ac:dyDescent="0.2"/>
    <row r="505" ht="13.25" hidden="1" x14ac:dyDescent="0.2"/>
    <row r="506" ht="13.25" hidden="1" x14ac:dyDescent="0.2"/>
    <row r="507" ht="13.25" hidden="1" x14ac:dyDescent="0.2"/>
    <row r="508" ht="13.25" hidden="1" x14ac:dyDescent="0.2"/>
    <row r="509" ht="13.25" hidden="1" x14ac:dyDescent="0.2"/>
    <row r="510" ht="13.25" hidden="1" x14ac:dyDescent="0.2"/>
    <row r="511" ht="13.25" hidden="1" x14ac:dyDescent="0.2"/>
    <row r="512" ht="13.25" hidden="1" x14ac:dyDescent="0.2"/>
    <row r="513" ht="13.25" hidden="1" x14ac:dyDescent="0.2"/>
    <row r="514" ht="13.25" hidden="1" x14ac:dyDescent="0.2"/>
    <row r="515" ht="13.25" hidden="1" x14ac:dyDescent="0.2"/>
    <row r="516" ht="13.25" hidden="1" x14ac:dyDescent="0.2"/>
    <row r="517" ht="13.25" hidden="1" x14ac:dyDescent="0.2"/>
    <row r="518" ht="13.25" hidden="1" x14ac:dyDescent="0.2"/>
    <row r="519" ht="13.25" hidden="1" x14ac:dyDescent="0.2"/>
    <row r="520" ht="13.25" hidden="1" x14ac:dyDescent="0.2"/>
    <row r="521" ht="13.25" hidden="1" x14ac:dyDescent="0.2"/>
    <row r="522" ht="13.25" hidden="1" x14ac:dyDescent="0.2"/>
    <row r="523" ht="13.25" hidden="1" x14ac:dyDescent="0.2"/>
    <row r="524" ht="13.25" hidden="1" x14ac:dyDescent="0.2"/>
    <row r="525" ht="13.25" hidden="1" x14ac:dyDescent="0.2"/>
    <row r="526" ht="13.25" hidden="1" x14ac:dyDescent="0.2"/>
    <row r="527" ht="13.25" hidden="1" x14ac:dyDescent="0.2"/>
    <row r="528" ht="13.25" hidden="1" x14ac:dyDescent="0.2"/>
    <row r="529" ht="13.25" hidden="1" x14ac:dyDescent="0.2"/>
    <row r="530" ht="13.25" hidden="1" x14ac:dyDescent="0.2"/>
    <row r="531" ht="13.25" hidden="1" x14ac:dyDescent="0.2"/>
    <row r="532" ht="13.25" hidden="1" x14ac:dyDescent="0.2"/>
    <row r="533" ht="13.25" hidden="1" x14ac:dyDescent="0.2"/>
    <row r="534" ht="13.25" hidden="1" x14ac:dyDescent="0.2"/>
    <row r="535" ht="13.25" hidden="1" x14ac:dyDescent="0.2"/>
    <row r="536" ht="13.25" hidden="1" x14ac:dyDescent="0.2"/>
    <row r="537" ht="13.25" hidden="1" x14ac:dyDescent="0.2"/>
    <row r="538" ht="13.25" hidden="1" x14ac:dyDescent="0.2"/>
    <row r="539" ht="13.25" hidden="1" x14ac:dyDescent="0.2"/>
    <row r="540" ht="13.25" hidden="1" x14ac:dyDescent="0.2"/>
    <row r="541" ht="13.25" hidden="1" x14ac:dyDescent="0.2"/>
    <row r="542" ht="13.25" hidden="1" x14ac:dyDescent="0.2"/>
    <row r="543" ht="13.25" hidden="1" x14ac:dyDescent="0.2"/>
    <row r="544" ht="13.25" hidden="1" x14ac:dyDescent="0.2"/>
    <row r="545" ht="13.25" hidden="1" x14ac:dyDescent="0.2"/>
    <row r="546" ht="13.25" hidden="1" x14ac:dyDescent="0.2"/>
    <row r="547" ht="13.25" hidden="1" x14ac:dyDescent="0.2"/>
    <row r="548" ht="13.25" hidden="1" x14ac:dyDescent="0.2"/>
    <row r="549" ht="13.25" hidden="1" x14ac:dyDescent="0.2"/>
    <row r="550" ht="13.25" hidden="1" x14ac:dyDescent="0.2"/>
    <row r="551" ht="13.25" hidden="1" x14ac:dyDescent="0.2"/>
    <row r="552" ht="13.25" hidden="1" x14ac:dyDescent="0.2"/>
    <row r="553" ht="13.25" hidden="1" x14ac:dyDescent="0.2"/>
    <row r="554" ht="13.25" hidden="1" x14ac:dyDescent="0.2"/>
    <row r="555" ht="13.25" hidden="1" x14ac:dyDescent="0.2"/>
    <row r="556" ht="13.25" hidden="1" x14ac:dyDescent="0.2"/>
    <row r="557" ht="13.25" hidden="1" x14ac:dyDescent="0.2"/>
    <row r="558" ht="13.25" hidden="1" x14ac:dyDescent="0.2"/>
    <row r="559" ht="13.25" hidden="1" x14ac:dyDescent="0.2"/>
    <row r="560" ht="13.25" hidden="1" x14ac:dyDescent="0.2"/>
    <row r="561" ht="13.25" hidden="1" x14ac:dyDescent="0.2"/>
    <row r="562" ht="13.25" hidden="1" x14ac:dyDescent="0.2"/>
    <row r="563" ht="13.25" hidden="1" x14ac:dyDescent="0.2"/>
    <row r="564" ht="13.25" hidden="1" x14ac:dyDescent="0.2"/>
    <row r="565" ht="13.25" hidden="1" x14ac:dyDescent="0.2"/>
    <row r="566" ht="13.25" hidden="1" x14ac:dyDescent="0.2"/>
    <row r="567" ht="13.25" hidden="1" x14ac:dyDescent="0.2"/>
    <row r="568" ht="13.25" hidden="1" x14ac:dyDescent="0.2"/>
    <row r="569" ht="13.25" hidden="1" x14ac:dyDescent="0.2"/>
    <row r="570" ht="13.25" hidden="1" x14ac:dyDescent="0.2"/>
    <row r="571" ht="13.25" hidden="1" x14ac:dyDescent="0.2"/>
    <row r="572" ht="13.25" hidden="1" x14ac:dyDescent="0.2"/>
    <row r="573" ht="13.25" hidden="1" x14ac:dyDescent="0.2"/>
    <row r="574" ht="13.25" hidden="1" x14ac:dyDescent="0.2"/>
    <row r="575" ht="13.25" hidden="1" x14ac:dyDescent="0.2"/>
    <row r="576" ht="13.25" hidden="1" x14ac:dyDescent="0.2"/>
    <row r="577" ht="13.25" hidden="1" x14ac:dyDescent="0.2"/>
    <row r="578" ht="13.25" hidden="1" x14ac:dyDescent="0.2"/>
    <row r="579" ht="13.25" hidden="1" x14ac:dyDescent="0.2"/>
    <row r="580" ht="13.25" hidden="1" x14ac:dyDescent="0.2"/>
    <row r="581" ht="13.25" hidden="1" x14ac:dyDescent="0.2"/>
    <row r="582" ht="13.25" hidden="1" x14ac:dyDescent="0.2"/>
    <row r="583" ht="13.25" hidden="1" x14ac:dyDescent="0.2"/>
    <row r="584" ht="13.25" hidden="1" x14ac:dyDescent="0.2"/>
    <row r="585" ht="13.25" hidden="1" x14ac:dyDescent="0.2"/>
    <row r="586" ht="13.25" hidden="1" x14ac:dyDescent="0.2"/>
    <row r="587" ht="13.25" hidden="1" x14ac:dyDescent="0.2"/>
    <row r="588" ht="13.25" hidden="1" x14ac:dyDescent="0.2"/>
    <row r="589" ht="13.25" hidden="1" x14ac:dyDescent="0.2"/>
    <row r="590" ht="13.25" hidden="1" x14ac:dyDescent="0.2"/>
    <row r="591" ht="13.25" hidden="1" x14ac:dyDescent="0.2"/>
    <row r="592" ht="13.25" hidden="1" x14ac:dyDescent="0.2"/>
    <row r="593" ht="13.25" hidden="1" x14ac:dyDescent="0.2"/>
    <row r="594" ht="13.25" hidden="1" x14ac:dyDescent="0.2"/>
    <row r="595" ht="13.25" hidden="1" x14ac:dyDescent="0.2"/>
    <row r="596" ht="13.25" hidden="1" x14ac:dyDescent="0.2"/>
    <row r="597" ht="13.25" hidden="1" x14ac:dyDescent="0.2"/>
    <row r="598" ht="13.25" hidden="1" x14ac:dyDescent="0.2"/>
    <row r="599" ht="13.25" hidden="1" x14ac:dyDescent="0.2"/>
    <row r="600" ht="13.25" hidden="1" x14ac:dyDescent="0.2"/>
    <row r="601" ht="13.25" hidden="1" x14ac:dyDescent="0.2"/>
    <row r="602" ht="13.25" hidden="1" x14ac:dyDescent="0.2"/>
    <row r="603" ht="13.25" hidden="1" x14ac:dyDescent="0.2"/>
  </sheetData>
  <sheetProtection algorithmName="SHA-512" hashValue="qn5EDMXVO/rAQPFv2uJZMjR6bFIzlHoOkOSqrQoPLf2vtYzTszUb2xaQ9ItXdu/nV3u2d3FVaJgnbSSQzCHjxA==" saltValue="LgTN4Gg1Dy1N+6Zrxvfdkw==" spinCount="100000" sheet="1" objects="1" scenarios="1"/>
  <mergeCells count="68">
    <mergeCell ref="C106:F106"/>
    <mergeCell ref="C96:F96"/>
    <mergeCell ref="C97:F97"/>
    <mergeCell ref="I97:K97"/>
    <mergeCell ref="E98:H98"/>
    <mergeCell ref="C101:H101"/>
    <mergeCell ref="C105:F105"/>
    <mergeCell ref="C95:F95"/>
    <mergeCell ref="C76:F76"/>
    <mergeCell ref="C77:F77"/>
    <mergeCell ref="I77:K77"/>
    <mergeCell ref="E78:H78"/>
    <mergeCell ref="C81:H81"/>
    <mergeCell ref="C85:F85"/>
    <mergeCell ref="C86:F86"/>
    <mergeCell ref="C88:F88"/>
    <mergeCell ref="I88:K88"/>
    <mergeCell ref="E89:H89"/>
    <mergeCell ref="C92:H92"/>
    <mergeCell ref="C75:F75"/>
    <mergeCell ref="C57:F57"/>
    <mergeCell ref="C58:F58"/>
    <mergeCell ref="I58:K58"/>
    <mergeCell ref="E59:H59"/>
    <mergeCell ref="C62:H62"/>
    <mergeCell ref="C66:F66"/>
    <mergeCell ref="C67:F67"/>
    <mergeCell ref="C68:F68"/>
    <mergeCell ref="I68:K68"/>
    <mergeCell ref="E69:H69"/>
    <mergeCell ref="C72:H72"/>
    <mergeCell ref="C56:F56"/>
    <mergeCell ref="C37:F37"/>
    <mergeCell ref="C38:F38"/>
    <mergeCell ref="I38:K38"/>
    <mergeCell ref="E39:H39"/>
    <mergeCell ref="C42:H42"/>
    <mergeCell ref="C46:F46"/>
    <mergeCell ref="C47:F47"/>
    <mergeCell ref="C49:F49"/>
    <mergeCell ref="I49:K49"/>
    <mergeCell ref="E50:H50"/>
    <mergeCell ref="C53:H53"/>
    <mergeCell ref="C36:F36"/>
    <mergeCell ref="C18:F18"/>
    <mergeCell ref="C19:F19"/>
    <mergeCell ref="I19:K19"/>
    <mergeCell ref="E20:H20"/>
    <mergeCell ref="C23:H23"/>
    <mergeCell ref="C27:F27"/>
    <mergeCell ref="C28:F28"/>
    <mergeCell ref="C29:F29"/>
    <mergeCell ref="I29:K29"/>
    <mergeCell ref="E30:H30"/>
    <mergeCell ref="C33:H33"/>
    <mergeCell ref="P2:R3"/>
    <mergeCell ref="C17:F17"/>
    <mergeCell ref="B2:C4"/>
    <mergeCell ref="D2:H4"/>
    <mergeCell ref="B5:H5"/>
    <mergeCell ref="B6:H6"/>
    <mergeCell ref="C8:F8"/>
    <mergeCell ref="C9:F9"/>
    <mergeCell ref="C10:F10"/>
    <mergeCell ref="I10:K10"/>
    <mergeCell ref="N10:AE10"/>
    <mergeCell ref="E11:H11"/>
    <mergeCell ref="C14:H14"/>
  </mergeCells>
  <conditionalFormatting sqref="L10">
    <cfRule type="cellIs" dxfId="604" priority="46" operator="greaterThan">
      <formula>110%</formula>
    </cfRule>
    <cfRule type="cellIs" dxfId="603" priority="47" operator="between">
      <formula>100.001%</formula>
      <formula>110%</formula>
    </cfRule>
    <cfRule type="cellIs" dxfId="602" priority="48" operator="between">
      <formula>70.001%</formula>
      <formula>100%</formula>
    </cfRule>
    <cfRule type="cellIs" dxfId="601" priority="49" operator="between">
      <formula>0.00001%</formula>
      <formula>70%</formula>
    </cfRule>
    <cfRule type="cellIs" dxfId="600" priority="50" operator="equal">
      <formula>0</formula>
    </cfRule>
  </conditionalFormatting>
  <conditionalFormatting sqref="L19">
    <cfRule type="cellIs" dxfId="599" priority="41" operator="greaterThan">
      <formula>110%</formula>
    </cfRule>
    <cfRule type="cellIs" dxfId="598" priority="42" operator="between">
      <formula>100.001%</formula>
      <formula>110%</formula>
    </cfRule>
    <cfRule type="cellIs" dxfId="597" priority="43" operator="between">
      <formula>70.001%</formula>
      <formula>100%</formula>
    </cfRule>
    <cfRule type="cellIs" dxfId="596" priority="44" operator="between">
      <formula>0.00001%</formula>
      <formula>70%</formula>
    </cfRule>
    <cfRule type="cellIs" dxfId="595" priority="45" operator="equal">
      <formula>0</formula>
    </cfRule>
  </conditionalFormatting>
  <conditionalFormatting sqref="L29">
    <cfRule type="cellIs" dxfId="594" priority="36" operator="greaterThan">
      <formula>110%</formula>
    </cfRule>
    <cfRule type="cellIs" dxfId="593" priority="37" operator="between">
      <formula>100.001%</formula>
      <formula>110%</formula>
    </cfRule>
    <cfRule type="cellIs" dxfId="592" priority="38" operator="between">
      <formula>70.001%</formula>
      <formula>100%</formula>
    </cfRule>
    <cfRule type="cellIs" dxfId="591" priority="39" operator="between">
      <formula>0.00001%</formula>
      <formula>70%</formula>
    </cfRule>
    <cfRule type="cellIs" dxfId="590" priority="40" operator="equal">
      <formula>0</formula>
    </cfRule>
  </conditionalFormatting>
  <conditionalFormatting sqref="L38">
    <cfRule type="cellIs" dxfId="589" priority="31" operator="greaterThan">
      <formula>110%</formula>
    </cfRule>
    <cfRule type="cellIs" dxfId="588" priority="32" operator="between">
      <formula>100.001%</formula>
      <formula>110%</formula>
    </cfRule>
    <cfRule type="cellIs" dxfId="587" priority="33" operator="between">
      <formula>70.001%</formula>
      <formula>100%</formula>
    </cfRule>
    <cfRule type="cellIs" dxfId="586" priority="34" operator="between">
      <formula>0.00001%</formula>
      <formula>70%</formula>
    </cfRule>
    <cfRule type="cellIs" dxfId="585" priority="35" operator="equal">
      <formula>0</formula>
    </cfRule>
  </conditionalFormatting>
  <conditionalFormatting sqref="L49">
    <cfRule type="cellIs" dxfId="584" priority="26" operator="greaterThan">
      <formula>110%</formula>
    </cfRule>
    <cfRule type="cellIs" dxfId="583" priority="27" operator="between">
      <formula>100.001%</formula>
      <formula>110%</formula>
    </cfRule>
    <cfRule type="cellIs" dxfId="582" priority="28" operator="between">
      <formula>70.001%</formula>
      <formula>100%</formula>
    </cfRule>
    <cfRule type="cellIs" dxfId="581" priority="29" operator="between">
      <formula>0.00001%</formula>
      <formula>70%</formula>
    </cfRule>
    <cfRule type="cellIs" dxfId="580" priority="30" operator="equal">
      <formula>0</formula>
    </cfRule>
  </conditionalFormatting>
  <conditionalFormatting sqref="L58">
    <cfRule type="cellIs" dxfId="579" priority="21" operator="greaterThan">
      <formula>110%</formula>
    </cfRule>
    <cfRule type="cellIs" dxfId="578" priority="22" operator="between">
      <formula>100.001%</formula>
      <formula>110%</formula>
    </cfRule>
    <cfRule type="cellIs" dxfId="577" priority="23" operator="between">
      <formula>70.001%</formula>
      <formula>100%</formula>
    </cfRule>
    <cfRule type="cellIs" dxfId="576" priority="24" operator="between">
      <formula>0.00001%</formula>
      <formula>70%</formula>
    </cfRule>
    <cfRule type="cellIs" dxfId="575" priority="25" operator="equal">
      <formula>0</formula>
    </cfRule>
  </conditionalFormatting>
  <conditionalFormatting sqref="L68">
    <cfRule type="cellIs" dxfId="574" priority="16" operator="greaterThan">
      <formula>110%</formula>
    </cfRule>
    <cfRule type="cellIs" dxfId="573" priority="17" operator="between">
      <formula>100.001%</formula>
      <formula>110%</formula>
    </cfRule>
    <cfRule type="cellIs" dxfId="572" priority="18" operator="between">
      <formula>70.001%</formula>
      <formula>100%</formula>
    </cfRule>
    <cfRule type="cellIs" dxfId="571" priority="19" operator="between">
      <formula>0.00001%</formula>
      <formula>70%</formula>
    </cfRule>
    <cfRule type="cellIs" dxfId="570" priority="20" operator="equal">
      <formula>0</formula>
    </cfRule>
  </conditionalFormatting>
  <conditionalFormatting sqref="L77">
    <cfRule type="cellIs" dxfId="569" priority="11" operator="greaterThan">
      <formula>110%</formula>
    </cfRule>
    <cfRule type="cellIs" dxfId="568" priority="12" operator="between">
      <formula>100.001%</formula>
      <formula>110%</formula>
    </cfRule>
    <cfRule type="cellIs" dxfId="567" priority="13" operator="between">
      <formula>70.001%</formula>
      <formula>100%</formula>
    </cfRule>
    <cfRule type="cellIs" dxfId="566" priority="14" operator="between">
      <formula>0.00001%</formula>
      <formula>70%</formula>
    </cfRule>
    <cfRule type="cellIs" dxfId="565" priority="15" operator="equal">
      <formula>0</formula>
    </cfRule>
  </conditionalFormatting>
  <conditionalFormatting sqref="L88">
    <cfRule type="cellIs" dxfId="564" priority="6" operator="greaterThan">
      <formula>110%</formula>
    </cfRule>
    <cfRule type="cellIs" dxfId="563" priority="7" operator="between">
      <formula>100.001%</formula>
      <formula>110%</formula>
    </cfRule>
    <cfRule type="cellIs" dxfId="562" priority="8" operator="between">
      <formula>70.001%</formula>
      <formula>100%</formula>
    </cfRule>
    <cfRule type="cellIs" dxfId="561" priority="9" operator="between">
      <formula>0.00001%</formula>
      <formula>70%</formula>
    </cfRule>
    <cfRule type="cellIs" dxfId="560" priority="10" operator="equal">
      <formula>0</formula>
    </cfRule>
  </conditionalFormatting>
  <conditionalFormatting sqref="L97">
    <cfRule type="cellIs" dxfId="559" priority="1" operator="greaterThan">
      <formula>110%</formula>
    </cfRule>
    <cfRule type="cellIs" dxfId="558" priority="2" operator="between">
      <formula>100.001%</formula>
      <formula>110%</formula>
    </cfRule>
    <cfRule type="cellIs" dxfId="557" priority="3" operator="between">
      <formula>70.001%</formula>
      <formula>100%</formula>
    </cfRule>
    <cfRule type="cellIs" dxfId="556" priority="4" operator="between">
      <formula>0.00001%</formula>
      <formula>70%</formula>
    </cfRule>
    <cfRule type="cellIs" dxfId="555" priority="5" operator="equal">
      <formula>0</formula>
    </cfRule>
  </conditionalFormatting>
  <hyperlinks>
    <hyperlink ref="P2:R3" location="RESUMEN!A1" display="VOLVER AL RESUMEN" xr:uid="{7026968F-2D52-4AEC-A72C-5EBE38323787}"/>
  </hyperlinks>
  <pageMargins left="0.7" right="0.7" top="0.75" bottom="0.75" header="0.3" footer="0.3"/>
  <pageSetup paperSize="9" orientation="portrait" horizontalDpi="300" r:id="rId1"/>
  <headerFooter>
    <oddHeader>&amp;LIndicadores de Proceso</oddHeader>
    <oddFooter>&amp;L Publicación: 13 de mayo de 2020&amp;REnero - Marzo de 2020</oddFooter>
  </headerFooter>
  <ignoredErrors>
    <ignoredError sqref="B128:B136 C128:C137 D128:D138 F127:F134 G127:G135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1CB54-2A88-44A4-8291-09CF3FAC083E}">
  <sheetPr codeName="Hoja4">
    <tabColor theme="4" tint="0.59999389629810485"/>
  </sheetPr>
  <dimension ref="A1:AM603"/>
  <sheetViews>
    <sheetView zoomScale="60" zoomScaleNormal="60" zoomScaleSheetLayoutView="142" zoomScalePageLayoutView="62" workbookViewId="0">
      <selection activeCell="H44" sqref="H44"/>
    </sheetView>
  </sheetViews>
  <sheetFormatPr baseColWidth="10" defaultColWidth="0" defaultRowHeight="0" customHeight="1" zeroHeight="1" x14ac:dyDescent="0.2"/>
  <cols>
    <col min="1" max="1" width="2.5703125" style="4" customWidth="1"/>
    <col min="2" max="2" width="57.85546875" style="8" customWidth="1"/>
    <col min="3" max="3" width="12.140625" style="8" customWidth="1"/>
    <col min="4" max="8" width="10.7109375" style="8" customWidth="1"/>
    <col min="9" max="11" width="5.7109375" style="37" customWidth="1"/>
    <col min="12" max="12" width="10.7109375" style="38" customWidth="1"/>
    <col min="13" max="33" width="10.7109375" style="8" customWidth="1"/>
    <col min="34" max="34" width="11.42578125" style="8" customWidth="1"/>
    <col min="35" max="16384" width="11.42578125" style="8" hidden="1"/>
  </cols>
  <sheetData>
    <row r="1" spans="1:39" s="4" customFormat="1" ht="13.8" customHeight="1" thickBot="1" x14ac:dyDescent="0.25">
      <c r="A1" s="1">
        <v>9</v>
      </c>
      <c r="B1" s="2"/>
      <c r="C1" s="3"/>
      <c r="D1" s="3"/>
      <c r="G1" s="3"/>
      <c r="H1" s="3"/>
      <c r="I1" s="2"/>
      <c r="J1" s="5"/>
      <c r="K1" s="5"/>
      <c r="L1" s="6"/>
      <c r="N1" s="3"/>
      <c r="O1" s="3"/>
      <c r="R1" s="3"/>
      <c r="S1" s="3"/>
      <c r="V1" s="3"/>
      <c r="W1" s="3"/>
      <c r="Z1" s="3"/>
      <c r="AA1" s="3"/>
      <c r="AD1" s="3"/>
      <c r="AE1" s="3"/>
    </row>
    <row r="2" spans="1:39" ht="12.7" customHeight="1" x14ac:dyDescent="0.2">
      <c r="B2" s="145"/>
      <c r="C2" s="146"/>
      <c r="D2" s="149" t="s">
        <v>1</v>
      </c>
      <c r="E2" s="149"/>
      <c r="F2" s="149"/>
      <c r="G2" s="149"/>
      <c r="H2" s="150"/>
      <c r="I2" s="5"/>
      <c r="J2" s="5"/>
      <c r="K2" s="5"/>
      <c r="L2" s="7"/>
      <c r="M2" s="4"/>
      <c r="N2" s="4"/>
      <c r="O2" s="4"/>
      <c r="P2" s="80" t="s">
        <v>58</v>
      </c>
      <c r="Q2" s="80"/>
      <c r="R2" s="80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ht="12.7" customHeight="1" x14ac:dyDescent="0.2">
      <c r="B3" s="147"/>
      <c r="C3" s="148"/>
      <c r="D3" s="151"/>
      <c r="E3" s="151"/>
      <c r="F3" s="151"/>
      <c r="G3" s="151"/>
      <c r="H3" s="152"/>
      <c r="I3" s="5"/>
      <c r="J3" s="5"/>
      <c r="K3" s="5"/>
      <c r="L3" s="7"/>
      <c r="M3" s="4"/>
      <c r="N3" s="4"/>
      <c r="O3" s="4"/>
      <c r="P3" s="80"/>
      <c r="Q3" s="80"/>
      <c r="R3" s="80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12.7" customHeight="1" x14ac:dyDescent="0.2">
      <c r="B4" s="147"/>
      <c r="C4" s="148"/>
      <c r="D4" s="151"/>
      <c r="E4" s="151"/>
      <c r="F4" s="151"/>
      <c r="G4" s="151"/>
      <c r="H4" s="152"/>
      <c r="I4" s="5"/>
      <c r="J4" s="5"/>
      <c r="K4" s="5"/>
      <c r="L4" s="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ht="12.7" customHeight="1" x14ac:dyDescent="0.2">
      <c r="B5" s="153" t="s">
        <v>0</v>
      </c>
      <c r="C5" s="154"/>
      <c r="D5" s="154"/>
      <c r="E5" s="154"/>
      <c r="F5" s="154"/>
      <c r="G5" s="154"/>
      <c r="H5" s="155"/>
      <c r="I5" s="5"/>
      <c r="J5" s="5"/>
      <c r="K5" s="5"/>
      <c r="L5" s="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ht="12.7" customHeight="1" thickBot="1" x14ac:dyDescent="0.25">
      <c r="B6" s="156" t="s">
        <v>2</v>
      </c>
      <c r="C6" s="157"/>
      <c r="D6" s="157"/>
      <c r="E6" s="157"/>
      <c r="F6" s="157"/>
      <c r="G6" s="157"/>
      <c r="H6" s="158"/>
      <c r="I6" s="5"/>
      <c r="J6" s="5"/>
      <c r="K6" s="5"/>
      <c r="L6" s="7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s="4" customFormat="1" ht="12.7" customHeight="1" thickBot="1" x14ac:dyDescent="0.25">
      <c r="B7" s="1"/>
      <c r="C7" s="1"/>
      <c r="D7" s="1"/>
      <c r="E7" s="1"/>
      <c r="F7" s="1"/>
      <c r="G7" s="1"/>
      <c r="H7" s="1"/>
      <c r="I7" s="5"/>
      <c r="J7" s="5"/>
      <c r="K7" s="5"/>
      <c r="L7" s="7"/>
    </row>
    <row r="8" spans="1:39" ht="14" hidden="1" thickBot="1" x14ac:dyDescent="0.25">
      <c r="B8" s="46" t="s">
        <v>3</v>
      </c>
      <c r="C8" s="159" t="str">
        <f>+VLOOKUP(C11,'[4]Datos Indicadores'!$A$2:$Y$144,11,FALSE)</f>
        <v>Proceso: Comercialización</v>
      </c>
      <c r="D8" s="159"/>
      <c r="E8" s="159"/>
      <c r="F8" s="159"/>
      <c r="G8" s="47" t="s">
        <v>4</v>
      </c>
      <c r="H8" s="48">
        <f>+VLOOKUP(C11,'[4]Datos Indicadores'!$A$2:$Y$144,10,FALSE)</f>
        <v>3</v>
      </c>
      <c r="I8" s="5"/>
      <c r="J8" s="5"/>
      <c r="K8" s="5"/>
      <c r="L8" s="7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ht="14" hidden="1" thickBot="1" x14ac:dyDescent="0.25">
      <c r="B9" s="49" t="s">
        <v>5</v>
      </c>
      <c r="C9" s="144" t="str">
        <f>+VLOOKUP(C11,'[4]Datos Indicadores'!$A$2:$Y$144,13,FALSE)</f>
        <v>Proceso: Comercialización. No aplica Subproceso</v>
      </c>
      <c r="D9" s="144"/>
      <c r="E9" s="144"/>
      <c r="F9" s="144"/>
      <c r="G9" s="50" t="s">
        <v>4</v>
      </c>
      <c r="H9" s="51">
        <f>+VLOOKUP(C11,'[4]Datos Indicadores'!$A$2:$Y$144,12,FALSE)</f>
        <v>275</v>
      </c>
      <c r="I9" s="5"/>
      <c r="J9" s="5"/>
      <c r="K9" s="5"/>
      <c r="L9" s="7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ht="25.55" customHeight="1" thickTop="1" thickBot="1" x14ac:dyDescent="0.25">
      <c r="B10" s="52" t="s">
        <v>6</v>
      </c>
      <c r="C10" s="108" t="s">
        <v>122</v>
      </c>
      <c r="D10" s="109"/>
      <c r="E10" s="109"/>
      <c r="F10" s="110"/>
      <c r="G10" s="53" t="s">
        <v>4</v>
      </c>
      <c r="H10" s="54">
        <v>3018</v>
      </c>
      <c r="I10" s="160" t="s">
        <v>7</v>
      </c>
      <c r="J10" s="160"/>
      <c r="K10" s="160"/>
      <c r="L10" s="15">
        <f>+'[4]5063 PC'!BB24</f>
        <v>1.2518907296841293</v>
      </c>
      <c r="M10" s="4"/>
      <c r="N10" s="168" t="s">
        <v>21</v>
      </c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70"/>
      <c r="AF10" s="4"/>
      <c r="AG10" s="4"/>
      <c r="AH10" s="4"/>
      <c r="AI10" s="4"/>
      <c r="AJ10" s="4"/>
      <c r="AK10" s="4"/>
      <c r="AL10" s="4"/>
      <c r="AM10" s="4"/>
    </row>
    <row r="11" spans="1:39" ht="59.7" customHeight="1" thickTop="1" thickBot="1" x14ac:dyDescent="0.25">
      <c r="B11" s="55" t="s">
        <v>9</v>
      </c>
      <c r="C11" s="69">
        <v>5063</v>
      </c>
      <c r="D11" s="56" t="s">
        <v>10</v>
      </c>
      <c r="E11" s="117" t="s">
        <v>123</v>
      </c>
      <c r="F11" s="118"/>
      <c r="G11" s="118"/>
      <c r="H11" s="119"/>
      <c r="I11" s="39"/>
      <c r="J11" s="39"/>
      <c r="K11" s="39"/>
      <c r="L11" s="7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ht="12.7" hidden="1" customHeight="1" x14ac:dyDescent="0.2">
      <c r="B12" s="57" t="s">
        <v>11</v>
      </c>
      <c r="C12" s="58" t="s">
        <v>82</v>
      </c>
      <c r="D12" s="59" t="s">
        <v>12</v>
      </c>
      <c r="E12" s="58">
        <v>100</v>
      </c>
      <c r="F12" s="59" t="s">
        <v>13</v>
      </c>
      <c r="G12" s="60">
        <v>0</v>
      </c>
      <c r="H12" s="61"/>
      <c r="I12" s="39"/>
      <c r="J12" s="39"/>
      <c r="K12" s="39"/>
      <c r="L12" s="7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ht="12.7" hidden="1" customHeight="1" x14ac:dyDescent="0.2">
      <c r="B13" s="46" t="s">
        <v>14</v>
      </c>
      <c r="C13" s="68" t="s">
        <v>63</v>
      </c>
      <c r="D13" s="47" t="s">
        <v>15</v>
      </c>
      <c r="E13" s="68" t="s">
        <v>64</v>
      </c>
      <c r="F13" s="47"/>
      <c r="G13" s="47"/>
      <c r="H13" s="62"/>
      <c r="I13" s="39"/>
      <c r="J13" s="39"/>
      <c r="K13" s="39"/>
      <c r="L13" s="7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ht="13.6" hidden="1" customHeight="1" thickBot="1" x14ac:dyDescent="0.25">
      <c r="B14" s="55" t="s">
        <v>16</v>
      </c>
      <c r="C14" s="120" t="s">
        <v>65</v>
      </c>
      <c r="D14" s="121"/>
      <c r="E14" s="121"/>
      <c r="F14" s="121"/>
      <c r="G14" s="121"/>
      <c r="H14" s="122"/>
      <c r="I14" s="39"/>
      <c r="J14" s="39"/>
      <c r="K14" s="39"/>
      <c r="L14" s="7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s="4" customFormat="1" ht="12.7" hidden="1" customHeight="1" x14ac:dyDescent="0.2">
      <c r="B15" s="1"/>
      <c r="C15" s="1"/>
      <c r="D15" s="1"/>
      <c r="E15" s="1"/>
      <c r="F15" s="1"/>
      <c r="G15" s="1"/>
      <c r="H15" s="1"/>
      <c r="I15" s="39"/>
      <c r="J15" s="39"/>
      <c r="K15" s="39"/>
      <c r="L15" s="7"/>
    </row>
    <row r="16" spans="1:39" s="4" customFormat="1" ht="12.7" customHeight="1" thickBot="1" x14ac:dyDescent="0.25">
      <c r="B16" s="1"/>
      <c r="C16" s="1"/>
      <c r="D16" s="1"/>
      <c r="E16" s="1"/>
      <c r="F16" s="1"/>
      <c r="G16" s="1"/>
      <c r="H16" s="1"/>
      <c r="I16" s="39"/>
      <c r="J16" s="39"/>
      <c r="K16" s="39"/>
      <c r="L16" s="7"/>
    </row>
    <row r="17" spans="2:39" ht="13.6" hidden="1" customHeight="1" thickBot="1" x14ac:dyDescent="0.25">
      <c r="B17" s="46" t="s">
        <v>3</v>
      </c>
      <c r="C17" s="81" t="s">
        <v>122</v>
      </c>
      <c r="D17" s="82"/>
      <c r="E17" s="82"/>
      <c r="F17" s="83"/>
      <c r="G17" s="47" t="s">
        <v>4</v>
      </c>
      <c r="H17" s="48">
        <v>3</v>
      </c>
      <c r="I17" s="39"/>
      <c r="J17" s="39"/>
      <c r="K17" s="39"/>
      <c r="L17" s="7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2:39" ht="13.6" hidden="1" customHeight="1" thickBot="1" x14ac:dyDescent="0.25">
      <c r="B18" s="49" t="s">
        <v>5</v>
      </c>
      <c r="C18" s="105" t="s">
        <v>124</v>
      </c>
      <c r="D18" s="106"/>
      <c r="E18" s="106"/>
      <c r="F18" s="107"/>
      <c r="G18" s="50" t="s">
        <v>4</v>
      </c>
      <c r="H18" s="51">
        <v>275</v>
      </c>
      <c r="I18" s="39"/>
      <c r="J18" s="39"/>
      <c r="K18" s="39"/>
      <c r="L18" s="7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2:39" ht="25.55" customHeight="1" thickTop="1" thickBot="1" x14ac:dyDescent="0.25">
      <c r="B19" s="52" t="s">
        <v>6</v>
      </c>
      <c r="C19" s="108" t="s">
        <v>122</v>
      </c>
      <c r="D19" s="109"/>
      <c r="E19" s="109"/>
      <c r="F19" s="110"/>
      <c r="G19" s="53" t="s">
        <v>4</v>
      </c>
      <c r="H19" s="54">
        <v>3018</v>
      </c>
      <c r="I19" s="160" t="s">
        <v>7</v>
      </c>
      <c r="J19" s="160"/>
      <c r="K19" s="160"/>
      <c r="L19" s="15">
        <f>+'[4]5087 PC'!V24</f>
        <v>0.98510096701564809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2:39" ht="76.599999999999994" customHeight="1" thickTop="1" thickBot="1" x14ac:dyDescent="0.25">
      <c r="B20" s="55" t="s">
        <v>9</v>
      </c>
      <c r="C20" s="69">
        <v>5087</v>
      </c>
      <c r="D20" s="56" t="s">
        <v>10</v>
      </c>
      <c r="E20" s="117" t="s">
        <v>125</v>
      </c>
      <c r="F20" s="118"/>
      <c r="G20" s="118"/>
      <c r="H20" s="119"/>
      <c r="I20" s="39"/>
      <c r="J20" s="39"/>
      <c r="K20" s="39"/>
      <c r="L20" s="7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2:39" ht="12.7" hidden="1" customHeight="1" x14ac:dyDescent="0.2">
      <c r="B21" s="57" t="s">
        <v>11</v>
      </c>
      <c r="C21" s="58" t="s">
        <v>62</v>
      </c>
      <c r="D21" s="59" t="s">
        <v>12</v>
      </c>
      <c r="E21" s="58">
        <v>78</v>
      </c>
      <c r="F21" s="59" t="s">
        <v>13</v>
      </c>
      <c r="G21" s="60">
        <v>0</v>
      </c>
      <c r="H21" s="61"/>
      <c r="I21" s="39"/>
      <c r="J21" s="39"/>
      <c r="K21" s="39"/>
      <c r="L21" s="7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2:39" ht="12.7" hidden="1" customHeight="1" x14ac:dyDescent="0.2">
      <c r="B22" s="46" t="s">
        <v>14</v>
      </c>
      <c r="C22" s="68" t="s">
        <v>72</v>
      </c>
      <c r="D22" s="47" t="s">
        <v>15</v>
      </c>
      <c r="E22" s="68" t="s">
        <v>64</v>
      </c>
      <c r="F22" s="47"/>
      <c r="G22" s="47"/>
      <c r="H22" s="62"/>
      <c r="I22" s="39"/>
      <c r="J22" s="39"/>
      <c r="K22" s="39"/>
      <c r="L22" s="7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2:39" ht="13.6" hidden="1" customHeight="1" thickBot="1" x14ac:dyDescent="0.25">
      <c r="B23" s="55" t="s">
        <v>16</v>
      </c>
      <c r="C23" s="120" t="s">
        <v>65</v>
      </c>
      <c r="D23" s="121"/>
      <c r="E23" s="121"/>
      <c r="F23" s="121"/>
      <c r="G23" s="121"/>
      <c r="H23" s="122"/>
      <c r="I23" s="39"/>
      <c r="J23" s="39"/>
      <c r="K23" s="39"/>
      <c r="L23" s="7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2:39" s="4" customFormat="1" ht="12.7" hidden="1" customHeight="1" x14ac:dyDescent="0.2">
      <c r="B24" s="1"/>
      <c r="C24" s="1"/>
      <c r="D24" s="1"/>
      <c r="E24" s="1"/>
      <c r="F24" s="1"/>
      <c r="G24" s="1"/>
      <c r="H24" s="1"/>
      <c r="I24" s="39"/>
      <c r="J24" s="39"/>
      <c r="K24" s="39"/>
      <c r="L24" s="7"/>
    </row>
    <row r="25" spans="2:39" s="4" customFormat="1" ht="12.7" hidden="1" customHeight="1" x14ac:dyDescent="0.2">
      <c r="B25" s="1"/>
      <c r="C25" s="1"/>
      <c r="D25" s="1"/>
      <c r="E25" s="1"/>
      <c r="F25" s="1"/>
      <c r="G25" s="1"/>
      <c r="H25" s="1"/>
      <c r="I25" s="39"/>
      <c r="J25" s="39"/>
      <c r="K25" s="39"/>
      <c r="L25" s="7"/>
    </row>
    <row r="26" spans="2:39" s="4" customFormat="1" ht="12.7" customHeight="1" thickBot="1" x14ac:dyDescent="0.25">
      <c r="B26" s="1"/>
      <c r="C26" s="1"/>
      <c r="D26" s="1"/>
      <c r="E26" s="1"/>
      <c r="F26" s="1"/>
      <c r="G26" s="1"/>
      <c r="H26" s="1"/>
      <c r="I26" s="39"/>
      <c r="J26" s="39"/>
      <c r="K26" s="39"/>
      <c r="L26" s="7"/>
    </row>
    <row r="27" spans="2:39" ht="13.6" hidden="1" customHeight="1" thickBot="1" x14ac:dyDescent="0.25">
      <c r="B27" s="46" t="s">
        <v>3</v>
      </c>
      <c r="C27" s="81" t="s">
        <v>122</v>
      </c>
      <c r="D27" s="82"/>
      <c r="E27" s="82"/>
      <c r="F27" s="83"/>
      <c r="G27" s="47" t="s">
        <v>4</v>
      </c>
      <c r="H27" s="48">
        <v>3</v>
      </c>
      <c r="I27" s="39"/>
      <c r="J27" s="39"/>
      <c r="K27" s="39"/>
      <c r="L27" s="7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2:39" ht="13.6" hidden="1" customHeight="1" thickBot="1" x14ac:dyDescent="0.25">
      <c r="B28" s="49" t="s">
        <v>5</v>
      </c>
      <c r="C28" s="105" t="s">
        <v>124</v>
      </c>
      <c r="D28" s="106"/>
      <c r="E28" s="106"/>
      <c r="F28" s="107"/>
      <c r="G28" s="50" t="s">
        <v>4</v>
      </c>
      <c r="H28" s="51">
        <v>275</v>
      </c>
      <c r="I28" s="39"/>
      <c r="J28" s="39"/>
      <c r="K28" s="39"/>
      <c r="L28" s="7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2:39" ht="25.55" customHeight="1" thickTop="1" thickBot="1" x14ac:dyDescent="0.25">
      <c r="B29" s="52" t="s">
        <v>6</v>
      </c>
      <c r="C29" s="108" t="s">
        <v>122</v>
      </c>
      <c r="D29" s="109"/>
      <c r="E29" s="109"/>
      <c r="F29" s="110"/>
      <c r="G29" s="53" t="s">
        <v>4</v>
      </c>
      <c r="H29" s="54">
        <v>3018</v>
      </c>
      <c r="I29" s="160" t="s">
        <v>7</v>
      </c>
      <c r="J29" s="160"/>
      <c r="K29" s="160"/>
      <c r="L29" s="15">
        <f>+'[4]5088 PC'!V24</f>
        <v>0.77671755725190839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2:39" ht="41.15" customHeight="1" thickTop="1" thickBot="1" x14ac:dyDescent="0.25">
      <c r="B30" s="55" t="s">
        <v>9</v>
      </c>
      <c r="C30" s="69">
        <v>5088</v>
      </c>
      <c r="D30" s="56" t="s">
        <v>10</v>
      </c>
      <c r="E30" s="117" t="s">
        <v>126</v>
      </c>
      <c r="F30" s="118"/>
      <c r="G30" s="118"/>
      <c r="H30" s="119"/>
      <c r="I30" s="5"/>
      <c r="J30" s="5"/>
      <c r="K30" s="5"/>
      <c r="L30" s="7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2:39" ht="13.25" hidden="1" x14ac:dyDescent="0.2">
      <c r="B31" s="17" t="s">
        <v>11</v>
      </c>
      <c r="C31" s="18" t="str">
        <f>+VLOOKUP(C30,'[4]Datos Indicadores'!$A$2:$Y$144,7,FALSE)</f>
        <v>Trimestre</v>
      </c>
      <c r="D31" s="19" t="s">
        <v>12</v>
      </c>
      <c r="E31" s="18">
        <f>+VLOOKUP(C30,'[4]Datos Indicadores'!$A$2:$Y$144,6,FALSE)</f>
        <v>100</v>
      </c>
      <c r="F31" s="19" t="s">
        <v>13</v>
      </c>
      <c r="G31" s="20">
        <f>+VLOOKUP(C30,'[4]Datos Indicadores'!$A$2:$Y$144,9,FALSE)</f>
        <v>0</v>
      </c>
      <c r="H31" s="21"/>
      <c r="I31" s="5"/>
      <c r="J31" s="5"/>
      <c r="K31" s="5"/>
      <c r="L31" s="7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2:39" ht="13.25" hidden="1" x14ac:dyDescent="0.2">
      <c r="B32" s="9" t="s">
        <v>14</v>
      </c>
      <c r="C32" s="22" t="str">
        <f>+VLOOKUP(C30,'[4]Datos Indicadores'!$A$2:$Y$144,20,FALSE)</f>
        <v>Constante</v>
      </c>
      <c r="D32" s="10" t="s">
        <v>15</v>
      </c>
      <c r="E32" s="22" t="str">
        <f>+VLOOKUP(C30,'[4]Datos Indicadores'!$A$2:$Y$144,8,FALSE)</f>
        <v>Porcentaje</v>
      </c>
      <c r="F32" s="10"/>
      <c r="G32" s="10"/>
      <c r="H32" s="23"/>
      <c r="I32" s="5"/>
      <c r="J32" s="5"/>
      <c r="K32" s="5"/>
      <c r="L32" s="7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2:39" ht="14" hidden="1" thickBot="1" x14ac:dyDescent="0.25">
      <c r="B33" s="16" t="s">
        <v>16</v>
      </c>
      <c r="C33" s="165" t="str">
        <f>+VLOOKUP(C30,'[4]Datos Indicadores'!$A$2:$Y$144,5,FALSE)</f>
        <v>(Variable 1/ Variable 2)* 100</v>
      </c>
      <c r="D33" s="165"/>
      <c r="E33" s="165"/>
      <c r="F33" s="165"/>
      <c r="G33" s="165"/>
      <c r="H33" s="166"/>
      <c r="I33" s="5"/>
      <c r="J33" s="5"/>
      <c r="K33" s="5"/>
      <c r="L33" s="7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2:39" s="4" customFormat="1" ht="13.25" hidden="1" x14ac:dyDescent="0.2">
      <c r="I34" s="5"/>
      <c r="J34" s="5"/>
      <c r="K34" s="5"/>
      <c r="L34" s="7"/>
    </row>
    <row r="35" spans="2:39" s="4" customFormat="1" ht="12.7" customHeight="1" x14ac:dyDescent="0.2">
      <c r="I35" s="5"/>
      <c r="J35" s="5"/>
      <c r="K35" s="5"/>
      <c r="L35" s="7"/>
    </row>
    <row r="36" spans="2:39" ht="13.25" hidden="1" x14ac:dyDescent="0.2">
      <c r="B36" s="9" t="s">
        <v>3</v>
      </c>
      <c r="C36" s="167" t="e">
        <f>+VLOOKUP(#REF!,'[4]Datos Indicadores'!$A$2:$Y$144,11,FALSE)</f>
        <v>#REF!</v>
      </c>
      <c r="D36" s="167"/>
      <c r="E36" s="167"/>
      <c r="F36" s="167"/>
      <c r="G36" s="10" t="s">
        <v>4</v>
      </c>
      <c r="H36" s="11" t="e">
        <f>+VLOOKUP(#REF!,'[4]Datos Indicadores'!$A$2:$Y$144,10,FALSE)</f>
        <v>#REF!</v>
      </c>
      <c r="I36" s="5"/>
      <c r="J36" s="5"/>
      <c r="K36" s="5"/>
      <c r="L36" s="7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2:39" ht="13.25" hidden="1" x14ac:dyDescent="0.2">
      <c r="B37" s="12" t="s">
        <v>5</v>
      </c>
      <c r="C37" s="164" t="e">
        <f>+VLOOKUP(#REF!,'[4]Datos Indicadores'!$A$2:$Y$144,13,FALSE)</f>
        <v>#REF!</v>
      </c>
      <c r="D37" s="164"/>
      <c r="E37" s="164"/>
      <c r="F37" s="164"/>
      <c r="G37" s="13" t="s">
        <v>4</v>
      </c>
      <c r="H37" s="14" t="e">
        <f>+VLOOKUP(#REF!,'[4]Datos Indicadores'!$A$2:$Y$144,12,FALSE)</f>
        <v>#REF!</v>
      </c>
      <c r="I37" s="5"/>
      <c r="J37" s="5"/>
      <c r="K37" s="5"/>
      <c r="L37" s="7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2:39" s="4" customFormat="1" ht="13.25" x14ac:dyDescent="0.2">
      <c r="I38" s="5"/>
      <c r="J38" s="5"/>
      <c r="K38" s="5"/>
      <c r="L38" s="7"/>
    </row>
    <row r="39" spans="2:39" s="4" customFormat="1" ht="13.25" x14ac:dyDescent="0.2">
      <c r="I39" s="5"/>
      <c r="J39" s="5"/>
      <c r="K39" s="5"/>
      <c r="L39" s="7"/>
    </row>
    <row r="40" spans="2:39" s="4" customFormat="1" ht="12.7" customHeight="1" x14ac:dyDescent="0.2">
      <c r="I40" s="5"/>
      <c r="J40" s="5"/>
      <c r="K40" s="5"/>
      <c r="L40" s="7"/>
    </row>
    <row r="41" spans="2:39" s="4" customFormat="1" ht="12.7" customHeight="1" x14ac:dyDescent="0.2">
      <c r="I41" s="5"/>
      <c r="J41" s="5"/>
      <c r="K41" s="5"/>
      <c r="L41" s="7"/>
    </row>
    <row r="42" spans="2:39" s="31" customFormat="1" ht="13.25" x14ac:dyDescent="0.2">
      <c r="I42" s="39"/>
      <c r="J42" s="39"/>
      <c r="K42" s="39"/>
      <c r="L42" s="33"/>
    </row>
    <row r="43" spans="2:39" s="31" customFormat="1" ht="13.25" x14ac:dyDescent="0.2">
      <c r="I43" s="39"/>
      <c r="J43" s="39"/>
      <c r="K43" s="39"/>
      <c r="L43" s="33"/>
    </row>
    <row r="44" spans="2:39" s="31" customFormat="1" ht="13.25" x14ac:dyDescent="0.2">
      <c r="I44" s="39"/>
      <c r="J44" s="39"/>
      <c r="K44" s="39"/>
      <c r="L44" s="33"/>
    </row>
    <row r="45" spans="2:39" s="31" customFormat="1" ht="13.25" x14ac:dyDescent="0.2">
      <c r="I45" s="39"/>
      <c r="J45" s="39"/>
      <c r="K45" s="39"/>
      <c r="L45" s="33"/>
    </row>
    <row r="46" spans="2:39" s="31" customFormat="1" ht="13.25" x14ac:dyDescent="0.2">
      <c r="I46" s="39"/>
      <c r="J46" s="39"/>
      <c r="K46" s="39"/>
      <c r="L46" s="33"/>
    </row>
    <row r="47" spans="2:39" s="31" customFormat="1" ht="13.25" x14ac:dyDescent="0.2">
      <c r="F47" s="31" t="s">
        <v>17</v>
      </c>
      <c r="G47" s="31" t="s">
        <v>18</v>
      </c>
      <c r="I47" s="39"/>
      <c r="J47" s="39"/>
      <c r="K47" s="39"/>
      <c r="L47" s="33"/>
    </row>
    <row r="48" spans="2:39" s="31" customFormat="1" ht="13.25" x14ac:dyDescent="0.2">
      <c r="B48" s="32" t="s">
        <v>17</v>
      </c>
      <c r="C48" s="31" t="s">
        <v>10</v>
      </c>
      <c r="D48" s="31" t="s">
        <v>18</v>
      </c>
      <c r="F48" s="31">
        <f>+B49</f>
        <v>5063</v>
      </c>
      <c r="G48" s="33">
        <f>+D49</f>
        <v>1.2518907296841293</v>
      </c>
      <c r="I48" s="39"/>
      <c r="J48" s="39"/>
      <c r="K48" s="39"/>
      <c r="L48" s="33"/>
    </row>
    <row r="49" spans="2:12" s="31" customFormat="1" ht="13.25" x14ac:dyDescent="0.2">
      <c r="B49" s="31">
        <f>+C11</f>
        <v>5063</v>
      </c>
      <c r="C49" s="31" t="str">
        <f>+E11</f>
        <v>Comportamiento del gasto de los recursos disponibles para la operación logística</v>
      </c>
      <c r="D49" s="33">
        <f>+L10</f>
        <v>1.2518907296841293</v>
      </c>
      <c r="F49" s="31">
        <f t="shared" ref="F49:F72" si="0">+B50</f>
        <v>5087</v>
      </c>
      <c r="G49" s="33">
        <f t="shared" ref="G49:G72" si="1">+D50</f>
        <v>0.98510096701564809</v>
      </c>
      <c r="I49" s="39"/>
      <c r="J49" s="39"/>
      <c r="K49" s="39"/>
      <c r="L49" s="33"/>
    </row>
    <row r="50" spans="2:12" s="31" customFormat="1" ht="13.25" x14ac:dyDescent="0.2">
      <c r="B50" s="31">
        <f>+C20</f>
        <v>5087</v>
      </c>
      <c r="C50" s="31" t="str">
        <f>+E20</f>
        <v>Disposición de las mercancias ADA, bajo las diferentes modalidades de disposición excepto traslado,existentes en inventarios a Diciembre 31 de la vigencia anterior.</v>
      </c>
      <c r="D50" s="33">
        <f>+L19</f>
        <v>0.98510096701564809</v>
      </c>
      <c r="F50" s="31">
        <f t="shared" si="0"/>
        <v>5088</v>
      </c>
      <c r="G50" s="33">
        <f t="shared" si="1"/>
        <v>0.77671755725190839</v>
      </c>
      <c r="I50" s="39"/>
      <c r="J50" s="39"/>
      <c r="K50" s="39"/>
      <c r="L50" s="33"/>
    </row>
    <row r="51" spans="2:12" s="31" customFormat="1" ht="13.25" x14ac:dyDescent="0.2">
      <c r="B51" s="31">
        <f>+C30</f>
        <v>5088</v>
      </c>
      <c r="C51" s="33" t="str">
        <f>+E30</f>
        <v>Control de proyectos de donación de mercancías</v>
      </c>
      <c r="D51" s="33">
        <f>+L29</f>
        <v>0.77671755725190839</v>
      </c>
      <c r="F51" s="31" t="e">
        <f t="shared" si="0"/>
        <v>#REF!</v>
      </c>
      <c r="G51" s="33" t="e">
        <f t="shared" si="1"/>
        <v>#REF!</v>
      </c>
      <c r="I51" s="39"/>
      <c r="J51" s="39"/>
      <c r="K51" s="39"/>
      <c r="L51" s="33"/>
    </row>
    <row r="52" spans="2:12" s="31" customFormat="1" ht="13.25" x14ac:dyDescent="0.2">
      <c r="B52" s="31" t="e">
        <f>+#REF!</f>
        <v>#REF!</v>
      </c>
      <c r="C52" s="31" t="e">
        <f>+#REF!</f>
        <v>#REF!</v>
      </c>
      <c r="D52" s="33" t="e">
        <f>+#REF!</f>
        <v>#REF!</v>
      </c>
      <c r="F52" s="31" t="e">
        <f t="shared" si="0"/>
        <v>#REF!</v>
      </c>
      <c r="G52" s="33" t="e">
        <f t="shared" si="1"/>
        <v>#REF!</v>
      </c>
      <c r="I52" s="39"/>
      <c r="J52" s="39"/>
      <c r="K52" s="39"/>
      <c r="L52" s="33"/>
    </row>
    <row r="53" spans="2:12" s="31" customFormat="1" ht="13.25" x14ac:dyDescent="0.2">
      <c r="B53" s="31" t="e">
        <f>+#REF!</f>
        <v>#REF!</v>
      </c>
      <c r="C53" s="31" t="e">
        <f>+#REF!</f>
        <v>#REF!</v>
      </c>
      <c r="D53" s="33" t="e">
        <f>+#REF!</f>
        <v>#REF!</v>
      </c>
      <c r="F53" s="31" t="e">
        <f t="shared" si="0"/>
        <v>#REF!</v>
      </c>
      <c r="G53" s="33" t="e">
        <f t="shared" si="1"/>
        <v>#REF!</v>
      </c>
      <c r="I53" s="39"/>
      <c r="J53" s="39"/>
      <c r="K53" s="39"/>
      <c r="L53" s="33"/>
    </row>
    <row r="54" spans="2:12" s="31" customFormat="1" ht="13.25" x14ac:dyDescent="0.2">
      <c r="B54" s="31" t="e">
        <f>+#REF!</f>
        <v>#REF!</v>
      </c>
      <c r="C54" s="31" t="e">
        <f>+#REF!</f>
        <v>#REF!</v>
      </c>
      <c r="D54" s="33" t="e">
        <f>+#REF!</f>
        <v>#REF!</v>
      </c>
      <c r="F54" s="31" t="e">
        <f t="shared" si="0"/>
        <v>#REF!</v>
      </c>
      <c r="G54" s="33" t="e">
        <f t="shared" si="1"/>
        <v>#REF!</v>
      </c>
      <c r="I54" s="39"/>
      <c r="J54" s="39"/>
      <c r="K54" s="39"/>
      <c r="L54" s="33"/>
    </row>
    <row r="55" spans="2:12" s="31" customFormat="1" ht="13.25" x14ac:dyDescent="0.2">
      <c r="B55" s="31" t="e">
        <f>+#REF!</f>
        <v>#REF!</v>
      </c>
      <c r="C55" s="31" t="e">
        <f>#REF!</f>
        <v>#REF!</v>
      </c>
      <c r="D55" s="33" t="e">
        <f>+#REF!</f>
        <v>#REF!</v>
      </c>
      <c r="F55" s="31" t="e">
        <f t="shared" si="0"/>
        <v>#REF!</v>
      </c>
      <c r="G55" s="33" t="e">
        <f t="shared" si="1"/>
        <v>#REF!</v>
      </c>
      <c r="I55" s="39"/>
      <c r="J55" s="39"/>
      <c r="K55" s="39"/>
      <c r="L55" s="33"/>
    </row>
    <row r="56" spans="2:12" s="31" customFormat="1" ht="13.25" x14ac:dyDescent="0.2">
      <c r="B56" s="31" t="e">
        <f>+#REF!</f>
        <v>#REF!</v>
      </c>
      <c r="C56" s="31" t="e">
        <f>+#REF!</f>
        <v>#REF!</v>
      </c>
      <c r="D56" s="33" t="e">
        <f>+#REF!</f>
        <v>#REF!</v>
      </c>
      <c r="F56" s="31" t="e">
        <f t="shared" si="0"/>
        <v>#REF!</v>
      </c>
      <c r="G56" s="33" t="e">
        <f t="shared" si="1"/>
        <v>#REF!</v>
      </c>
      <c r="I56" s="39"/>
      <c r="J56" s="39"/>
      <c r="K56" s="39"/>
      <c r="L56" s="33"/>
    </row>
    <row r="57" spans="2:12" s="31" customFormat="1" ht="13.25" x14ac:dyDescent="0.2">
      <c r="B57" s="31" t="e">
        <f>+#REF!</f>
        <v>#REF!</v>
      </c>
      <c r="C57" s="31" t="e">
        <f>+#REF!</f>
        <v>#REF!</v>
      </c>
      <c r="D57" s="33" t="e">
        <f>+#REF!</f>
        <v>#REF!</v>
      </c>
      <c r="F57" s="31" t="e">
        <f t="shared" si="0"/>
        <v>#REF!</v>
      </c>
      <c r="G57" s="33" t="e">
        <f t="shared" si="1"/>
        <v>#REF!</v>
      </c>
      <c r="I57" s="39"/>
      <c r="J57" s="39"/>
      <c r="K57" s="39"/>
      <c r="L57" s="33"/>
    </row>
    <row r="58" spans="2:12" s="31" customFormat="1" ht="13.25" x14ac:dyDescent="0.2">
      <c r="B58" s="31" t="e">
        <f>+#REF!</f>
        <v>#REF!</v>
      </c>
      <c r="C58" s="31" t="e">
        <f>+#REF!</f>
        <v>#REF!</v>
      </c>
      <c r="D58" s="33" t="e">
        <f>+#REF!</f>
        <v>#REF!</v>
      </c>
      <c r="F58" s="31" t="e">
        <f t="shared" si="0"/>
        <v>#REF!</v>
      </c>
      <c r="G58" s="33" t="e">
        <f t="shared" si="1"/>
        <v>#REF!</v>
      </c>
      <c r="I58" s="39"/>
      <c r="J58" s="39"/>
      <c r="K58" s="39"/>
      <c r="L58" s="33"/>
    </row>
    <row r="59" spans="2:12" s="31" customFormat="1" ht="13.25" x14ac:dyDescent="0.2">
      <c r="B59" s="31" t="e">
        <f>+#REF!</f>
        <v>#REF!</v>
      </c>
      <c r="C59" s="31" t="e">
        <f>+#REF!</f>
        <v>#REF!</v>
      </c>
      <c r="D59" s="33" t="e">
        <f>+#REF!</f>
        <v>#REF!</v>
      </c>
      <c r="F59" s="31" t="e">
        <f t="shared" si="0"/>
        <v>#REF!</v>
      </c>
      <c r="G59" s="33" t="e">
        <f t="shared" si="1"/>
        <v>#REF!</v>
      </c>
      <c r="I59" s="39"/>
      <c r="J59" s="39"/>
      <c r="K59" s="39"/>
      <c r="L59" s="33"/>
    </row>
    <row r="60" spans="2:12" s="31" customFormat="1" ht="13.25" x14ac:dyDescent="0.2">
      <c r="B60" s="31" t="e">
        <f>+#REF!</f>
        <v>#REF!</v>
      </c>
      <c r="C60" s="31" t="e">
        <f>+#REF!</f>
        <v>#REF!</v>
      </c>
      <c r="D60" s="33" t="e">
        <f>+#REF!</f>
        <v>#REF!</v>
      </c>
      <c r="F60" s="31" t="e">
        <f t="shared" si="0"/>
        <v>#REF!</v>
      </c>
      <c r="G60" s="33" t="e">
        <f t="shared" si="1"/>
        <v>#REF!</v>
      </c>
      <c r="I60" s="39"/>
      <c r="J60" s="39"/>
      <c r="K60" s="39"/>
      <c r="L60" s="33"/>
    </row>
    <row r="61" spans="2:12" s="31" customFormat="1" ht="13.25" x14ac:dyDescent="0.2">
      <c r="B61" s="31" t="e">
        <f>+#REF!</f>
        <v>#REF!</v>
      </c>
      <c r="C61" s="31" t="e">
        <f>+#REF!</f>
        <v>#REF!</v>
      </c>
      <c r="D61" s="33" t="e">
        <f>+#REF!</f>
        <v>#REF!</v>
      </c>
      <c r="F61" s="31" t="e">
        <f t="shared" si="0"/>
        <v>#REF!</v>
      </c>
      <c r="G61" s="33" t="e">
        <f t="shared" si="1"/>
        <v>#REF!</v>
      </c>
      <c r="I61" s="39"/>
      <c r="J61" s="39"/>
      <c r="K61" s="39"/>
      <c r="L61" s="33"/>
    </row>
    <row r="62" spans="2:12" s="31" customFormat="1" ht="13.25" x14ac:dyDescent="0.2">
      <c r="B62" s="31" t="e">
        <f>+#REF!</f>
        <v>#REF!</v>
      </c>
      <c r="C62" s="31" t="e">
        <f>+#REF!</f>
        <v>#REF!</v>
      </c>
      <c r="D62" s="33" t="e">
        <f>+#REF!</f>
        <v>#REF!</v>
      </c>
      <c r="F62" s="31" t="e">
        <f t="shared" si="0"/>
        <v>#REF!</v>
      </c>
      <c r="G62" s="33" t="e">
        <f t="shared" si="1"/>
        <v>#REF!</v>
      </c>
      <c r="I62" s="39"/>
      <c r="J62" s="39"/>
      <c r="K62" s="39"/>
      <c r="L62" s="33"/>
    </row>
    <row r="63" spans="2:12" s="31" customFormat="1" ht="13.25" x14ac:dyDescent="0.2">
      <c r="B63" s="31" t="e">
        <f>+#REF!</f>
        <v>#REF!</v>
      </c>
      <c r="C63" s="31" t="e">
        <f>+#REF!</f>
        <v>#REF!</v>
      </c>
      <c r="D63" s="33" t="e">
        <f>+#REF!</f>
        <v>#REF!</v>
      </c>
      <c r="F63" s="31" t="e">
        <f t="shared" si="0"/>
        <v>#REF!</v>
      </c>
      <c r="G63" s="33" t="e">
        <f t="shared" si="1"/>
        <v>#REF!</v>
      </c>
      <c r="I63" s="39"/>
      <c r="J63" s="39"/>
      <c r="K63" s="39"/>
      <c r="L63" s="33"/>
    </row>
    <row r="64" spans="2:12" s="31" customFormat="1" ht="13.25" x14ac:dyDescent="0.2">
      <c r="B64" s="31" t="e">
        <f>+#REF!</f>
        <v>#REF!</v>
      </c>
      <c r="C64" s="31" t="e">
        <f>+#REF!</f>
        <v>#REF!</v>
      </c>
      <c r="D64" s="33" t="e">
        <f>+#REF!</f>
        <v>#REF!</v>
      </c>
      <c r="F64" s="31" t="e">
        <f t="shared" si="0"/>
        <v>#REF!</v>
      </c>
      <c r="G64" s="33" t="e">
        <f t="shared" si="1"/>
        <v>#REF!</v>
      </c>
      <c r="I64" s="39"/>
      <c r="J64" s="39"/>
      <c r="K64" s="39"/>
      <c r="L64" s="33"/>
    </row>
    <row r="65" spans="2:12" s="31" customFormat="1" ht="13.25" x14ac:dyDescent="0.2">
      <c r="B65" s="31" t="e">
        <f>+#REF!</f>
        <v>#REF!</v>
      </c>
      <c r="C65" s="31" t="e">
        <f>+#REF!</f>
        <v>#REF!</v>
      </c>
      <c r="D65" s="33" t="e">
        <f>+#REF!</f>
        <v>#REF!</v>
      </c>
      <c r="F65" s="31" t="e">
        <f t="shared" si="0"/>
        <v>#REF!</v>
      </c>
      <c r="G65" s="33" t="e">
        <f t="shared" si="1"/>
        <v>#REF!</v>
      </c>
      <c r="I65" s="39"/>
      <c r="J65" s="39"/>
      <c r="K65" s="39"/>
      <c r="L65" s="33"/>
    </row>
    <row r="66" spans="2:12" s="31" customFormat="1" ht="13.25" x14ac:dyDescent="0.2">
      <c r="B66" s="31" t="e">
        <f>+#REF!</f>
        <v>#REF!</v>
      </c>
      <c r="C66" s="31" t="e">
        <f>+#REF!</f>
        <v>#REF!</v>
      </c>
      <c r="D66" s="33" t="e">
        <f>+#REF!</f>
        <v>#REF!</v>
      </c>
      <c r="F66" s="31">
        <f t="shared" si="0"/>
        <v>0</v>
      </c>
      <c r="G66" s="33">
        <f t="shared" si="1"/>
        <v>0</v>
      </c>
      <c r="I66" s="39"/>
      <c r="J66" s="39"/>
      <c r="K66" s="39"/>
      <c r="L66" s="33"/>
    </row>
    <row r="67" spans="2:12" s="31" customFormat="1" ht="13.25" x14ac:dyDescent="0.2">
      <c r="F67" s="31">
        <f t="shared" si="0"/>
        <v>0</v>
      </c>
      <c r="G67" s="33">
        <f t="shared" si="1"/>
        <v>0</v>
      </c>
      <c r="I67" s="39"/>
      <c r="J67" s="39"/>
      <c r="K67" s="39"/>
      <c r="L67" s="33"/>
    </row>
    <row r="68" spans="2:12" s="31" customFormat="1" ht="13.25" x14ac:dyDescent="0.2">
      <c r="F68" s="31">
        <f t="shared" si="0"/>
        <v>0</v>
      </c>
      <c r="G68" s="33">
        <f t="shared" si="1"/>
        <v>0</v>
      </c>
      <c r="I68" s="39"/>
      <c r="J68" s="39"/>
      <c r="K68" s="39"/>
      <c r="L68" s="33"/>
    </row>
    <row r="69" spans="2:12" s="31" customFormat="1" ht="13.25" x14ac:dyDescent="0.2">
      <c r="F69" s="31">
        <f t="shared" si="0"/>
        <v>0</v>
      </c>
      <c r="G69" s="33">
        <f t="shared" si="1"/>
        <v>0</v>
      </c>
      <c r="I69" s="39"/>
      <c r="J69" s="39"/>
      <c r="K69" s="39"/>
      <c r="L69" s="33"/>
    </row>
    <row r="70" spans="2:12" s="31" customFormat="1" ht="13.25" x14ac:dyDescent="0.2">
      <c r="F70" s="31">
        <f t="shared" si="0"/>
        <v>0</v>
      </c>
      <c r="G70" s="33">
        <f t="shared" si="1"/>
        <v>0</v>
      </c>
      <c r="I70" s="39"/>
      <c r="J70" s="39"/>
      <c r="K70" s="39"/>
      <c r="L70" s="33"/>
    </row>
    <row r="71" spans="2:12" s="31" customFormat="1" ht="13.25" x14ac:dyDescent="0.2">
      <c r="F71" s="31">
        <f t="shared" si="0"/>
        <v>0</v>
      </c>
      <c r="G71" s="33">
        <f t="shared" si="1"/>
        <v>0</v>
      </c>
      <c r="I71" s="39"/>
      <c r="J71" s="39"/>
      <c r="K71" s="39"/>
      <c r="L71" s="33"/>
    </row>
    <row r="72" spans="2:12" s="31" customFormat="1" ht="13.25" x14ac:dyDescent="0.2">
      <c r="F72" s="31">
        <f t="shared" si="0"/>
        <v>0</v>
      </c>
      <c r="G72" s="33">
        <f t="shared" si="1"/>
        <v>0</v>
      </c>
      <c r="I72" s="39"/>
      <c r="J72" s="39"/>
      <c r="K72" s="39"/>
      <c r="L72" s="33"/>
    </row>
    <row r="73" spans="2:12" s="31" customFormat="1" ht="13.25" x14ac:dyDescent="0.2">
      <c r="I73" s="39"/>
      <c r="J73" s="39"/>
      <c r="K73" s="39"/>
      <c r="L73" s="33"/>
    </row>
    <row r="74" spans="2:12" ht="13.25" hidden="1" x14ac:dyDescent="0.2"/>
    <row r="75" spans="2:12" ht="13.25" hidden="1" x14ac:dyDescent="0.2"/>
    <row r="76" spans="2:12" ht="13.25" hidden="1" x14ac:dyDescent="0.2"/>
    <row r="77" spans="2:12" ht="13.25" hidden="1" x14ac:dyDescent="0.2"/>
    <row r="78" spans="2:12" ht="13.25" hidden="1" x14ac:dyDescent="0.2"/>
    <row r="79" spans="2:12" ht="13.25" hidden="1" x14ac:dyDescent="0.2"/>
    <row r="80" spans="2:12" ht="13.25" hidden="1" x14ac:dyDescent="0.2"/>
    <row r="81" ht="13.25" hidden="1" x14ac:dyDescent="0.2"/>
    <row r="82" ht="13.25" hidden="1" x14ac:dyDescent="0.2"/>
    <row r="83" ht="13.25" hidden="1" x14ac:dyDescent="0.2"/>
    <row r="84" ht="13.25" hidden="1" x14ac:dyDescent="0.2"/>
    <row r="85" ht="13.25" hidden="1" x14ac:dyDescent="0.2"/>
    <row r="86" ht="13.25" hidden="1" x14ac:dyDescent="0.2"/>
    <row r="87" ht="13.25" hidden="1" x14ac:dyDescent="0.2"/>
    <row r="88" ht="13.25" hidden="1" x14ac:dyDescent="0.2"/>
    <row r="89" ht="13.25" hidden="1" x14ac:dyDescent="0.2"/>
    <row r="90" ht="13.25" hidden="1" x14ac:dyDescent="0.2"/>
    <row r="91" ht="13.25" hidden="1" x14ac:dyDescent="0.2"/>
    <row r="92" ht="13.25" hidden="1" x14ac:dyDescent="0.2"/>
    <row r="93" ht="13.25" hidden="1" x14ac:dyDescent="0.2"/>
    <row r="94" ht="13.25" hidden="1" x14ac:dyDescent="0.2"/>
    <row r="95" ht="13.25" hidden="1" x14ac:dyDescent="0.2"/>
    <row r="96" ht="13.25" hidden="1" x14ac:dyDescent="0.2"/>
    <row r="97" ht="13.25" hidden="1" x14ac:dyDescent="0.2"/>
    <row r="98" ht="13.25" hidden="1" x14ac:dyDescent="0.2"/>
    <row r="99" ht="13.25" hidden="1" x14ac:dyDescent="0.2"/>
    <row r="100" ht="13.25" hidden="1" x14ac:dyDescent="0.2"/>
    <row r="101" ht="13.25" hidden="1" x14ac:dyDescent="0.2"/>
    <row r="102" ht="13.25" hidden="1" x14ac:dyDescent="0.2"/>
    <row r="103" ht="13.25" hidden="1" x14ac:dyDescent="0.2"/>
    <row r="104" ht="13.25" hidden="1" x14ac:dyDescent="0.2"/>
    <row r="105" ht="13.25" hidden="1" x14ac:dyDescent="0.2"/>
    <row r="106" ht="13.25" hidden="1" x14ac:dyDescent="0.2"/>
    <row r="107" ht="13.25" hidden="1" x14ac:dyDescent="0.2"/>
    <row r="108" ht="13.25" hidden="1" x14ac:dyDescent="0.2"/>
    <row r="109" ht="13.25" hidden="1" x14ac:dyDescent="0.2"/>
    <row r="110" ht="13.25" hidden="1" x14ac:dyDescent="0.2"/>
    <row r="111" ht="13.25" hidden="1" x14ac:dyDescent="0.2"/>
    <row r="112" ht="13.25" hidden="1" x14ac:dyDescent="0.2"/>
    <row r="113" ht="13.25" hidden="1" x14ac:dyDescent="0.2"/>
    <row r="114" ht="13.25" hidden="1" x14ac:dyDescent="0.2"/>
    <row r="115" ht="13.25" hidden="1" x14ac:dyDescent="0.2"/>
    <row r="116" ht="13.25" hidden="1" x14ac:dyDescent="0.2"/>
    <row r="117" ht="13.25" hidden="1" x14ac:dyDescent="0.2"/>
    <row r="118" ht="13.25" hidden="1" x14ac:dyDescent="0.2"/>
    <row r="119" ht="13.25" hidden="1" x14ac:dyDescent="0.2"/>
    <row r="120" ht="13.25" hidden="1" x14ac:dyDescent="0.2"/>
    <row r="121" ht="13.25" hidden="1" x14ac:dyDescent="0.2"/>
    <row r="122" ht="13.25" hidden="1" x14ac:dyDescent="0.2"/>
    <row r="123" ht="13.25" hidden="1" x14ac:dyDescent="0.2"/>
    <row r="124" ht="13.25" hidden="1" x14ac:dyDescent="0.2"/>
    <row r="125" ht="13.25" hidden="1" x14ac:dyDescent="0.2"/>
    <row r="126" ht="13.25" hidden="1" x14ac:dyDescent="0.2"/>
    <row r="127" ht="13.25" hidden="1" x14ac:dyDescent="0.2"/>
    <row r="128" ht="13.25" hidden="1" x14ac:dyDescent="0.2"/>
    <row r="129" ht="13.25" hidden="1" x14ac:dyDescent="0.2"/>
    <row r="130" ht="13.25" hidden="1" x14ac:dyDescent="0.2"/>
    <row r="131" ht="13.25" hidden="1" x14ac:dyDescent="0.2"/>
    <row r="132" ht="13.25" hidden="1" x14ac:dyDescent="0.2"/>
    <row r="133" ht="13.25" hidden="1" x14ac:dyDescent="0.2"/>
    <row r="134" ht="13.25" hidden="1" x14ac:dyDescent="0.2"/>
    <row r="135" ht="13.25" hidden="1" x14ac:dyDescent="0.2"/>
    <row r="136" ht="13.25" hidden="1" x14ac:dyDescent="0.2"/>
    <row r="137" ht="13.25" hidden="1" x14ac:dyDescent="0.2"/>
    <row r="138" ht="13.25" hidden="1" x14ac:dyDescent="0.2"/>
    <row r="139" ht="13.25" hidden="1" x14ac:dyDescent="0.2"/>
    <row r="140" ht="13.25" hidden="1" x14ac:dyDescent="0.2"/>
    <row r="141" ht="13.25" hidden="1" x14ac:dyDescent="0.2"/>
    <row r="142" ht="13.25" hidden="1" x14ac:dyDescent="0.2"/>
    <row r="143" ht="13.25" hidden="1" x14ac:dyDescent="0.2"/>
    <row r="144" ht="13.25" hidden="1" x14ac:dyDescent="0.2"/>
    <row r="145" ht="13.25" hidden="1" x14ac:dyDescent="0.2"/>
    <row r="146" ht="13.25" hidden="1" x14ac:dyDescent="0.2"/>
    <row r="147" ht="13.25" hidden="1" x14ac:dyDescent="0.2"/>
    <row r="148" ht="13.25" hidden="1" x14ac:dyDescent="0.2"/>
    <row r="149" ht="13.25" hidden="1" x14ac:dyDescent="0.2"/>
    <row r="150" ht="13.25" hidden="1" x14ac:dyDescent="0.2"/>
    <row r="151" ht="13.25" hidden="1" x14ac:dyDescent="0.2"/>
    <row r="152" ht="13.25" hidden="1" x14ac:dyDescent="0.2"/>
    <row r="153" ht="13.25" hidden="1" x14ac:dyDescent="0.2"/>
    <row r="154" ht="13.25" hidden="1" x14ac:dyDescent="0.2"/>
    <row r="155" ht="13.25" hidden="1" x14ac:dyDescent="0.2"/>
    <row r="156" ht="13.25" hidden="1" x14ac:dyDescent="0.2"/>
    <row r="157" ht="13.25" hidden="1" x14ac:dyDescent="0.2"/>
    <row r="158" ht="13.25" hidden="1" x14ac:dyDescent="0.2"/>
    <row r="159" ht="13.25" hidden="1" x14ac:dyDescent="0.2"/>
    <row r="160" ht="13.25" hidden="1" x14ac:dyDescent="0.2"/>
    <row r="161" ht="13.25" hidden="1" x14ac:dyDescent="0.2"/>
    <row r="162" ht="13.25" hidden="1" x14ac:dyDescent="0.2"/>
    <row r="163" ht="13.25" hidden="1" x14ac:dyDescent="0.2"/>
    <row r="164" ht="13.25" hidden="1" x14ac:dyDescent="0.2"/>
    <row r="165" ht="13.25" hidden="1" x14ac:dyDescent="0.2"/>
    <row r="166" ht="13.25" hidden="1" x14ac:dyDescent="0.2"/>
    <row r="167" ht="13.25" hidden="1" x14ac:dyDescent="0.2"/>
    <row r="168" ht="13.25" hidden="1" x14ac:dyDescent="0.2"/>
    <row r="169" ht="13.25" hidden="1" x14ac:dyDescent="0.2"/>
    <row r="170" ht="13.25" hidden="1" x14ac:dyDescent="0.2"/>
    <row r="171" ht="13.25" hidden="1" x14ac:dyDescent="0.2"/>
    <row r="172" ht="13.25" hidden="1" x14ac:dyDescent="0.2"/>
    <row r="173" ht="13.25" hidden="1" x14ac:dyDescent="0.2"/>
    <row r="174" ht="13.25" hidden="1" x14ac:dyDescent="0.2"/>
    <row r="175" ht="13.25" hidden="1" x14ac:dyDescent="0.2"/>
    <row r="176" ht="13.25" hidden="1" x14ac:dyDescent="0.2"/>
    <row r="177" ht="13.25" hidden="1" x14ac:dyDescent="0.2"/>
    <row r="178" ht="13.25" hidden="1" x14ac:dyDescent="0.2"/>
    <row r="179" ht="13.25" hidden="1" x14ac:dyDescent="0.2"/>
    <row r="180" ht="13.25" hidden="1" x14ac:dyDescent="0.2"/>
    <row r="181" ht="13.25" hidden="1" x14ac:dyDescent="0.2"/>
    <row r="182" ht="13.25" hidden="1" x14ac:dyDescent="0.2"/>
    <row r="183" ht="13.25" hidden="1" x14ac:dyDescent="0.2"/>
    <row r="184" ht="13.25" hidden="1" x14ac:dyDescent="0.2"/>
    <row r="185" ht="13.25" hidden="1" x14ac:dyDescent="0.2"/>
    <row r="186" ht="13.25" hidden="1" x14ac:dyDescent="0.2"/>
    <row r="187" ht="13.25" hidden="1" x14ac:dyDescent="0.2"/>
    <row r="188" ht="13.25" hidden="1" x14ac:dyDescent="0.2"/>
    <row r="189" ht="13.25" hidden="1" x14ac:dyDescent="0.2"/>
    <row r="190" ht="13.25" hidden="1" x14ac:dyDescent="0.2"/>
    <row r="191" ht="13.25" hidden="1" x14ac:dyDescent="0.2"/>
    <row r="192" ht="13.25" hidden="1" x14ac:dyDescent="0.2"/>
    <row r="193" ht="13.25" hidden="1" x14ac:dyDescent="0.2"/>
    <row r="194" ht="13.25" hidden="1" x14ac:dyDescent="0.2"/>
    <row r="195" ht="13.25" hidden="1" x14ac:dyDescent="0.2"/>
    <row r="196" ht="13.25" hidden="1" x14ac:dyDescent="0.2"/>
    <row r="197" ht="13.25" hidden="1" x14ac:dyDescent="0.2"/>
    <row r="198" ht="13.25" hidden="1" x14ac:dyDescent="0.2"/>
    <row r="199" ht="13.25" hidden="1" x14ac:dyDescent="0.2"/>
    <row r="200" ht="13.25" hidden="1" x14ac:dyDescent="0.2"/>
    <row r="201" ht="13.25" hidden="1" x14ac:dyDescent="0.2"/>
    <row r="202" ht="13.25" hidden="1" x14ac:dyDescent="0.2"/>
    <row r="203" ht="13.25" hidden="1" x14ac:dyDescent="0.2"/>
    <row r="204" ht="13.25" hidden="1" x14ac:dyDescent="0.2"/>
    <row r="205" ht="13.25" hidden="1" x14ac:dyDescent="0.2"/>
    <row r="206" ht="13.25" hidden="1" x14ac:dyDescent="0.2"/>
    <row r="207" ht="13.25" hidden="1" x14ac:dyDescent="0.2"/>
    <row r="208" ht="13.25" hidden="1" x14ac:dyDescent="0.2"/>
    <row r="209" ht="13.25" hidden="1" x14ac:dyDescent="0.2"/>
    <row r="210" ht="13.25" hidden="1" x14ac:dyDescent="0.2"/>
    <row r="211" ht="13.25" hidden="1" x14ac:dyDescent="0.2"/>
    <row r="212" ht="13.25" hidden="1" x14ac:dyDescent="0.2"/>
    <row r="213" ht="13.25" hidden="1" x14ac:dyDescent="0.2"/>
    <row r="214" ht="13.25" hidden="1" x14ac:dyDescent="0.2"/>
    <row r="215" ht="13.25" hidden="1" x14ac:dyDescent="0.2"/>
    <row r="216" ht="13.25" hidden="1" x14ac:dyDescent="0.2"/>
    <row r="217" ht="13.25" hidden="1" x14ac:dyDescent="0.2"/>
    <row r="218" ht="13.25" hidden="1" x14ac:dyDescent="0.2"/>
    <row r="219" ht="13.25" hidden="1" x14ac:dyDescent="0.2"/>
    <row r="220" ht="13.25" hidden="1" x14ac:dyDescent="0.2"/>
    <row r="221" ht="13.25" hidden="1" x14ac:dyDescent="0.2"/>
    <row r="222" ht="13.25" hidden="1" x14ac:dyDescent="0.2"/>
    <row r="223" ht="13.25" hidden="1" x14ac:dyDescent="0.2"/>
    <row r="224" ht="13.25" hidden="1" x14ac:dyDescent="0.2"/>
    <row r="225" ht="13.25" hidden="1" x14ac:dyDescent="0.2"/>
    <row r="226" ht="13.25" hidden="1" x14ac:dyDescent="0.2"/>
    <row r="227" ht="13.25" hidden="1" x14ac:dyDescent="0.2"/>
    <row r="228" ht="13.25" hidden="1" x14ac:dyDescent="0.2"/>
    <row r="229" ht="13.25" hidden="1" x14ac:dyDescent="0.2"/>
    <row r="230" ht="13.25" hidden="1" x14ac:dyDescent="0.2"/>
    <row r="231" ht="13.25" hidden="1" x14ac:dyDescent="0.2"/>
    <row r="232" ht="13.25" hidden="1" x14ac:dyDescent="0.2"/>
    <row r="233" ht="13.25" hidden="1" x14ac:dyDescent="0.2"/>
    <row r="234" ht="13.25" hidden="1" x14ac:dyDescent="0.2"/>
    <row r="235" ht="13.25" hidden="1" x14ac:dyDescent="0.2"/>
    <row r="236" ht="13.25" hidden="1" x14ac:dyDescent="0.2"/>
    <row r="237" ht="13.25" hidden="1" x14ac:dyDescent="0.2"/>
    <row r="238" ht="13.25" hidden="1" x14ac:dyDescent="0.2"/>
    <row r="239" ht="13.25" hidden="1" x14ac:dyDescent="0.2"/>
    <row r="240" ht="13.25" hidden="1" x14ac:dyDescent="0.2"/>
    <row r="241" ht="13.25" hidden="1" x14ac:dyDescent="0.2"/>
    <row r="242" ht="13.25" hidden="1" x14ac:dyDescent="0.2"/>
    <row r="243" ht="13.25" hidden="1" x14ac:dyDescent="0.2"/>
    <row r="244" ht="13.25" hidden="1" x14ac:dyDescent="0.2"/>
    <row r="245" ht="13.25" hidden="1" x14ac:dyDescent="0.2"/>
    <row r="246" ht="13.25" hidden="1" x14ac:dyDescent="0.2"/>
    <row r="247" ht="13.25" hidden="1" x14ac:dyDescent="0.2"/>
    <row r="248" ht="13.25" hidden="1" x14ac:dyDescent="0.2"/>
    <row r="249" ht="13.25" hidden="1" x14ac:dyDescent="0.2"/>
    <row r="250" ht="13.25" hidden="1" x14ac:dyDescent="0.2"/>
    <row r="251" ht="13.25" hidden="1" x14ac:dyDescent="0.2"/>
    <row r="252" ht="13.25" hidden="1" x14ac:dyDescent="0.2"/>
    <row r="253" ht="13.25" hidden="1" x14ac:dyDescent="0.2"/>
    <row r="254" ht="13.25" hidden="1" x14ac:dyDescent="0.2"/>
    <row r="255" ht="13.25" hidden="1" x14ac:dyDescent="0.2"/>
    <row r="256" ht="13.25" hidden="1" x14ac:dyDescent="0.2"/>
    <row r="257" ht="13.25" hidden="1" x14ac:dyDescent="0.2"/>
    <row r="258" ht="13.25" hidden="1" x14ac:dyDescent="0.2"/>
    <row r="259" ht="13.25" hidden="1" x14ac:dyDescent="0.2"/>
    <row r="260" ht="13.25" hidden="1" x14ac:dyDescent="0.2"/>
    <row r="261" ht="13.25" hidden="1" x14ac:dyDescent="0.2"/>
    <row r="262" ht="13.25" hidden="1" x14ac:dyDescent="0.2"/>
    <row r="263" ht="13.25" hidden="1" x14ac:dyDescent="0.2"/>
    <row r="264" ht="13.25" hidden="1" x14ac:dyDescent="0.2"/>
    <row r="265" ht="13.25" hidden="1" x14ac:dyDescent="0.2"/>
    <row r="266" ht="13.25" hidden="1" x14ac:dyDescent="0.2"/>
    <row r="267" ht="13.25" hidden="1" x14ac:dyDescent="0.2"/>
    <row r="268" ht="13.25" hidden="1" x14ac:dyDescent="0.2"/>
    <row r="269" ht="13.25" hidden="1" x14ac:dyDescent="0.2"/>
    <row r="270" ht="13.25" hidden="1" x14ac:dyDescent="0.2"/>
    <row r="271" ht="13.25" hidden="1" x14ac:dyDescent="0.2"/>
    <row r="272" ht="13.25" hidden="1" x14ac:dyDescent="0.2"/>
    <row r="273" ht="13.25" hidden="1" x14ac:dyDescent="0.2"/>
    <row r="274" ht="13.25" hidden="1" x14ac:dyDescent="0.2"/>
    <row r="275" ht="13.25" hidden="1" x14ac:dyDescent="0.2"/>
    <row r="276" ht="13.25" hidden="1" x14ac:dyDescent="0.2"/>
    <row r="277" ht="13.25" hidden="1" x14ac:dyDescent="0.2"/>
    <row r="278" ht="13.25" hidden="1" x14ac:dyDescent="0.2"/>
    <row r="279" ht="13.25" hidden="1" x14ac:dyDescent="0.2"/>
    <row r="280" ht="13.25" hidden="1" x14ac:dyDescent="0.2"/>
    <row r="281" ht="13.25" hidden="1" x14ac:dyDescent="0.2"/>
    <row r="282" ht="13.25" hidden="1" x14ac:dyDescent="0.2"/>
    <row r="283" ht="13.25" hidden="1" x14ac:dyDescent="0.2"/>
    <row r="284" ht="13.25" hidden="1" x14ac:dyDescent="0.2"/>
    <row r="285" ht="13.25" hidden="1" x14ac:dyDescent="0.2"/>
    <row r="286" ht="13.25" hidden="1" x14ac:dyDescent="0.2"/>
    <row r="287" ht="13.25" hidden="1" x14ac:dyDescent="0.2"/>
    <row r="288" ht="13.25" hidden="1" x14ac:dyDescent="0.2"/>
    <row r="289" ht="13.25" hidden="1" x14ac:dyDescent="0.2"/>
    <row r="290" ht="13.25" hidden="1" x14ac:dyDescent="0.2"/>
    <row r="291" ht="13.25" hidden="1" x14ac:dyDescent="0.2"/>
    <row r="292" ht="13.25" hidden="1" x14ac:dyDescent="0.2"/>
    <row r="293" ht="13.25" hidden="1" x14ac:dyDescent="0.2"/>
    <row r="294" ht="13.25" hidden="1" x14ac:dyDescent="0.2"/>
    <row r="295" ht="13.25" hidden="1" x14ac:dyDescent="0.2"/>
    <row r="296" ht="13.25" hidden="1" x14ac:dyDescent="0.2"/>
    <row r="297" ht="13.25" hidden="1" x14ac:dyDescent="0.2"/>
    <row r="298" ht="13.25" hidden="1" x14ac:dyDescent="0.2"/>
    <row r="299" ht="13.25" hidden="1" x14ac:dyDescent="0.2"/>
    <row r="300" ht="13.25" hidden="1" x14ac:dyDescent="0.2"/>
    <row r="301" ht="13.25" hidden="1" x14ac:dyDescent="0.2"/>
    <row r="302" ht="13.25" hidden="1" x14ac:dyDescent="0.2"/>
    <row r="303" ht="13.25" hidden="1" x14ac:dyDescent="0.2"/>
    <row r="304" ht="13.25" hidden="1" x14ac:dyDescent="0.2"/>
    <row r="305" ht="13.25" hidden="1" x14ac:dyDescent="0.2"/>
    <row r="306" ht="13.25" hidden="1" x14ac:dyDescent="0.2"/>
    <row r="307" ht="13.25" hidden="1" x14ac:dyDescent="0.2"/>
    <row r="308" ht="13.25" hidden="1" x14ac:dyDescent="0.2"/>
    <row r="309" ht="13.25" hidden="1" x14ac:dyDescent="0.2"/>
    <row r="310" ht="13.25" hidden="1" x14ac:dyDescent="0.2"/>
    <row r="311" ht="13.25" hidden="1" x14ac:dyDescent="0.2"/>
    <row r="312" ht="13.25" hidden="1" x14ac:dyDescent="0.2"/>
    <row r="313" ht="13.25" hidden="1" x14ac:dyDescent="0.2"/>
    <row r="314" ht="13.25" hidden="1" x14ac:dyDescent="0.2"/>
    <row r="315" ht="13.25" hidden="1" x14ac:dyDescent="0.2"/>
    <row r="316" ht="13.25" hidden="1" x14ac:dyDescent="0.2"/>
    <row r="317" ht="13.25" hidden="1" x14ac:dyDescent="0.2"/>
    <row r="318" ht="13.25" hidden="1" x14ac:dyDescent="0.2"/>
    <row r="319" ht="13.25" hidden="1" x14ac:dyDescent="0.2"/>
    <row r="320" ht="13.25" hidden="1" x14ac:dyDescent="0.2"/>
    <row r="321" ht="13.25" hidden="1" x14ac:dyDescent="0.2"/>
    <row r="322" ht="13.25" hidden="1" x14ac:dyDescent="0.2"/>
    <row r="323" ht="13.25" hidden="1" x14ac:dyDescent="0.2"/>
    <row r="324" ht="13.25" hidden="1" x14ac:dyDescent="0.2"/>
    <row r="325" ht="13.25" hidden="1" x14ac:dyDescent="0.2"/>
    <row r="326" ht="13.25" hidden="1" x14ac:dyDescent="0.2"/>
    <row r="327" ht="13.25" hidden="1" x14ac:dyDescent="0.2"/>
    <row r="328" ht="13.25" hidden="1" x14ac:dyDescent="0.2"/>
    <row r="329" ht="13.25" hidden="1" x14ac:dyDescent="0.2"/>
    <row r="330" ht="13.25" hidden="1" x14ac:dyDescent="0.2"/>
    <row r="331" ht="13.25" hidden="1" x14ac:dyDescent="0.2"/>
    <row r="332" ht="13.25" hidden="1" x14ac:dyDescent="0.2"/>
    <row r="333" ht="13.25" hidden="1" x14ac:dyDescent="0.2"/>
    <row r="334" ht="13.25" hidden="1" x14ac:dyDescent="0.2"/>
    <row r="335" ht="13.25" hidden="1" x14ac:dyDescent="0.2"/>
    <row r="336" ht="13.25" hidden="1" x14ac:dyDescent="0.2"/>
    <row r="337" ht="13.25" hidden="1" x14ac:dyDescent="0.2"/>
    <row r="338" ht="13.25" hidden="1" x14ac:dyDescent="0.2"/>
    <row r="339" ht="13.25" hidden="1" x14ac:dyDescent="0.2"/>
    <row r="340" ht="13.25" hidden="1" x14ac:dyDescent="0.2"/>
    <row r="341" ht="13.25" hidden="1" x14ac:dyDescent="0.2"/>
    <row r="342" ht="13.25" hidden="1" x14ac:dyDescent="0.2"/>
    <row r="343" ht="13.25" hidden="1" x14ac:dyDescent="0.2"/>
    <row r="344" ht="13.25" hidden="1" x14ac:dyDescent="0.2"/>
    <row r="345" ht="13.25" hidden="1" x14ac:dyDescent="0.2"/>
    <row r="346" ht="13.25" hidden="1" x14ac:dyDescent="0.2"/>
    <row r="347" ht="13.25" hidden="1" x14ac:dyDescent="0.2"/>
    <row r="348" ht="13.25" hidden="1" x14ac:dyDescent="0.2"/>
    <row r="349" ht="13.25" hidden="1" x14ac:dyDescent="0.2"/>
    <row r="350" ht="13.25" hidden="1" x14ac:dyDescent="0.2"/>
    <row r="351" ht="13.25" hidden="1" x14ac:dyDescent="0.2"/>
    <row r="352" ht="13.25" hidden="1" x14ac:dyDescent="0.2"/>
    <row r="353" ht="13.25" hidden="1" x14ac:dyDescent="0.2"/>
    <row r="354" ht="13.25" hidden="1" x14ac:dyDescent="0.2"/>
    <row r="355" ht="13.25" hidden="1" x14ac:dyDescent="0.2"/>
    <row r="356" ht="13.25" hidden="1" x14ac:dyDescent="0.2"/>
    <row r="357" ht="13.25" hidden="1" x14ac:dyDescent="0.2"/>
    <row r="358" ht="13.25" hidden="1" x14ac:dyDescent="0.2"/>
    <row r="359" ht="13.25" hidden="1" x14ac:dyDescent="0.2"/>
    <row r="360" ht="13.25" hidden="1" x14ac:dyDescent="0.2"/>
    <row r="361" ht="13.25" hidden="1" x14ac:dyDescent="0.2"/>
    <row r="362" ht="13.25" hidden="1" x14ac:dyDescent="0.2"/>
    <row r="363" ht="13.25" hidden="1" x14ac:dyDescent="0.2"/>
    <row r="364" ht="13.25" hidden="1" x14ac:dyDescent="0.2"/>
    <row r="365" ht="13.25" hidden="1" x14ac:dyDescent="0.2"/>
    <row r="366" ht="13.25" hidden="1" x14ac:dyDescent="0.2"/>
    <row r="367" ht="13.25" hidden="1" x14ac:dyDescent="0.2"/>
    <row r="368" ht="13.25" hidden="1" x14ac:dyDescent="0.2"/>
    <row r="369" ht="13.25" hidden="1" x14ac:dyDescent="0.2"/>
    <row r="370" ht="13.25" hidden="1" x14ac:dyDescent="0.2"/>
    <row r="371" ht="13.25" hidden="1" x14ac:dyDescent="0.2"/>
    <row r="372" ht="13.25" hidden="1" x14ac:dyDescent="0.2"/>
    <row r="373" ht="13.25" hidden="1" x14ac:dyDescent="0.2"/>
    <row r="374" ht="13.25" hidden="1" x14ac:dyDescent="0.2"/>
    <row r="375" ht="13.25" hidden="1" x14ac:dyDescent="0.2"/>
    <row r="376" ht="13.25" hidden="1" x14ac:dyDescent="0.2"/>
    <row r="377" ht="13.25" hidden="1" x14ac:dyDescent="0.2"/>
    <row r="378" ht="13.25" hidden="1" x14ac:dyDescent="0.2"/>
    <row r="379" ht="13.25" hidden="1" x14ac:dyDescent="0.2"/>
    <row r="380" ht="13.25" hidden="1" x14ac:dyDescent="0.2"/>
    <row r="381" ht="13.25" hidden="1" x14ac:dyDescent="0.2"/>
    <row r="382" ht="13.25" hidden="1" x14ac:dyDescent="0.2"/>
    <row r="383" ht="13.25" hidden="1" x14ac:dyDescent="0.2"/>
    <row r="384" ht="13.25" hidden="1" x14ac:dyDescent="0.2"/>
    <row r="385" ht="13.25" hidden="1" x14ac:dyDescent="0.2"/>
    <row r="386" ht="13.25" hidden="1" x14ac:dyDescent="0.2"/>
    <row r="387" ht="13.25" hidden="1" x14ac:dyDescent="0.2"/>
    <row r="388" ht="13.25" hidden="1" x14ac:dyDescent="0.2"/>
    <row r="389" ht="13.25" hidden="1" x14ac:dyDescent="0.2"/>
    <row r="390" ht="13.25" hidden="1" x14ac:dyDescent="0.2"/>
    <row r="391" ht="13.25" hidden="1" x14ac:dyDescent="0.2"/>
    <row r="392" ht="13.25" hidden="1" x14ac:dyDescent="0.2"/>
    <row r="393" ht="13.25" hidden="1" x14ac:dyDescent="0.2"/>
    <row r="394" ht="13.25" hidden="1" x14ac:dyDescent="0.2"/>
    <row r="395" ht="13.25" hidden="1" x14ac:dyDescent="0.2"/>
    <row r="396" ht="13.25" hidden="1" x14ac:dyDescent="0.2"/>
    <row r="397" ht="13.25" hidden="1" x14ac:dyDescent="0.2"/>
    <row r="398" ht="13.25" hidden="1" x14ac:dyDescent="0.2"/>
    <row r="399" ht="13.25" hidden="1" x14ac:dyDescent="0.2"/>
    <row r="400" ht="13.25" hidden="1" x14ac:dyDescent="0.2"/>
    <row r="401" ht="13.25" hidden="1" x14ac:dyDescent="0.2"/>
    <row r="402" ht="13.25" hidden="1" x14ac:dyDescent="0.2"/>
    <row r="403" ht="13.25" hidden="1" x14ac:dyDescent="0.2"/>
    <row r="404" ht="13.25" hidden="1" x14ac:dyDescent="0.2"/>
    <row r="405" ht="13.25" hidden="1" x14ac:dyDescent="0.2"/>
    <row r="406" ht="13.25" hidden="1" x14ac:dyDescent="0.2"/>
    <row r="407" ht="13.25" hidden="1" x14ac:dyDescent="0.2"/>
    <row r="408" ht="13.25" hidden="1" x14ac:dyDescent="0.2"/>
    <row r="409" ht="13.25" hidden="1" x14ac:dyDescent="0.2"/>
    <row r="410" ht="13.25" hidden="1" x14ac:dyDescent="0.2"/>
    <row r="411" ht="13.25" hidden="1" x14ac:dyDescent="0.2"/>
    <row r="412" ht="13.25" hidden="1" x14ac:dyDescent="0.2"/>
    <row r="413" ht="13.25" hidden="1" x14ac:dyDescent="0.2"/>
    <row r="414" ht="13.25" hidden="1" x14ac:dyDescent="0.2"/>
    <row r="415" ht="13.25" hidden="1" x14ac:dyDescent="0.2"/>
    <row r="416" ht="13.25" hidden="1" x14ac:dyDescent="0.2"/>
    <row r="417" ht="13.25" hidden="1" x14ac:dyDescent="0.2"/>
    <row r="418" ht="13.25" hidden="1" x14ac:dyDescent="0.2"/>
    <row r="419" ht="13.25" hidden="1" x14ac:dyDescent="0.2"/>
    <row r="420" ht="13.25" hidden="1" x14ac:dyDescent="0.2"/>
    <row r="421" ht="13.25" hidden="1" x14ac:dyDescent="0.2"/>
    <row r="422" ht="13.25" hidden="1" x14ac:dyDescent="0.2"/>
    <row r="423" ht="13.25" hidden="1" x14ac:dyDescent="0.2"/>
    <row r="424" ht="13.25" hidden="1" x14ac:dyDescent="0.2"/>
    <row r="425" ht="13.25" hidden="1" x14ac:dyDescent="0.2"/>
    <row r="426" ht="13.25" hidden="1" x14ac:dyDescent="0.2"/>
    <row r="427" ht="13.25" hidden="1" x14ac:dyDescent="0.2"/>
    <row r="428" ht="13.25" hidden="1" x14ac:dyDescent="0.2"/>
    <row r="429" ht="13.25" hidden="1" x14ac:dyDescent="0.2"/>
    <row r="430" ht="13.25" hidden="1" x14ac:dyDescent="0.2"/>
    <row r="431" ht="13.25" hidden="1" x14ac:dyDescent="0.2"/>
    <row r="432" ht="13.25" hidden="1" x14ac:dyDescent="0.2"/>
    <row r="433" ht="13.25" hidden="1" x14ac:dyDescent="0.2"/>
    <row r="434" ht="13.25" hidden="1" x14ac:dyDescent="0.2"/>
    <row r="435" ht="13.25" hidden="1" x14ac:dyDescent="0.2"/>
    <row r="436" ht="13.25" hidden="1" x14ac:dyDescent="0.2"/>
    <row r="437" ht="13.25" hidden="1" x14ac:dyDescent="0.2"/>
    <row r="438" ht="13.25" hidden="1" x14ac:dyDescent="0.2"/>
    <row r="439" ht="13.25" hidden="1" x14ac:dyDescent="0.2"/>
    <row r="440" ht="13.25" hidden="1" x14ac:dyDescent="0.2"/>
    <row r="441" ht="13.25" hidden="1" x14ac:dyDescent="0.2"/>
    <row r="442" ht="13.25" hidden="1" x14ac:dyDescent="0.2"/>
    <row r="443" ht="13.25" hidden="1" x14ac:dyDescent="0.2"/>
    <row r="444" ht="13.25" hidden="1" x14ac:dyDescent="0.2"/>
    <row r="445" ht="13.25" hidden="1" x14ac:dyDescent="0.2"/>
    <row r="446" ht="13.25" hidden="1" x14ac:dyDescent="0.2"/>
    <row r="447" ht="13.25" hidden="1" x14ac:dyDescent="0.2"/>
    <row r="448" ht="13.25" hidden="1" x14ac:dyDescent="0.2"/>
    <row r="449" ht="13.25" hidden="1" x14ac:dyDescent="0.2"/>
    <row r="450" ht="13.25" hidden="1" x14ac:dyDescent="0.2"/>
    <row r="451" ht="13.25" hidden="1" x14ac:dyDescent="0.2"/>
    <row r="452" ht="13.25" hidden="1" x14ac:dyDescent="0.2"/>
    <row r="453" ht="13.25" hidden="1" x14ac:dyDescent="0.2"/>
    <row r="454" ht="13.25" hidden="1" x14ac:dyDescent="0.2"/>
    <row r="455" ht="13.25" hidden="1" x14ac:dyDescent="0.2"/>
    <row r="456" ht="13.25" hidden="1" x14ac:dyDescent="0.2"/>
    <row r="457" ht="13.25" hidden="1" x14ac:dyDescent="0.2"/>
    <row r="458" ht="13.25" hidden="1" x14ac:dyDescent="0.2"/>
    <row r="459" ht="13.25" hidden="1" x14ac:dyDescent="0.2"/>
    <row r="460" ht="13.25" hidden="1" x14ac:dyDescent="0.2"/>
    <row r="461" ht="13.25" hidden="1" x14ac:dyDescent="0.2"/>
    <row r="462" ht="13.25" hidden="1" x14ac:dyDescent="0.2"/>
    <row r="463" ht="13.25" hidden="1" x14ac:dyDescent="0.2"/>
    <row r="464" ht="13.25" hidden="1" x14ac:dyDescent="0.2"/>
    <row r="465" ht="13.25" hidden="1" x14ac:dyDescent="0.2"/>
    <row r="466" ht="13.25" hidden="1" x14ac:dyDescent="0.2"/>
    <row r="467" ht="13.25" hidden="1" x14ac:dyDescent="0.2"/>
    <row r="468" ht="13.25" hidden="1" x14ac:dyDescent="0.2"/>
    <row r="469" ht="13.25" hidden="1" x14ac:dyDescent="0.2"/>
    <row r="470" ht="13.25" hidden="1" x14ac:dyDescent="0.2"/>
    <row r="471" ht="13.25" hidden="1" x14ac:dyDescent="0.2"/>
    <row r="472" ht="13.25" hidden="1" x14ac:dyDescent="0.2"/>
    <row r="473" ht="13.25" hidden="1" x14ac:dyDescent="0.2"/>
    <row r="474" ht="13.25" hidden="1" x14ac:dyDescent="0.2"/>
    <row r="475" ht="13.25" hidden="1" x14ac:dyDescent="0.2"/>
    <row r="476" ht="13.25" hidden="1" x14ac:dyDescent="0.2"/>
    <row r="477" ht="13.25" hidden="1" x14ac:dyDescent="0.2"/>
    <row r="478" ht="13.25" hidden="1" x14ac:dyDescent="0.2"/>
    <row r="479" ht="13.25" hidden="1" x14ac:dyDescent="0.2"/>
    <row r="480" ht="13.25" hidden="1" x14ac:dyDescent="0.2"/>
    <row r="481" ht="13.25" hidden="1" x14ac:dyDescent="0.2"/>
    <row r="482" ht="13.25" hidden="1" x14ac:dyDescent="0.2"/>
    <row r="483" ht="13.25" hidden="1" x14ac:dyDescent="0.2"/>
    <row r="484" ht="13.25" hidden="1" x14ac:dyDescent="0.2"/>
    <row r="485" ht="13.25" hidden="1" x14ac:dyDescent="0.2"/>
    <row r="486" ht="13.25" hidden="1" x14ac:dyDescent="0.2"/>
    <row r="487" ht="13.25" hidden="1" x14ac:dyDescent="0.2"/>
    <row r="488" ht="13.25" hidden="1" x14ac:dyDescent="0.2"/>
    <row r="489" ht="13.25" hidden="1" x14ac:dyDescent="0.2"/>
    <row r="490" ht="13.25" hidden="1" x14ac:dyDescent="0.2"/>
    <row r="491" ht="13.25" hidden="1" x14ac:dyDescent="0.2"/>
    <row r="492" ht="13.25" hidden="1" x14ac:dyDescent="0.2"/>
    <row r="493" ht="13.25" hidden="1" x14ac:dyDescent="0.2"/>
    <row r="494" ht="13.25" hidden="1" x14ac:dyDescent="0.2"/>
    <row r="495" ht="13.25" hidden="1" x14ac:dyDescent="0.2"/>
    <row r="496" ht="13.25" hidden="1" x14ac:dyDescent="0.2"/>
    <row r="497" ht="13.25" hidden="1" x14ac:dyDescent="0.2"/>
    <row r="498" ht="13.25" hidden="1" x14ac:dyDescent="0.2"/>
    <row r="499" ht="13.25" hidden="1" x14ac:dyDescent="0.2"/>
    <row r="500" ht="13.25" hidden="1" x14ac:dyDescent="0.2"/>
    <row r="501" ht="13.25" hidden="1" x14ac:dyDescent="0.2"/>
    <row r="502" ht="13.25" hidden="1" x14ac:dyDescent="0.2"/>
    <row r="503" ht="13.25" hidden="1" x14ac:dyDescent="0.2"/>
    <row r="504" ht="13.25" hidden="1" x14ac:dyDescent="0.2"/>
    <row r="505" ht="13.25" hidden="1" x14ac:dyDescent="0.2"/>
    <row r="506" ht="13.25" hidden="1" x14ac:dyDescent="0.2"/>
    <row r="507" ht="13.25" hidden="1" x14ac:dyDescent="0.2"/>
    <row r="508" ht="13.25" hidden="1" x14ac:dyDescent="0.2"/>
    <row r="509" ht="13.25" hidden="1" x14ac:dyDescent="0.2"/>
    <row r="510" ht="13.25" hidden="1" x14ac:dyDescent="0.2"/>
    <row r="511" ht="13.25" hidden="1" x14ac:dyDescent="0.2"/>
    <row r="512" ht="13.25" hidden="1" x14ac:dyDescent="0.2"/>
    <row r="513" ht="13.25" hidden="1" x14ac:dyDescent="0.2"/>
    <row r="514" ht="13.25" hidden="1" x14ac:dyDescent="0.2"/>
    <row r="515" ht="13.25" hidden="1" x14ac:dyDescent="0.2"/>
    <row r="516" ht="13.25" hidden="1" x14ac:dyDescent="0.2"/>
    <row r="517" ht="13.25" hidden="1" x14ac:dyDescent="0.2"/>
    <row r="518" ht="13.25" hidden="1" x14ac:dyDescent="0.2"/>
    <row r="519" ht="13.25" hidden="1" x14ac:dyDescent="0.2"/>
    <row r="520" ht="13.25" hidden="1" x14ac:dyDescent="0.2"/>
    <row r="521" ht="13.25" hidden="1" x14ac:dyDescent="0.2"/>
    <row r="522" ht="13.25" hidden="1" x14ac:dyDescent="0.2"/>
    <row r="523" ht="13.25" hidden="1" x14ac:dyDescent="0.2"/>
    <row r="524" ht="13.25" hidden="1" x14ac:dyDescent="0.2"/>
    <row r="525" ht="13.25" hidden="1" x14ac:dyDescent="0.2"/>
    <row r="526" ht="13.25" hidden="1" x14ac:dyDescent="0.2"/>
    <row r="527" ht="13.25" hidden="1" x14ac:dyDescent="0.2"/>
    <row r="528" ht="13.25" hidden="1" x14ac:dyDescent="0.2"/>
    <row r="529" ht="13.25" hidden="1" x14ac:dyDescent="0.2"/>
    <row r="530" ht="13.25" hidden="1" x14ac:dyDescent="0.2"/>
    <row r="531" ht="13.25" hidden="1" x14ac:dyDescent="0.2"/>
    <row r="532" ht="13.25" hidden="1" x14ac:dyDescent="0.2"/>
    <row r="533" ht="13.25" hidden="1" x14ac:dyDescent="0.2"/>
    <row r="534" ht="13.25" hidden="1" x14ac:dyDescent="0.2"/>
    <row r="535" ht="13.25" hidden="1" x14ac:dyDescent="0.2"/>
    <row r="536" ht="13.25" hidden="1" x14ac:dyDescent="0.2"/>
    <row r="537" ht="13.25" hidden="1" x14ac:dyDescent="0.2"/>
    <row r="538" ht="13.25" hidden="1" x14ac:dyDescent="0.2"/>
    <row r="539" ht="13.25" hidden="1" x14ac:dyDescent="0.2"/>
    <row r="540" ht="13.25" hidden="1" x14ac:dyDescent="0.2"/>
    <row r="541" ht="13.25" hidden="1" x14ac:dyDescent="0.2"/>
    <row r="542" ht="13.25" hidden="1" x14ac:dyDescent="0.2"/>
    <row r="543" ht="13.25" hidden="1" x14ac:dyDescent="0.2"/>
    <row r="544" ht="13.25" hidden="1" x14ac:dyDescent="0.2"/>
    <row r="545" ht="13.25" hidden="1" x14ac:dyDescent="0.2"/>
    <row r="546" ht="13.25" hidden="1" x14ac:dyDescent="0.2"/>
    <row r="547" ht="13.25" hidden="1" x14ac:dyDescent="0.2"/>
    <row r="548" ht="13.25" hidden="1" x14ac:dyDescent="0.2"/>
    <row r="549" ht="13.25" hidden="1" x14ac:dyDescent="0.2"/>
    <row r="550" ht="13.25" hidden="1" x14ac:dyDescent="0.2"/>
    <row r="551" ht="13.25" hidden="1" x14ac:dyDescent="0.2"/>
    <row r="552" ht="13.25" hidden="1" x14ac:dyDescent="0.2"/>
    <row r="553" ht="13.25" hidden="1" x14ac:dyDescent="0.2"/>
    <row r="554" ht="13.25" hidden="1" x14ac:dyDescent="0.2"/>
    <row r="555" ht="13.25" hidden="1" x14ac:dyDescent="0.2"/>
    <row r="556" ht="13.25" hidden="1" x14ac:dyDescent="0.2"/>
    <row r="557" ht="13.25" hidden="1" x14ac:dyDescent="0.2"/>
    <row r="558" ht="13.25" hidden="1" x14ac:dyDescent="0.2"/>
    <row r="559" ht="13.25" hidden="1" x14ac:dyDescent="0.2"/>
    <row r="560" ht="13.25" hidden="1" x14ac:dyDescent="0.2"/>
    <row r="561" ht="13.25" hidden="1" x14ac:dyDescent="0.2"/>
    <row r="562" ht="13.25" hidden="1" x14ac:dyDescent="0.2"/>
    <row r="563" ht="13.25" hidden="1" x14ac:dyDescent="0.2"/>
    <row r="564" ht="13.25" hidden="1" x14ac:dyDescent="0.2"/>
    <row r="565" ht="13.25" hidden="1" x14ac:dyDescent="0.2"/>
    <row r="566" ht="13.25" hidden="1" x14ac:dyDescent="0.2"/>
    <row r="567" ht="13.25" hidden="1" x14ac:dyDescent="0.2"/>
    <row r="568" ht="13.25" hidden="1" x14ac:dyDescent="0.2"/>
    <row r="569" ht="13.25" hidden="1" x14ac:dyDescent="0.2"/>
    <row r="570" ht="13.25" hidden="1" x14ac:dyDescent="0.2"/>
    <row r="571" ht="13.25" hidden="1" x14ac:dyDescent="0.2"/>
    <row r="572" ht="13.25" hidden="1" x14ac:dyDescent="0.2"/>
    <row r="573" ht="13.25" hidden="1" x14ac:dyDescent="0.2"/>
    <row r="574" ht="13.25" hidden="1" x14ac:dyDescent="0.2"/>
    <row r="575" ht="13.25" hidden="1" x14ac:dyDescent="0.2"/>
    <row r="576" ht="13.25" hidden="1" x14ac:dyDescent="0.2"/>
    <row r="577" ht="13.25" hidden="1" x14ac:dyDescent="0.2"/>
    <row r="578" ht="13.25" hidden="1" x14ac:dyDescent="0.2"/>
    <row r="579" ht="13.25" hidden="1" x14ac:dyDescent="0.2"/>
    <row r="580" ht="13.25" hidden="1" x14ac:dyDescent="0.2"/>
    <row r="581" ht="13.25" hidden="1" x14ac:dyDescent="0.2"/>
    <row r="582" ht="13.25" hidden="1" x14ac:dyDescent="0.2"/>
    <row r="583" ht="13.25" hidden="1" x14ac:dyDescent="0.2"/>
    <row r="584" ht="13.25" hidden="1" x14ac:dyDescent="0.2"/>
    <row r="585" ht="13.25" hidden="1" x14ac:dyDescent="0.2"/>
    <row r="586" ht="13.25" hidden="1" x14ac:dyDescent="0.2"/>
    <row r="587" ht="13.25" hidden="1" x14ac:dyDescent="0.2"/>
    <row r="588" ht="13.25" hidden="1" x14ac:dyDescent="0.2"/>
    <row r="589" ht="13.25" hidden="1" x14ac:dyDescent="0.2"/>
    <row r="590" ht="13.25" hidden="1" x14ac:dyDescent="0.2"/>
    <row r="591" ht="13.25" hidden="1" x14ac:dyDescent="0.2"/>
    <row r="592" ht="13.25" hidden="1" x14ac:dyDescent="0.2"/>
    <row r="593" ht="13.25" hidden="1" x14ac:dyDescent="0.2"/>
    <row r="594" ht="13.25" hidden="1" x14ac:dyDescent="0.2"/>
    <row r="595" ht="13.25" hidden="1" x14ac:dyDescent="0.2"/>
    <row r="596" ht="13.25" hidden="1" x14ac:dyDescent="0.2"/>
    <row r="597" ht="13.25" hidden="1" x14ac:dyDescent="0.2"/>
    <row r="598" ht="13.25" hidden="1" x14ac:dyDescent="0.2"/>
    <row r="599" ht="13.25" hidden="1" x14ac:dyDescent="0.2"/>
    <row r="600" ht="13.25" hidden="1" x14ac:dyDescent="0.2"/>
    <row r="601" ht="13.25" hidden="1" x14ac:dyDescent="0.2"/>
    <row r="602" ht="13.25" hidden="1" x14ac:dyDescent="0.2"/>
    <row r="603" ht="13.25" hidden="1" x14ac:dyDescent="0.2"/>
  </sheetData>
  <sheetProtection algorithmName="SHA-512" hashValue="Q9+xzoKAp+6sf98JKSeKs5qQ5ZPKFMT2a1EWOnWAX13UAG+VPk3lYasa8b3cj90du7a1HzdaBVUAXX2SoPgHXg==" saltValue="d+QpSGTZ1v7ZjoQtiWuBGg==" spinCount="100000" sheet="1" objects="1" scenarios="1"/>
  <mergeCells count="26">
    <mergeCell ref="C37:F37"/>
    <mergeCell ref="C28:F28"/>
    <mergeCell ref="C29:F29"/>
    <mergeCell ref="I29:K29"/>
    <mergeCell ref="E30:H30"/>
    <mergeCell ref="C33:H33"/>
    <mergeCell ref="C36:F36"/>
    <mergeCell ref="C27:F27"/>
    <mergeCell ref="C10:F10"/>
    <mergeCell ref="I10:K10"/>
    <mergeCell ref="N10:AE10"/>
    <mergeCell ref="E11:H11"/>
    <mergeCell ref="C14:H14"/>
    <mergeCell ref="C17:F17"/>
    <mergeCell ref="C18:F18"/>
    <mergeCell ref="C19:F19"/>
    <mergeCell ref="I19:K19"/>
    <mergeCell ref="E20:H20"/>
    <mergeCell ref="C23:H23"/>
    <mergeCell ref="P2:R3"/>
    <mergeCell ref="C9:F9"/>
    <mergeCell ref="B2:C4"/>
    <mergeCell ref="D2:H4"/>
    <mergeCell ref="B5:H5"/>
    <mergeCell ref="B6:H6"/>
    <mergeCell ref="C8:F8"/>
  </mergeCells>
  <conditionalFormatting sqref="L10">
    <cfRule type="cellIs" dxfId="554" priority="11" operator="greaterThan">
      <formula>110%</formula>
    </cfRule>
    <cfRule type="cellIs" dxfId="553" priority="12" operator="between">
      <formula>100.001%</formula>
      <formula>110%</formula>
    </cfRule>
    <cfRule type="cellIs" dxfId="552" priority="13" operator="between">
      <formula>70.001%</formula>
      <formula>100%</formula>
    </cfRule>
    <cfRule type="cellIs" dxfId="551" priority="14" operator="between">
      <formula>0.00001%</formula>
      <formula>70%</formula>
    </cfRule>
    <cfRule type="cellIs" dxfId="550" priority="15" operator="equal">
      <formula>0</formula>
    </cfRule>
  </conditionalFormatting>
  <conditionalFormatting sqref="L19">
    <cfRule type="cellIs" dxfId="549" priority="6" operator="greaterThan">
      <formula>110%</formula>
    </cfRule>
    <cfRule type="cellIs" dxfId="548" priority="7" operator="between">
      <formula>100.001%</formula>
      <formula>110%</formula>
    </cfRule>
    <cfRule type="cellIs" dxfId="547" priority="8" operator="between">
      <formula>70.001%</formula>
      <formula>100%</formula>
    </cfRule>
    <cfRule type="cellIs" dxfId="546" priority="9" operator="between">
      <formula>0.00001%</formula>
      <formula>70%</formula>
    </cfRule>
    <cfRule type="cellIs" dxfId="545" priority="10" operator="equal">
      <formula>0</formula>
    </cfRule>
  </conditionalFormatting>
  <conditionalFormatting sqref="L29">
    <cfRule type="cellIs" dxfId="544" priority="1" operator="greaterThan">
      <formula>110%</formula>
    </cfRule>
    <cfRule type="cellIs" dxfId="543" priority="2" operator="between">
      <formula>100.001%</formula>
      <formula>110%</formula>
    </cfRule>
    <cfRule type="cellIs" dxfId="542" priority="3" operator="between">
      <formula>70.001%</formula>
      <formula>100%</formula>
    </cfRule>
    <cfRule type="cellIs" dxfId="541" priority="4" operator="between">
      <formula>0.00001%</formula>
      <formula>70%</formula>
    </cfRule>
    <cfRule type="cellIs" dxfId="540" priority="5" operator="equal">
      <formula>0</formula>
    </cfRule>
  </conditionalFormatting>
  <hyperlinks>
    <hyperlink ref="P2:R3" location="RESUMEN!A1" display="VOLVER AL RESUMEN" xr:uid="{A5C76337-B254-4ED5-9D76-C788D16F7527}"/>
  </hyperlinks>
  <pageMargins left="0.7" right="0.7" top="0.75" bottom="0.75" header="0.3" footer="0.3"/>
  <pageSetup paperSize="9" orientation="portrait" horizontalDpi="300" r:id="rId1"/>
  <headerFooter>
    <oddHeader>&amp;LIndicadores de Proceso</oddHeader>
    <oddFooter>&amp;L Publicación: 13 de mayo de 2020&amp;REnero - Marzo de 2020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83FE7-6ED3-4F1C-AA63-CF18BA0A0831}">
  <sheetPr codeName="Hoja5">
    <tabColor theme="4" tint="0.59999389629810485"/>
  </sheetPr>
  <dimension ref="A1:AM603"/>
  <sheetViews>
    <sheetView zoomScale="70" zoomScaleNormal="70" zoomScaleSheetLayoutView="142" zoomScalePageLayoutView="62" workbookViewId="0">
      <selection activeCell="F78" sqref="F78"/>
    </sheetView>
  </sheetViews>
  <sheetFormatPr baseColWidth="10" defaultColWidth="0" defaultRowHeight="0" customHeight="1" zeroHeight="1" x14ac:dyDescent="0.2"/>
  <cols>
    <col min="1" max="1" width="2.5703125" style="4" customWidth="1"/>
    <col min="2" max="2" width="45.5703125" style="8" customWidth="1"/>
    <col min="3" max="3" width="12.140625" style="8" customWidth="1"/>
    <col min="4" max="5" width="10.7109375" style="8" customWidth="1"/>
    <col min="6" max="6" width="16.5703125" style="8" customWidth="1"/>
    <col min="7" max="8" width="10.7109375" style="8" customWidth="1"/>
    <col min="9" max="11" width="5.7109375" style="37" customWidth="1"/>
    <col min="12" max="12" width="10.7109375" style="38" customWidth="1"/>
    <col min="13" max="33" width="10.7109375" style="8" customWidth="1"/>
    <col min="34" max="34" width="11.42578125" style="8" customWidth="1"/>
    <col min="35" max="16384" width="11.42578125" style="8" hidden="1"/>
  </cols>
  <sheetData>
    <row r="1" spans="1:39" s="4" customFormat="1" ht="13.8" customHeight="1" thickBot="1" x14ac:dyDescent="0.25">
      <c r="A1" s="1">
        <v>9</v>
      </c>
      <c r="B1" s="2"/>
      <c r="C1" s="3"/>
      <c r="D1" s="3"/>
      <c r="G1" s="3"/>
      <c r="H1" s="3"/>
      <c r="I1" s="2"/>
      <c r="J1" s="5"/>
      <c r="K1" s="5"/>
      <c r="L1" s="6"/>
      <c r="N1" s="3"/>
      <c r="O1" s="3"/>
      <c r="R1" s="3"/>
      <c r="S1" s="3"/>
      <c r="V1" s="3"/>
      <c r="W1" s="3"/>
      <c r="Z1" s="3"/>
      <c r="AA1" s="3"/>
      <c r="AD1" s="3"/>
      <c r="AE1" s="3"/>
    </row>
    <row r="2" spans="1:39" ht="12.7" customHeight="1" x14ac:dyDescent="0.2">
      <c r="B2" s="145"/>
      <c r="C2" s="146"/>
      <c r="D2" s="149" t="s">
        <v>1</v>
      </c>
      <c r="E2" s="149"/>
      <c r="F2" s="149"/>
      <c r="G2" s="149"/>
      <c r="H2" s="150"/>
      <c r="I2" s="5"/>
      <c r="J2" s="5"/>
      <c r="K2" s="5"/>
      <c r="L2" s="7"/>
      <c r="M2" s="4"/>
      <c r="N2" s="4"/>
      <c r="O2" s="4"/>
      <c r="P2" s="80" t="s">
        <v>58</v>
      </c>
      <c r="Q2" s="80"/>
      <c r="R2" s="80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ht="12.7" customHeight="1" x14ac:dyDescent="0.2">
      <c r="B3" s="147"/>
      <c r="C3" s="148"/>
      <c r="D3" s="151"/>
      <c r="E3" s="151"/>
      <c r="F3" s="151"/>
      <c r="G3" s="151"/>
      <c r="H3" s="152"/>
      <c r="I3" s="5"/>
      <c r="J3" s="5"/>
      <c r="K3" s="5"/>
      <c r="L3" s="7"/>
      <c r="M3" s="4"/>
      <c r="N3" s="4"/>
      <c r="O3" s="4"/>
      <c r="P3" s="80"/>
      <c r="Q3" s="80"/>
      <c r="R3" s="80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12.7" customHeight="1" x14ac:dyDescent="0.2">
      <c r="B4" s="147"/>
      <c r="C4" s="148"/>
      <c r="D4" s="151"/>
      <c r="E4" s="151"/>
      <c r="F4" s="151"/>
      <c r="G4" s="151"/>
      <c r="H4" s="152"/>
      <c r="I4" s="5"/>
      <c r="J4" s="5"/>
      <c r="K4" s="5"/>
      <c r="L4" s="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ht="12.7" customHeight="1" x14ac:dyDescent="0.2">
      <c r="B5" s="153" t="s">
        <v>0</v>
      </c>
      <c r="C5" s="154"/>
      <c r="D5" s="154"/>
      <c r="E5" s="154"/>
      <c r="F5" s="154"/>
      <c r="G5" s="154"/>
      <c r="H5" s="155"/>
      <c r="I5" s="5"/>
      <c r="J5" s="5"/>
      <c r="K5" s="5"/>
      <c r="L5" s="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ht="12.7" customHeight="1" thickBot="1" x14ac:dyDescent="0.25">
      <c r="B6" s="156" t="s">
        <v>2</v>
      </c>
      <c r="C6" s="157"/>
      <c r="D6" s="157"/>
      <c r="E6" s="157"/>
      <c r="F6" s="157"/>
      <c r="G6" s="157"/>
      <c r="H6" s="158"/>
      <c r="I6" s="5"/>
      <c r="J6" s="5"/>
      <c r="K6" s="5"/>
      <c r="L6" s="7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s="4" customFormat="1" ht="12.7" customHeight="1" thickBot="1" x14ac:dyDescent="0.25">
      <c r="B7" s="1"/>
      <c r="C7" s="1"/>
      <c r="D7" s="1"/>
      <c r="E7" s="1"/>
      <c r="F7" s="1"/>
      <c r="G7" s="1"/>
      <c r="H7" s="1"/>
      <c r="I7" s="5"/>
      <c r="J7" s="5"/>
      <c r="K7" s="5"/>
      <c r="L7" s="7"/>
    </row>
    <row r="8" spans="1:39" ht="14" hidden="1" thickBot="1" x14ac:dyDescent="0.25">
      <c r="B8" s="46" t="s">
        <v>3</v>
      </c>
      <c r="C8" s="159" t="str">
        <f>+VLOOKUP(C11,'[5]Datos Indicadores'!$A$2:$Y$144,11,FALSE)</f>
        <v>Proceso: Control Interno</v>
      </c>
      <c r="D8" s="159"/>
      <c r="E8" s="159"/>
      <c r="F8" s="159"/>
      <c r="G8" s="47" t="s">
        <v>4</v>
      </c>
      <c r="H8" s="48">
        <f>+VLOOKUP(C11,'[5]Datos Indicadores'!$A$2:$Y$144,10,FALSE)</f>
        <v>4</v>
      </c>
      <c r="I8" s="5"/>
      <c r="J8" s="5"/>
      <c r="K8" s="5"/>
      <c r="L8" s="7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ht="14" hidden="1" thickBot="1" x14ac:dyDescent="0.25">
      <c r="B9" s="49" t="s">
        <v>5</v>
      </c>
      <c r="C9" s="144" t="str">
        <f>+VLOOKUP(C11,'[5]Datos Indicadores'!$A$2:$Y$144,13,FALSE)</f>
        <v>Proceso: Control Interno. No Aplica Subproceso.</v>
      </c>
      <c r="D9" s="144"/>
      <c r="E9" s="144"/>
      <c r="F9" s="144"/>
      <c r="G9" s="50" t="s">
        <v>4</v>
      </c>
      <c r="H9" s="51">
        <f>+VLOOKUP(C11,'[5]Datos Indicadores'!$A$2:$Y$144,12,FALSE)</f>
        <v>4</v>
      </c>
      <c r="I9" s="5"/>
      <c r="J9" s="5"/>
      <c r="K9" s="5"/>
      <c r="L9" s="7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ht="25.55" customHeight="1" thickTop="1" thickBot="1" x14ac:dyDescent="0.25">
      <c r="B10" s="52" t="s">
        <v>6</v>
      </c>
      <c r="C10" s="108" t="s">
        <v>127</v>
      </c>
      <c r="D10" s="109"/>
      <c r="E10" s="109"/>
      <c r="F10" s="110"/>
      <c r="G10" s="53" t="s">
        <v>4</v>
      </c>
      <c r="H10" s="54">
        <v>2145</v>
      </c>
      <c r="I10" s="160" t="s">
        <v>7</v>
      </c>
      <c r="J10" s="160"/>
      <c r="K10" s="160"/>
      <c r="L10" s="15">
        <f>+'[5]58 PCI'!V24</f>
        <v>1</v>
      </c>
      <c r="M10" s="4"/>
      <c r="N10" s="114" t="s">
        <v>22</v>
      </c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6"/>
      <c r="AF10" s="4"/>
      <c r="AG10" s="4"/>
      <c r="AH10" s="4"/>
      <c r="AI10" s="4"/>
      <c r="AJ10" s="4"/>
      <c r="AK10" s="4"/>
      <c r="AL10" s="4"/>
      <c r="AM10" s="4"/>
    </row>
    <row r="11" spans="1:39" ht="35.299999999999997" customHeight="1" thickTop="1" thickBot="1" x14ac:dyDescent="0.25">
      <c r="B11" s="55" t="s">
        <v>9</v>
      </c>
      <c r="C11" s="69">
        <v>58</v>
      </c>
      <c r="D11" s="56" t="s">
        <v>10</v>
      </c>
      <c r="E11" s="117" t="s">
        <v>128</v>
      </c>
      <c r="F11" s="118"/>
      <c r="G11" s="118"/>
      <c r="H11" s="119"/>
      <c r="I11" s="39"/>
      <c r="J11" s="39"/>
      <c r="K11" s="39"/>
      <c r="L11" s="7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ht="12.7" hidden="1" customHeight="1" x14ac:dyDescent="0.2">
      <c r="B12" s="57" t="s">
        <v>11</v>
      </c>
      <c r="C12" s="58" t="s">
        <v>62</v>
      </c>
      <c r="D12" s="59" t="s">
        <v>12</v>
      </c>
      <c r="E12" s="58">
        <v>100</v>
      </c>
      <c r="F12" s="59" t="s">
        <v>13</v>
      </c>
      <c r="G12" s="60">
        <v>0</v>
      </c>
      <c r="H12" s="61"/>
      <c r="I12" s="39"/>
      <c r="J12" s="39"/>
      <c r="K12" s="39"/>
      <c r="L12" s="7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ht="12.7" hidden="1" customHeight="1" x14ac:dyDescent="0.2">
      <c r="B13" s="46" t="s">
        <v>14</v>
      </c>
      <c r="C13" s="68" t="s">
        <v>63</v>
      </c>
      <c r="D13" s="47" t="s">
        <v>15</v>
      </c>
      <c r="E13" s="68" t="s">
        <v>64</v>
      </c>
      <c r="F13" s="47"/>
      <c r="G13" s="47"/>
      <c r="H13" s="62"/>
      <c r="I13" s="39"/>
      <c r="J13" s="39"/>
      <c r="K13" s="39"/>
      <c r="L13" s="7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ht="13.6" hidden="1" customHeight="1" thickBot="1" x14ac:dyDescent="0.25">
      <c r="B14" s="55" t="s">
        <v>16</v>
      </c>
      <c r="C14" s="120" t="s">
        <v>65</v>
      </c>
      <c r="D14" s="121"/>
      <c r="E14" s="121"/>
      <c r="F14" s="121"/>
      <c r="G14" s="121"/>
      <c r="H14" s="122"/>
      <c r="I14" s="39"/>
      <c r="J14" s="39"/>
      <c r="K14" s="39"/>
      <c r="L14" s="7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s="4" customFormat="1" ht="12.7" hidden="1" customHeight="1" x14ac:dyDescent="0.2">
      <c r="B15" s="1"/>
      <c r="C15" s="1"/>
      <c r="D15" s="1"/>
      <c r="E15" s="1"/>
      <c r="F15" s="1"/>
      <c r="G15" s="1"/>
      <c r="H15" s="1"/>
      <c r="I15" s="39"/>
      <c r="J15" s="39"/>
      <c r="K15" s="39"/>
      <c r="L15" s="7"/>
    </row>
    <row r="16" spans="1:39" s="4" customFormat="1" ht="12.7" customHeight="1" thickBot="1" x14ac:dyDescent="0.25">
      <c r="B16" s="1"/>
      <c r="C16" s="1"/>
      <c r="D16" s="1"/>
      <c r="E16" s="1"/>
      <c r="F16" s="1"/>
      <c r="G16" s="1"/>
      <c r="H16" s="1"/>
      <c r="I16" s="39"/>
      <c r="J16" s="39"/>
      <c r="K16" s="39"/>
      <c r="L16" s="7"/>
    </row>
    <row r="17" spans="2:39" ht="13.6" hidden="1" customHeight="1" thickBot="1" x14ac:dyDescent="0.25">
      <c r="B17" s="46" t="s">
        <v>3</v>
      </c>
      <c r="C17" s="81" t="s">
        <v>129</v>
      </c>
      <c r="D17" s="82"/>
      <c r="E17" s="82"/>
      <c r="F17" s="83"/>
      <c r="G17" s="47" t="s">
        <v>4</v>
      </c>
      <c r="H17" s="48">
        <v>4</v>
      </c>
      <c r="I17" s="39"/>
      <c r="J17" s="39"/>
      <c r="K17" s="39"/>
      <c r="L17" s="7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2:39" ht="13.6" hidden="1" customHeight="1" thickBot="1" x14ac:dyDescent="0.25">
      <c r="B18" s="49" t="s">
        <v>5</v>
      </c>
      <c r="C18" s="105" t="s">
        <v>130</v>
      </c>
      <c r="D18" s="106"/>
      <c r="E18" s="106"/>
      <c r="F18" s="107"/>
      <c r="G18" s="50" t="s">
        <v>4</v>
      </c>
      <c r="H18" s="51">
        <v>4</v>
      </c>
      <c r="I18" s="39"/>
      <c r="J18" s="39"/>
      <c r="K18" s="39"/>
      <c r="L18" s="7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2:39" ht="25.55" customHeight="1" thickTop="1" thickBot="1" x14ac:dyDescent="0.25">
      <c r="B19" s="52" t="s">
        <v>6</v>
      </c>
      <c r="C19" s="108" t="s">
        <v>131</v>
      </c>
      <c r="D19" s="109"/>
      <c r="E19" s="109"/>
      <c r="F19" s="110"/>
      <c r="G19" s="53" t="s">
        <v>4</v>
      </c>
      <c r="H19" s="54">
        <v>2319</v>
      </c>
      <c r="I19" s="160" t="s">
        <v>7</v>
      </c>
      <c r="J19" s="160"/>
      <c r="K19" s="160"/>
      <c r="L19" s="15">
        <f>+'[5]386 PCI'!V24</f>
        <v>1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2:39" ht="44.1" customHeight="1" thickTop="1" thickBot="1" x14ac:dyDescent="0.25">
      <c r="B20" s="55" t="s">
        <v>9</v>
      </c>
      <c r="C20" s="69">
        <v>386</v>
      </c>
      <c r="D20" s="56" t="s">
        <v>10</v>
      </c>
      <c r="E20" s="117" t="s">
        <v>132</v>
      </c>
      <c r="F20" s="118"/>
      <c r="G20" s="118"/>
      <c r="H20" s="119"/>
      <c r="I20" s="39"/>
      <c r="J20" s="39"/>
      <c r="K20" s="39"/>
      <c r="L20" s="7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2:39" ht="12.7" hidden="1" customHeight="1" x14ac:dyDescent="0.2">
      <c r="B21" s="57" t="s">
        <v>11</v>
      </c>
      <c r="C21" s="58" t="s">
        <v>62</v>
      </c>
      <c r="D21" s="59" t="s">
        <v>12</v>
      </c>
      <c r="E21" s="58">
        <v>100</v>
      </c>
      <c r="F21" s="59" t="s">
        <v>13</v>
      </c>
      <c r="G21" s="60">
        <v>0</v>
      </c>
      <c r="H21" s="61"/>
      <c r="I21" s="39"/>
      <c r="J21" s="39"/>
      <c r="K21" s="39"/>
      <c r="L21" s="7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2:39" ht="12.7" hidden="1" customHeight="1" x14ac:dyDescent="0.2">
      <c r="B22" s="46" t="s">
        <v>14</v>
      </c>
      <c r="C22" s="68" t="s">
        <v>63</v>
      </c>
      <c r="D22" s="47" t="s">
        <v>15</v>
      </c>
      <c r="E22" s="68" t="s">
        <v>64</v>
      </c>
      <c r="F22" s="47"/>
      <c r="G22" s="47"/>
      <c r="H22" s="62"/>
      <c r="I22" s="39"/>
      <c r="J22" s="39"/>
      <c r="K22" s="39"/>
      <c r="L22" s="7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2:39" ht="13.6" hidden="1" customHeight="1" thickBot="1" x14ac:dyDescent="0.25">
      <c r="B23" s="55" t="s">
        <v>16</v>
      </c>
      <c r="C23" s="120" t="s">
        <v>65</v>
      </c>
      <c r="D23" s="121"/>
      <c r="E23" s="121"/>
      <c r="F23" s="121"/>
      <c r="G23" s="121"/>
      <c r="H23" s="122"/>
      <c r="I23" s="39"/>
      <c r="J23" s="39"/>
      <c r="K23" s="39"/>
      <c r="L23" s="7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2:39" s="4" customFormat="1" ht="12.7" hidden="1" customHeight="1" x14ac:dyDescent="0.2">
      <c r="B24" s="1"/>
      <c r="C24" s="1"/>
      <c r="D24" s="1"/>
      <c r="E24" s="1"/>
      <c r="F24" s="1"/>
      <c r="G24" s="1"/>
      <c r="H24" s="1"/>
      <c r="I24" s="39"/>
      <c r="J24" s="39"/>
      <c r="K24" s="39"/>
      <c r="L24" s="7"/>
    </row>
    <row r="25" spans="2:39" s="4" customFormat="1" ht="12.7" hidden="1" customHeight="1" x14ac:dyDescent="0.2">
      <c r="B25" s="1"/>
      <c r="C25" s="1"/>
      <c r="D25" s="1"/>
      <c r="E25" s="1"/>
      <c r="F25" s="1"/>
      <c r="G25" s="1"/>
      <c r="H25" s="1"/>
      <c r="I25" s="39"/>
      <c r="J25" s="39"/>
      <c r="K25" s="39"/>
      <c r="L25" s="7"/>
    </row>
    <row r="26" spans="2:39" s="4" customFormat="1" ht="12.7" customHeight="1" thickBot="1" x14ac:dyDescent="0.25">
      <c r="B26" s="1"/>
      <c r="C26" s="1"/>
      <c r="D26" s="1"/>
      <c r="E26" s="1"/>
      <c r="F26" s="1"/>
      <c r="G26" s="1"/>
      <c r="H26" s="1"/>
      <c r="I26" s="39"/>
      <c r="J26" s="39"/>
      <c r="K26" s="39"/>
      <c r="L26" s="7"/>
    </row>
    <row r="27" spans="2:39" ht="13.6" hidden="1" customHeight="1" thickBot="1" x14ac:dyDescent="0.25">
      <c r="B27" s="46" t="s">
        <v>3</v>
      </c>
      <c r="C27" s="81" t="s">
        <v>129</v>
      </c>
      <c r="D27" s="82"/>
      <c r="E27" s="82"/>
      <c r="F27" s="83"/>
      <c r="G27" s="47" t="s">
        <v>4</v>
      </c>
      <c r="H27" s="48">
        <v>4</v>
      </c>
      <c r="I27" s="39"/>
      <c r="J27" s="39"/>
      <c r="K27" s="39"/>
      <c r="L27" s="7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2:39" ht="13.6" hidden="1" customHeight="1" thickBot="1" x14ac:dyDescent="0.25">
      <c r="B28" s="49" t="s">
        <v>5</v>
      </c>
      <c r="C28" s="105" t="s">
        <v>130</v>
      </c>
      <c r="D28" s="106"/>
      <c r="E28" s="106"/>
      <c r="F28" s="107"/>
      <c r="G28" s="50" t="s">
        <v>4</v>
      </c>
      <c r="H28" s="51">
        <v>4</v>
      </c>
      <c r="I28" s="39"/>
      <c r="J28" s="39"/>
      <c r="K28" s="39"/>
      <c r="L28" s="7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2:39" ht="25.55" customHeight="1" thickTop="1" thickBot="1" x14ac:dyDescent="0.25">
      <c r="B29" s="52" t="s">
        <v>6</v>
      </c>
      <c r="C29" s="108" t="s">
        <v>127</v>
      </c>
      <c r="D29" s="109"/>
      <c r="E29" s="109"/>
      <c r="F29" s="110"/>
      <c r="G29" s="53" t="s">
        <v>4</v>
      </c>
      <c r="H29" s="54">
        <v>2145</v>
      </c>
      <c r="I29" s="160" t="s">
        <v>7</v>
      </c>
      <c r="J29" s="160"/>
      <c r="K29" s="160"/>
      <c r="L29" s="15">
        <f>+'[5]434 PCI'!N24</f>
        <v>1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2:39" ht="35.299999999999997" customHeight="1" thickTop="1" thickBot="1" x14ac:dyDescent="0.25">
      <c r="B30" s="55" t="s">
        <v>9</v>
      </c>
      <c r="C30" s="69">
        <v>434</v>
      </c>
      <c r="D30" s="56" t="s">
        <v>10</v>
      </c>
      <c r="E30" s="117" t="s">
        <v>133</v>
      </c>
      <c r="F30" s="118"/>
      <c r="G30" s="118"/>
      <c r="H30" s="119"/>
      <c r="I30" s="39"/>
      <c r="J30" s="39"/>
      <c r="K30" s="39"/>
      <c r="L30" s="7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2:39" ht="12.7" hidden="1" customHeight="1" x14ac:dyDescent="0.2">
      <c r="B31" s="57" t="s">
        <v>11</v>
      </c>
      <c r="C31" s="58" t="s">
        <v>115</v>
      </c>
      <c r="D31" s="59" t="s">
        <v>12</v>
      </c>
      <c r="E31" s="58">
        <v>100</v>
      </c>
      <c r="F31" s="59" t="s">
        <v>13</v>
      </c>
      <c r="G31" s="60">
        <v>0</v>
      </c>
      <c r="H31" s="61"/>
      <c r="I31" s="39"/>
      <c r="J31" s="39"/>
      <c r="K31" s="39"/>
      <c r="L31" s="7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2:39" ht="12.7" hidden="1" customHeight="1" x14ac:dyDescent="0.2">
      <c r="B32" s="46" t="s">
        <v>14</v>
      </c>
      <c r="C32" s="68" t="s">
        <v>63</v>
      </c>
      <c r="D32" s="47" t="s">
        <v>15</v>
      </c>
      <c r="E32" s="68" t="s">
        <v>64</v>
      </c>
      <c r="F32" s="47"/>
      <c r="G32" s="47"/>
      <c r="H32" s="62"/>
      <c r="I32" s="39"/>
      <c r="J32" s="39"/>
      <c r="K32" s="39"/>
      <c r="L32" s="7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2:39" ht="13.6" hidden="1" customHeight="1" thickBot="1" x14ac:dyDescent="0.25">
      <c r="B33" s="55" t="s">
        <v>16</v>
      </c>
      <c r="C33" s="120" t="s">
        <v>96</v>
      </c>
      <c r="D33" s="121"/>
      <c r="E33" s="121"/>
      <c r="F33" s="121"/>
      <c r="G33" s="121"/>
      <c r="H33" s="122"/>
      <c r="I33" s="39"/>
      <c r="J33" s="39"/>
      <c r="K33" s="39"/>
      <c r="L33" s="7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2:39" s="4" customFormat="1" ht="12.7" hidden="1" customHeight="1" x14ac:dyDescent="0.2">
      <c r="B34" s="1"/>
      <c r="C34" s="1"/>
      <c r="D34" s="1"/>
      <c r="E34" s="1"/>
      <c r="F34" s="1"/>
      <c r="G34" s="1"/>
      <c r="H34" s="1"/>
      <c r="I34" s="39"/>
      <c r="J34" s="39"/>
      <c r="K34" s="39"/>
      <c r="L34" s="7"/>
    </row>
    <row r="35" spans="2:39" s="4" customFormat="1" ht="12.7" customHeight="1" thickBot="1" x14ac:dyDescent="0.25">
      <c r="B35" s="1"/>
      <c r="C35" s="1"/>
      <c r="D35" s="1"/>
      <c r="E35" s="1"/>
      <c r="F35" s="1"/>
      <c r="G35" s="1"/>
      <c r="H35" s="1"/>
      <c r="I35" s="39"/>
      <c r="J35" s="39"/>
      <c r="K35" s="39"/>
      <c r="L35" s="7"/>
    </row>
    <row r="36" spans="2:39" ht="13.6" hidden="1" customHeight="1" thickBot="1" x14ac:dyDescent="0.25">
      <c r="B36" s="46" t="s">
        <v>3</v>
      </c>
      <c r="C36" s="81" t="s">
        <v>129</v>
      </c>
      <c r="D36" s="82"/>
      <c r="E36" s="82"/>
      <c r="F36" s="83"/>
      <c r="G36" s="47" t="s">
        <v>4</v>
      </c>
      <c r="H36" s="48">
        <v>4</v>
      </c>
      <c r="I36" s="39"/>
      <c r="J36" s="39"/>
      <c r="K36" s="39"/>
      <c r="L36" s="7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2:39" ht="13.6" hidden="1" customHeight="1" thickBot="1" x14ac:dyDescent="0.25">
      <c r="B37" s="49" t="s">
        <v>5</v>
      </c>
      <c r="C37" s="105" t="s">
        <v>130</v>
      </c>
      <c r="D37" s="106"/>
      <c r="E37" s="106"/>
      <c r="F37" s="107"/>
      <c r="G37" s="50" t="s">
        <v>4</v>
      </c>
      <c r="H37" s="51">
        <v>4</v>
      </c>
      <c r="I37" s="39"/>
      <c r="J37" s="39"/>
      <c r="K37" s="39"/>
      <c r="L37" s="7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2:39" ht="25.55" customHeight="1" thickTop="1" thickBot="1" x14ac:dyDescent="0.25">
      <c r="B38" s="52" t="s">
        <v>6</v>
      </c>
      <c r="C38" s="108" t="s">
        <v>134</v>
      </c>
      <c r="D38" s="109"/>
      <c r="E38" s="109"/>
      <c r="F38" s="110"/>
      <c r="G38" s="53" t="s">
        <v>4</v>
      </c>
      <c r="H38" s="54">
        <v>3010</v>
      </c>
      <c r="I38" s="160" t="s">
        <v>7</v>
      </c>
      <c r="J38" s="160"/>
      <c r="K38" s="160"/>
      <c r="L38" s="15">
        <f>+'[5]5048 PCI'!N24</f>
        <v>1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spans="2:39" ht="35.299999999999997" customHeight="1" thickTop="1" thickBot="1" x14ac:dyDescent="0.25">
      <c r="B39" s="55" t="s">
        <v>9</v>
      </c>
      <c r="C39" s="69">
        <v>5048</v>
      </c>
      <c r="D39" s="56" t="s">
        <v>10</v>
      </c>
      <c r="E39" s="117" t="s">
        <v>135</v>
      </c>
      <c r="F39" s="118"/>
      <c r="G39" s="118"/>
      <c r="H39" s="119"/>
      <c r="I39" s="39"/>
      <c r="J39" s="39"/>
      <c r="K39" s="39"/>
      <c r="L39" s="7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2:39" ht="12.7" hidden="1" customHeight="1" x14ac:dyDescent="0.2">
      <c r="B40" s="57" t="s">
        <v>11</v>
      </c>
      <c r="C40" s="58" t="s">
        <v>115</v>
      </c>
      <c r="D40" s="59" t="s">
        <v>12</v>
      </c>
      <c r="E40" s="58">
        <v>100</v>
      </c>
      <c r="F40" s="59" t="s">
        <v>13</v>
      </c>
      <c r="G40" s="60">
        <v>0</v>
      </c>
      <c r="H40" s="61"/>
      <c r="I40" s="39"/>
      <c r="J40" s="39"/>
      <c r="K40" s="39"/>
      <c r="L40" s="7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2:39" ht="12.7" hidden="1" customHeight="1" x14ac:dyDescent="0.2">
      <c r="B41" s="46" t="s">
        <v>14</v>
      </c>
      <c r="C41" s="68" t="s">
        <v>63</v>
      </c>
      <c r="D41" s="47" t="s">
        <v>15</v>
      </c>
      <c r="E41" s="68" t="s">
        <v>64</v>
      </c>
      <c r="F41" s="47"/>
      <c r="G41" s="47"/>
      <c r="H41" s="62"/>
      <c r="I41" s="39"/>
      <c r="J41" s="39"/>
      <c r="K41" s="39"/>
      <c r="L41" s="7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2:39" ht="13.6" hidden="1" customHeight="1" thickBot="1" x14ac:dyDescent="0.25">
      <c r="B42" s="55" t="s">
        <v>16</v>
      </c>
      <c r="C42" s="120" t="s">
        <v>65</v>
      </c>
      <c r="D42" s="121"/>
      <c r="E42" s="121"/>
      <c r="F42" s="121"/>
      <c r="G42" s="121"/>
      <c r="H42" s="122"/>
      <c r="I42" s="39"/>
      <c r="J42" s="39"/>
      <c r="K42" s="39"/>
      <c r="L42" s="7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2:39" s="4" customFormat="1" ht="12.7" hidden="1" customHeight="1" x14ac:dyDescent="0.2">
      <c r="B43" s="1"/>
      <c r="C43" s="1"/>
      <c r="D43" s="1"/>
      <c r="E43" s="1"/>
      <c r="F43" s="1"/>
      <c r="G43" s="1"/>
      <c r="H43" s="1"/>
      <c r="I43" s="39"/>
      <c r="J43" s="39"/>
      <c r="K43" s="39"/>
      <c r="L43" s="7"/>
    </row>
    <row r="44" spans="2:39" s="4" customFormat="1" ht="12.7" hidden="1" customHeight="1" x14ac:dyDescent="0.2">
      <c r="B44" s="1"/>
      <c r="C44" s="1"/>
      <c r="D44" s="1"/>
      <c r="E44" s="1"/>
      <c r="F44" s="1"/>
      <c r="G44" s="1"/>
      <c r="H44" s="1"/>
      <c r="I44" s="39"/>
      <c r="J44" s="39"/>
      <c r="K44" s="39"/>
      <c r="L44" s="7"/>
    </row>
    <row r="45" spans="2:39" s="4" customFormat="1" ht="12.7" hidden="1" customHeight="1" x14ac:dyDescent="0.2">
      <c r="B45" s="1"/>
      <c r="C45" s="1"/>
      <c r="D45" s="1"/>
      <c r="E45" s="1"/>
      <c r="F45" s="1"/>
      <c r="G45" s="1"/>
      <c r="H45" s="1"/>
      <c r="I45" s="39"/>
      <c r="J45" s="39"/>
      <c r="K45" s="39"/>
      <c r="L45" s="7"/>
    </row>
    <row r="46" spans="2:39" ht="12.7" hidden="1" customHeight="1" x14ac:dyDescent="0.2">
      <c r="B46" s="46" t="s">
        <v>3</v>
      </c>
      <c r="C46" s="81" t="s">
        <v>129</v>
      </c>
      <c r="D46" s="82"/>
      <c r="E46" s="82"/>
      <c r="F46" s="83"/>
      <c r="G46" s="47" t="s">
        <v>4</v>
      </c>
      <c r="H46" s="48">
        <v>4</v>
      </c>
      <c r="I46" s="39"/>
      <c r="J46" s="39"/>
      <c r="K46" s="39"/>
      <c r="L46" s="7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2:39" ht="12.7" hidden="1" customHeight="1" x14ac:dyDescent="0.2">
      <c r="B47" s="49" t="s">
        <v>5</v>
      </c>
      <c r="C47" s="123" t="s">
        <v>130</v>
      </c>
      <c r="D47" s="124"/>
      <c r="E47" s="124"/>
      <c r="F47" s="125"/>
      <c r="G47" s="50" t="s">
        <v>4</v>
      </c>
      <c r="H47" s="51">
        <v>4</v>
      </c>
      <c r="I47" s="39"/>
      <c r="J47" s="39"/>
      <c r="K47" s="39"/>
      <c r="L47" s="7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2:39" s="4" customFormat="1" ht="14" thickBot="1" x14ac:dyDescent="0.25">
      <c r="B48" s="63"/>
      <c r="C48" s="64"/>
      <c r="D48" s="64"/>
      <c r="E48" s="64"/>
      <c r="F48" s="64"/>
      <c r="G48" s="65"/>
      <c r="H48" s="66"/>
      <c r="I48" s="39"/>
      <c r="J48" s="39"/>
      <c r="K48" s="39"/>
      <c r="L48" s="7"/>
    </row>
    <row r="49" spans="2:39" ht="25.55" customHeight="1" thickBot="1" x14ac:dyDescent="0.25">
      <c r="B49" s="52" t="s">
        <v>6</v>
      </c>
      <c r="C49" s="108" t="s">
        <v>134</v>
      </c>
      <c r="D49" s="109"/>
      <c r="E49" s="109"/>
      <c r="F49" s="110"/>
      <c r="G49" s="53" t="s">
        <v>4</v>
      </c>
      <c r="H49" s="54">
        <v>3010</v>
      </c>
      <c r="I49" s="160" t="s">
        <v>7</v>
      </c>
      <c r="J49" s="160"/>
      <c r="K49" s="160"/>
      <c r="L49" s="26">
        <f>+'[5]5049 PCI'!J26</f>
        <v>0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2:39" ht="35.299999999999997" customHeight="1" thickTop="1" thickBot="1" x14ac:dyDescent="0.25">
      <c r="B50" s="55" t="s">
        <v>9</v>
      </c>
      <c r="C50" s="69">
        <v>5049</v>
      </c>
      <c r="D50" s="56" t="s">
        <v>10</v>
      </c>
      <c r="E50" s="117" t="s">
        <v>136</v>
      </c>
      <c r="F50" s="118"/>
      <c r="G50" s="118"/>
      <c r="H50" s="119"/>
      <c r="I50" s="5"/>
      <c r="J50" s="5"/>
      <c r="K50" s="5"/>
      <c r="L50" s="7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2:39" ht="13.25" hidden="1" x14ac:dyDescent="0.2">
      <c r="B51" s="17" t="s">
        <v>11</v>
      </c>
      <c r="C51" s="18" t="str">
        <f>+VLOOKUP(C50,'[5]Datos Indicadores'!$A$2:$Y$144,7,FALSE)</f>
        <v>Año</v>
      </c>
      <c r="D51" s="19" t="s">
        <v>12</v>
      </c>
      <c r="E51" s="18">
        <f>+VLOOKUP(C50,'[5]Datos Indicadores'!$A$2:$Y$144,6,FALSE)</f>
        <v>120</v>
      </c>
      <c r="F51" s="19" t="s">
        <v>13</v>
      </c>
      <c r="G51" s="20">
        <f>+VLOOKUP(C50,'[5]Datos Indicadores'!$A$2:$Y$144,9,FALSE)</f>
        <v>0</v>
      </c>
      <c r="H51" s="21"/>
      <c r="I51" s="5"/>
      <c r="J51" s="5"/>
      <c r="K51" s="5"/>
      <c r="L51" s="7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2:39" ht="13.25" hidden="1" x14ac:dyDescent="0.2">
      <c r="B52" s="9" t="s">
        <v>14</v>
      </c>
      <c r="C52" s="22" t="str">
        <f>+VLOOKUP(C50,'[5]Datos Indicadores'!$A$2:$Y$144,20,FALSE)</f>
        <v>Descendente</v>
      </c>
      <c r="D52" s="10" t="s">
        <v>15</v>
      </c>
      <c r="E52" s="22" t="str">
        <f>+VLOOKUP(C50,'[5]Datos Indicadores'!$A$2:$Y$144,8,FALSE)</f>
        <v>Días</v>
      </c>
      <c r="F52" s="10"/>
      <c r="G52" s="10"/>
      <c r="H52" s="23"/>
      <c r="I52" s="5"/>
      <c r="J52" s="5"/>
      <c r="K52" s="5"/>
      <c r="L52" s="7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</row>
    <row r="53" spans="2:39" ht="14" hidden="1" thickBot="1" x14ac:dyDescent="0.25">
      <c r="B53" s="16" t="s">
        <v>16</v>
      </c>
      <c r="C53" s="165" t="str">
        <f>+VLOOKUP(C50,'[5]Datos Indicadores'!$A$2:$Y$144,5,FALSE)</f>
        <v>Variable 1/ Variable 2</v>
      </c>
      <c r="D53" s="165"/>
      <c r="E53" s="165"/>
      <c r="F53" s="165"/>
      <c r="G53" s="165"/>
      <c r="H53" s="166"/>
      <c r="I53" s="5"/>
      <c r="J53" s="5"/>
      <c r="K53" s="5"/>
      <c r="L53" s="7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</row>
    <row r="54" spans="2:39" s="4" customFormat="1" ht="12.7" customHeight="1" x14ac:dyDescent="0.2">
      <c r="I54" s="5"/>
      <c r="J54" s="5"/>
      <c r="K54" s="5"/>
      <c r="L54" s="7"/>
    </row>
    <row r="55" spans="2:39" s="4" customFormat="1" ht="13.25" hidden="1" x14ac:dyDescent="0.2">
      <c r="I55" s="5"/>
      <c r="J55" s="5"/>
      <c r="K55" s="5"/>
      <c r="L55" s="7"/>
    </row>
    <row r="56" spans="2:39" ht="13.25" hidden="1" x14ac:dyDescent="0.2">
      <c r="B56" s="9" t="s">
        <v>3</v>
      </c>
      <c r="C56" s="167" t="e">
        <f>+VLOOKUP(#REF!,'[5]Datos Indicadores'!$A$2:$Y$144,11,FALSE)</f>
        <v>#REF!</v>
      </c>
      <c r="D56" s="167"/>
      <c r="E56" s="167"/>
      <c r="F56" s="167"/>
      <c r="G56" s="10" t="s">
        <v>4</v>
      </c>
      <c r="H56" s="11" t="e">
        <f>+VLOOKUP(#REF!,'[5]Datos Indicadores'!$A$2:$Y$144,10,FALSE)</f>
        <v>#REF!</v>
      </c>
      <c r="I56" s="5"/>
      <c r="J56" s="5"/>
      <c r="K56" s="5"/>
      <c r="L56" s="7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2:39" ht="13.25" hidden="1" x14ac:dyDescent="0.2">
      <c r="B57" s="12" t="s">
        <v>5</v>
      </c>
      <c r="C57" s="164" t="e">
        <f>+VLOOKUP(#REF!,'[5]Datos Indicadores'!$A$2:$Y$144,13,FALSE)</f>
        <v>#REF!</v>
      </c>
      <c r="D57" s="164"/>
      <c r="E57" s="164"/>
      <c r="F57" s="164"/>
      <c r="G57" s="13" t="s">
        <v>4</v>
      </c>
      <c r="H57" s="14" t="e">
        <f>+VLOOKUP(#REF!,'[5]Datos Indicadores'!$A$2:$Y$144,12,FALSE)</f>
        <v>#REF!</v>
      </c>
      <c r="I57" s="5"/>
      <c r="J57" s="5"/>
      <c r="K57" s="5"/>
      <c r="L57" s="7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2:39" s="4" customFormat="1" ht="13.25" x14ac:dyDescent="0.2">
      <c r="I58" s="5"/>
      <c r="J58" s="5"/>
      <c r="K58" s="5"/>
      <c r="L58" s="7"/>
    </row>
    <row r="59" spans="2:39" s="4" customFormat="1" ht="13.25" x14ac:dyDescent="0.2">
      <c r="I59" s="5"/>
      <c r="J59" s="5"/>
      <c r="K59" s="5"/>
      <c r="L59" s="7"/>
    </row>
    <row r="60" spans="2:39" s="4" customFormat="1" ht="12.7" customHeight="1" x14ac:dyDescent="0.2">
      <c r="I60" s="5"/>
      <c r="J60" s="5"/>
      <c r="K60" s="5"/>
      <c r="L60" s="7"/>
    </row>
    <row r="61" spans="2:39" s="4" customFormat="1" ht="12.7" customHeight="1" x14ac:dyDescent="0.2">
      <c r="I61" s="5"/>
      <c r="J61" s="5"/>
      <c r="K61" s="5"/>
      <c r="L61" s="7"/>
    </row>
    <row r="62" spans="2:39" s="31" customFormat="1" ht="13.25" x14ac:dyDescent="0.2">
      <c r="I62" s="39"/>
      <c r="J62" s="39"/>
      <c r="K62" s="39"/>
      <c r="L62" s="33"/>
    </row>
    <row r="63" spans="2:39" s="31" customFormat="1" ht="13.25" x14ac:dyDescent="0.2">
      <c r="I63" s="39"/>
      <c r="J63" s="39"/>
      <c r="K63" s="39"/>
      <c r="L63" s="33"/>
    </row>
    <row r="64" spans="2:39" s="31" customFormat="1" ht="13.25" x14ac:dyDescent="0.2">
      <c r="I64" s="39"/>
      <c r="J64" s="39"/>
      <c r="K64" s="39"/>
      <c r="L64" s="33"/>
    </row>
    <row r="65" spans="2:12" s="31" customFormat="1" ht="13.25" x14ac:dyDescent="0.2">
      <c r="I65" s="39"/>
      <c r="J65" s="39"/>
      <c r="K65" s="39"/>
      <c r="L65" s="33"/>
    </row>
    <row r="66" spans="2:12" s="31" customFormat="1" ht="13.25" x14ac:dyDescent="0.2">
      <c r="I66" s="39"/>
      <c r="J66" s="39"/>
      <c r="K66" s="39"/>
      <c r="L66" s="33"/>
    </row>
    <row r="67" spans="2:12" s="31" customFormat="1" ht="13.25" x14ac:dyDescent="0.2">
      <c r="F67" s="31" t="s">
        <v>17</v>
      </c>
      <c r="G67" s="31" t="s">
        <v>18</v>
      </c>
      <c r="I67" s="39"/>
      <c r="J67" s="39"/>
      <c r="K67" s="39"/>
      <c r="L67" s="33"/>
    </row>
    <row r="68" spans="2:12" s="31" customFormat="1" ht="13.25" x14ac:dyDescent="0.2">
      <c r="B68" s="32" t="s">
        <v>17</v>
      </c>
      <c r="C68" s="31" t="s">
        <v>10</v>
      </c>
      <c r="D68" s="31" t="s">
        <v>18</v>
      </c>
      <c r="F68" s="31">
        <f>+B69</f>
        <v>58</v>
      </c>
      <c r="G68" s="33">
        <f>+D69</f>
        <v>1</v>
      </c>
      <c r="I68" s="39"/>
      <c r="J68" s="39"/>
      <c r="K68" s="39"/>
      <c r="L68" s="33"/>
    </row>
    <row r="69" spans="2:12" s="31" customFormat="1" ht="13.25" x14ac:dyDescent="0.2">
      <c r="B69" s="31">
        <f>+C11</f>
        <v>58</v>
      </c>
      <c r="C69" s="31" t="str">
        <f>+E11</f>
        <v>Porcentaje de cumplimiento en la entrega de informes a entidades de control</v>
      </c>
      <c r="D69" s="33">
        <f>+L10</f>
        <v>1</v>
      </c>
      <c r="F69" s="31">
        <f t="shared" ref="F69:F92" si="0">+B70</f>
        <v>386</v>
      </c>
      <c r="G69" s="33">
        <f t="shared" ref="G69:G92" si="1">+D70</f>
        <v>1</v>
      </c>
      <c r="I69" s="39"/>
      <c r="J69" s="39"/>
      <c r="K69" s="39"/>
      <c r="L69" s="33"/>
    </row>
    <row r="70" spans="2:12" s="31" customFormat="1" ht="13.25" x14ac:dyDescent="0.2">
      <c r="B70" s="31">
        <f>+C20</f>
        <v>386</v>
      </c>
      <c r="C70" s="31" t="str">
        <f>+E20</f>
        <v>Eficacia en la ejecución del Procedimiento de Administración de la Actividad de Auditoría Interna</v>
      </c>
      <c r="D70" s="33">
        <f>+L19</f>
        <v>1</v>
      </c>
      <c r="F70" s="31">
        <f t="shared" si="0"/>
        <v>434</v>
      </c>
      <c r="G70" s="33">
        <f t="shared" si="1"/>
        <v>1</v>
      </c>
      <c r="I70" s="39"/>
      <c r="J70" s="39"/>
      <c r="K70" s="39"/>
      <c r="L70" s="33"/>
    </row>
    <row r="71" spans="2:12" s="31" customFormat="1" ht="13.25" x14ac:dyDescent="0.2">
      <c r="B71" s="31">
        <f>+C30</f>
        <v>434</v>
      </c>
      <c r="C71" s="33" t="str">
        <f>+E30</f>
        <v>Porcentaje de cumplimiento de las auditorías internas</v>
      </c>
      <c r="D71" s="33">
        <f>+L29</f>
        <v>1</v>
      </c>
      <c r="F71" s="31">
        <f t="shared" si="0"/>
        <v>5048</v>
      </c>
      <c r="G71" s="33">
        <f t="shared" si="1"/>
        <v>1</v>
      </c>
      <c r="I71" s="39"/>
      <c r="J71" s="39"/>
      <c r="K71" s="39"/>
      <c r="L71" s="33"/>
    </row>
    <row r="72" spans="2:12" s="31" customFormat="1" ht="13.25" x14ac:dyDescent="0.2">
      <c r="B72" s="31">
        <f>+C39</f>
        <v>5048</v>
      </c>
      <c r="C72" s="31" t="str">
        <f>+E39</f>
        <v>Cumplimiento del Plan Anual de Auditoría</v>
      </c>
      <c r="D72" s="33">
        <f>+L38</f>
        <v>1</v>
      </c>
      <c r="F72" s="31">
        <f t="shared" si="0"/>
        <v>5049</v>
      </c>
      <c r="G72" s="33">
        <f t="shared" si="1"/>
        <v>0</v>
      </c>
      <c r="I72" s="39"/>
      <c r="J72" s="39"/>
      <c r="K72" s="39"/>
      <c r="L72" s="33"/>
    </row>
    <row r="73" spans="2:12" s="31" customFormat="1" ht="13.25" x14ac:dyDescent="0.2">
      <c r="B73" s="31">
        <f>+C50</f>
        <v>5049</v>
      </c>
      <c r="C73" s="31" t="str">
        <f>+E50</f>
        <v>Tiempo promedio de duración de las auditorías</v>
      </c>
      <c r="D73" s="33">
        <f>+L49</f>
        <v>0</v>
      </c>
      <c r="F73" s="31" t="e">
        <f t="shared" si="0"/>
        <v>#REF!</v>
      </c>
      <c r="G73" s="33" t="e">
        <f t="shared" si="1"/>
        <v>#REF!</v>
      </c>
      <c r="I73" s="39"/>
      <c r="J73" s="39"/>
      <c r="K73" s="39"/>
      <c r="L73" s="33"/>
    </row>
    <row r="74" spans="2:12" s="31" customFormat="1" ht="13.25" x14ac:dyDescent="0.2">
      <c r="B74" s="31" t="e">
        <f>+#REF!</f>
        <v>#REF!</v>
      </c>
      <c r="C74" s="31" t="e">
        <f>+#REF!</f>
        <v>#REF!</v>
      </c>
      <c r="D74" s="33" t="e">
        <f>+#REF!</f>
        <v>#REF!</v>
      </c>
      <c r="F74" s="31" t="e">
        <f t="shared" si="0"/>
        <v>#REF!</v>
      </c>
      <c r="G74" s="33" t="e">
        <f t="shared" si="1"/>
        <v>#REF!</v>
      </c>
      <c r="I74" s="39"/>
      <c r="J74" s="39"/>
      <c r="K74" s="39"/>
      <c r="L74" s="33"/>
    </row>
    <row r="75" spans="2:12" s="31" customFormat="1" ht="13.25" x14ac:dyDescent="0.2">
      <c r="B75" s="31" t="e">
        <f>+#REF!</f>
        <v>#REF!</v>
      </c>
      <c r="C75" s="31" t="e">
        <f>#REF!</f>
        <v>#REF!</v>
      </c>
      <c r="D75" s="33" t="e">
        <f>+#REF!</f>
        <v>#REF!</v>
      </c>
      <c r="F75" s="31" t="e">
        <f t="shared" si="0"/>
        <v>#REF!</v>
      </c>
      <c r="G75" s="33" t="e">
        <f t="shared" si="1"/>
        <v>#REF!</v>
      </c>
      <c r="I75" s="39"/>
      <c r="J75" s="39"/>
      <c r="K75" s="39"/>
      <c r="L75" s="33"/>
    </row>
    <row r="76" spans="2:12" s="31" customFormat="1" ht="13.25" x14ac:dyDescent="0.2">
      <c r="B76" s="31" t="e">
        <f>+#REF!</f>
        <v>#REF!</v>
      </c>
      <c r="C76" s="31" t="e">
        <f>+#REF!</f>
        <v>#REF!</v>
      </c>
      <c r="D76" s="33" t="e">
        <f>+#REF!</f>
        <v>#REF!</v>
      </c>
      <c r="F76" s="31" t="e">
        <f t="shared" si="0"/>
        <v>#REF!</v>
      </c>
      <c r="G76" s="33" t="e">
        <f t="shared" si="1"/>
        <v>#REF!</v>
      </c>
      <c r="I76" s="39"/>
      <c r="J76" s="39"/>
      <c r="K76" s="39"/>
      <c r="L76" s="33"/>
    </row>
    <row r="77" spans="2:12" s="31" customFormat="1" ht="13.25" x14ac:dyDescent="0.2">
      <c r="B77" s="31" t="e">
        <f>+#REF!</f>
        <v>#REF!</v>
      </c>
      <c r="C77" s="31" t="e">
        <f>+#REF!</f>
        <v>#REF!</v>
      </c>
      <c r="D77" s="33" t="e">
        <f>+#REF!</f>
        <v>#REF!</v>
      </c>
      <c r="F77" s="31" t="e">
        <f t="shared" si="0"/>
        <v>#REF!</v>
      </c>
      <c r="G77" s="33" t="e">
        <f t="shared" si="1"/>
        <v>#REF!</v>
      </c>
      <c r="I77" s="39"/>
      <c r="J77" s="39"/>
      <c r="K77" s="39"/>
      <c r="L77" s="33"/>
    </row>
    <row r="78" spans="2:12" s="31" customFormat="1" ht="13.25" x14ac:dyDescent="0.2">
      <c r="B78" s="31" t="e">
        <f>+#REF!</f>
        <v>#REF!</v>
      </c>
      <c r="C78" s="31" t="e">
        <f>+#REF!</f>
        <v>#REF!</v>
      </c>
      <c r="D78" s="33" t="e">
        <f>+#REF!</f>
        <v>#REF!</v>
      </c>
      <c r="F78" s="31" t="e">
        <f t="shared" si="0"/>
        <v>#REF!</v>
      </c>
      <c r="G78" s="33" t="e">
        <f t="shared" si="1"/>
        <v>#REF!</v>
      </c>
      <c r="I78" s="39"/>
      <c r="J78" s="39"/>
      <c r="K78" s="39"/>
      <c r="L78" s="33"/>
    </row>
    <row r="79" spans="2:12" s="31" customFormat="1" ht="13.25" x14ac:dyDescent="0.2">
      <c r="B79" s="31" t="e">
        <f>+#REF!</f>
        <v>#REF!</v>
      </c>
      <c r="C79" s="31" t="e">
        <f>+#REF!</f>
        <v>#REF!</v>
      </c>
      <c r="D79" s="33" t="e">
        <f>+#REF!</f>
        <v>#REF!</v>
      </c>
      <c r="F79" s="31" t="e">
        <f t="shared" si="0"/>
        <v>#REF!</v>
      </c>
      <c r="G79" s="33" t="e">
        <f t="shared" si="1"/>
        <v>#REF!</v>
      </c>
      <c r="I79" s="39"/>
      <c r="J79" s="39"/>
      <c r="K79" s="39"/>
      <c r="L79" s="33"/>
    </row>
    <row r="80" spans="2:12" s="31" customFormat="1" ht="13.25" x14ac:dyDescent="0.2">
      <c r="B80" s="31" t="e">
        <f>+#REF!</f>
        <v>#REF!</v>
      </c>
      <c r="C80" s="31" t="e">
        <f>+#REF!</f>
        <v>#REF!</v>
      </c>
      <c r="D80" s="33" t="e">
        <f>+#REF!</f>
        <v>#REF!</v>
      </c>
      <c r="F80" s="31" t="e">
        <f t="shared" si="0"/>
        <v>#REF!</v>
      </c>
      <c r="G80" s="33" t="e">
        <f t="shared" si="1"/>
        <v>#REF!</v>
      </c>
      <c r="I80" s="39"/>
      <c r="J80" s="39"/>
      <c r="K80" s="39"/>
      <c r="L80" s="33"/>
    </row>
    <row r="81" spans="2:12" s="31" customFormat="1" ht="13.25" x14ac:dyDescent="0.2">
      <c r="B81" s="31" t="e">
        <f>+#REF!</f>
        <v>#REF!</v>
      </c>
      <c r="C81" s="31" t="e">
        <f>+#REF!</f>
        <v>#REF!</v>
      </c>
      <c r="D81" s="33" t="e">
        <f>+#REF!</f>
        <v>#REF!</v>
      </c>
      <c r="F81" s="31" t="e">
        <f t="shared" si="0"/>
        <v>#REF!</v>
      </c>
      <c r="G81" s="33" t="e">
        <f t="shared" si="1"/>
        <v>#REF!</v>
      </c>
      <c r="I81" s="39"/>
      <c r="J81" s="39"/>
      <c r="K81" s="39"/>
      <c r="L81" s="33"/>
    </row>
    <row r="82" spans="2:12" s="31" customFormat="1" ht="13.25" x14ac:dyDescent="0.2">
      <c r="B82" s="31" t="e">
        <f>+#REF!</f>
        <v>#REF!</v>
      </c>
      <c r="C82" s="31" t="e">
        <f>+#REF!</f>
        <v>#REF!</v>
      </c>
      <c r="D82" s="33" t="e">
        <f>+#REF!</f>
        <v>#REF!</v>
      </c>
      <c r="F82" s="31" t="e">
        <f t="shared" si="0"/>
        <v>#REF!</v>
      </c>
      <c r="G82" s="33" t="e">
        <f t="shared" si="1"/>
        <v>#REF!</v>
      </c>
      <c r="I82" s="39"/>
      <c r="J82" s="39"/>
      <c r="K82" s="39"/>
      <c r="L82" s="33"/>
    </row>
    <row r="83" spans="2:12" s="31" customFormat="1" ht="13.25" x14ac:dyDescent="0.2">
      <c r="B83" s="31" t="e">
        <f>+#REF!</f>
        <v>#REF!</v>
      </c>
      <c r="C83" s="31" t="e">
        <f>+#REF!</f>
        <v>#REF!</v>
      </c>
      <c r="D83" s="33" t="e">
        <f>+#REF!</f>
        <v>#REF!</v>
      </c>
      <c r="F83" s="31" t="e">
        <f t="shared" si="0"/>
        <v>#REF!</v>
      </c>
      <c r="G83" s="33" t="e">
        <f t="shared" si="1"/>
        <v>#REF!</v>
      </c>
      <c r="I83" s="39"/>
      <c r="J83" s="39"/>
      <c r="K83" s="39"/>
      <c r="L83" s="33"/>
    </row>
    <row r="84" spans="2:12" s="31" customFormat="1" ht="13.25" x14ac:dyDescent="0.2">
      <c r="B84" s="31" t="e">
        <f>+#REF!</f>
        <v>#REF!</v>
      </c>
      <c r="C84" s="31" t="e">
        <f>+#REF!</f>
        <v>#REF!</v>
      </c>
      <c r="D84" s="33" t="e">
        <f>+#REF!</f>
        <v>#REF!</v>
      </c>
      <c r="F84" s="31" t="e">
        <f t="shared" si="0"/>
        <v>#REF!</v>
      </c>
      <c r="G84" s="33" t="e">
        <f t="shared" si="1"/>
        <v>#REF!</v>
      </c>
      <c r="I84" s="39"/>
      <c r="J84" s="39"/>
      <c r="K84" s="39"/>
      <c r="L84" s="33"/>
    </row>
    <row r="85" spans="2:12" s="31" customFormat="1" ht="13.25" x14ac:dyDescent="0.2">
      <c r="B85" s="31" t="e">
        <f>+#REF!</f>
        <v>#REF!</v>
      </c>
      <c r="C85" s="31" t="e">
        <f>+#REF!</f>
        <v>#REF!</v>
      </c>
      <c r="D85" s="33" t="e">
        <f>+#REF!</f>
        <v>#REF!</v>
      </c>
      <c r="F85" s="31" t="e">
        <f t="shared" si="0"/>
        <v>#REF!</v>
      </c>
      <c r="G85" s="33" t="e">
        <f t="shared" si="1"/>
        <v>#REF!</v>
      </c>
      <c r="I85" s="39"/>
      <c r="J85" s="39"/>
      <c r="K85" s="39"/>
      <c r="L85" s="33"/>
    </row>
    <row r="86" spans="2:12" s="31" customFormat="1" ht="13.25" x14ac:dyDescent="0.2">
      <c r="B86" s="31" t="e">
        <f>+#REF!</f>
        <v>#REF!</v>
      </c>
      <c r="C86" s="31" t="e">
        <f>+#REF!</f>
        <v>#REF!</v>
      </c>
      <c r="D86" s="33" t="e">
        <f>+#REF!</f>
        <v>#REF!</v>
      </c>
      <c r="F86" s="31">
        <f t="shared" si="0"/>
        <v>0</v>
      </c>
      <c r="G86" s="33">
        <f t="shared" si="1"/>
        <v>0</v>
      </c>
      <c r="I86" s="39"/>
      <c r="J86" s="39"/>
      <c r="K86" s="39"/>
      <c r="L86" s="33"/>
    </row>
    <row r="87" spans="2:12" s="31" customFormat="1" ht="13.25" x14ac:dyDescent="0.2">
      <c r="F87" s="31">
        <f t="shared" si="0"/>
        <v>0</v>
      </c>
      <c r="G87" s="33">
        <f t="shared" si="1"/>
        <v>0</v>
      </c>
      <c r="I87" s="39"/>
      <c r="J87" s="39"/>
      <c r="K87" s="39"/>
      <c r="L87" s="33"/>
    </row>
    <row r="88" spans="2:12" s="31" customFormat="1" ht="13.25" x14ac:dyDescent="0.2">
      <c r="F88" s="31">
        <f t="shared" si="0"/>
        <v>0</v>
      </c>
      <c r="G88" s="33">
        <f t="shared" si="1"/>
        <v>0</v>
      </c>
      <c r="I88" s="39"/>
      <c r="J88" s="39"/>
      <c r="K88" s="39"/>
      <c r="L88" s="33"/>
    </row>
    <row r="89" spans="2:12" s="31" customFormat="1" ht="13.25" x14ac:dyDescent="0.2">
      <c r="F89" s="31">
        <f t="shared" si="0"/>
        <v>0</v>
      </c>
      <c r="G89" s="33">
        <f t="shared" si="1"/>
        <v>0</v>
      </c>
      <c r="I89" s="39"/>
      <c r="J89" s="39"/>
      <c r="K89" s="39"/>
      <c r="L89" s="33"/>
    </row>
    <row r="90" spans="2:12" s="31" customFormat="1" ht="13.25" x14ac:dyDescent="0.2">
      <c r="F90" s="31">
        <f t="shared" si="0"/>
        <v>0</v>
      </c>
      <c r="G90" s="33">
        <f t="shared" si="1"/>
        <v>0</v>
      </c>
      <c r="I90" s="39"/>
      <c r="J90" s="39"/>
      <c r="K90" s="39"/>
      <c r="L90" s="33"/>
    </row>
    <row r="91" spans="2:12" s="31" customFormat="1" ht="13.25" x14ac:dyDescent="0.2">
      <c r="F91" s="31">
        <f t="shared" si="0"/>
        <v>0</v>
      </c>
      <c r="G91" s="33">
        <f t="shared" si="1"/>
        <v>0</v>
      </c>
      <c r="I91" s="39"/>
      <c r="J91" s="39"/>
      <c r="K91" s="39"/>
      <c r="L91" s="33"/>
    </row>
    <row r="92" spans="2:12" s="31" customFormat="1" ht="13.25" x14ac:dyDescent="0.2">
      <c r="F92" s="31">
        <f t="shared" si="0"/>
        <v>0</v>
      </c>
      <c r="G92" s="33">
        <f t="shared" si="1"/>
        <v>0</v>
      </c>
      <c r="I92" s="39"/>
      <c r="J92" s="39"/>
      <c r="K92" s="39"/>
      <c r="L92" s="33"/>
    </row>
    <row r="93" spans="2:12" s="31" customFormat="1" ht="13.25" hidden="1" x14ac:dyDescent="0.2">
      <c r="I93" s="39"/>
      <c r="J93" s="39"/>
      <c r="K93" s="39"/>
      <c r="L93" s="33"/>
    </row>
    <row r="94" spans="2:12" ht="13.25" hidden="1" x14ac:dyDescent="0.2"/>
    <row r="95" spans="2:12" ht="13.25" hidden="1" x14ac:dyDescent="0.2"/>
    <row r="96" spans="2:12" ht="13.25" hidden="1" x14ac:dyDescent="0.2"/>
    <row r="97" ht="13.25" hidden="1" x14ac:dyDescent="0.2"/>
    <row r="98" ht="13.25" hidden="1" x14ac:dyDescent="0.2"/>
    <row r="99" ht="13.25" hidden="1" x14ac:dyDescent="0.2"/>
    <row r="100" ht="13.25" hidden="1" x14ac:dyDescent="0.2"/>
    <row r="101" ht="13.25" hidden="1" x14ac:dyDescent="0.2"/>
    <row r="102" ht="13.25" hidden="1" x14ac:dyDescent="0.2"/>
    <row r="103" ht="13.25" hidden="1" x14ac:dyDescent="0.2"/>
    <row r="104" ht="13.25" hidden="1" x14ac:dyDescent="0.2"/>
    <row r="105" ht="13.25" hidden="1" x14ac:dyDescent="0.2"/>
    <row r="106" ht="13.25" hidden="1" x14ac:dyDescent="0.2"/>
    <row r="107" ht="13.25" hidden="1" x14ac:dyDescent="0.2"/>
    <row r="108" ht="13.25" hidden="1" x14ac:dyDescent="0.2"/>
    <row r="109" ht="13.25" hidden="1" x14ac:dyDescent="0.2"/>
    <row r="110" ht="13.25" hidden="1" x14ac:dyDescent="0.2"/>
    <row r="111" ht="13.25" hidden="1" x14ac:dyDescent="0.2"/>
    <row r="112" ht="13.25" hidden="1" x14ac:dyDescent="0.2"/>
    <row r="113" ht="13.25" hidden="1" x14ac:dyDescent="0.2"/>
    <row r="114" ht="13.25" hidden="1" x14ac:dyDescent="0.2"/>
    <row r="115" ht="13.25" hidden="1" x14ac:dyDescent="0.2"/>
    <row r="116" ht="13.25" hidden="1" x14ac:dyDescent="0.2"/>
    <row r="117" ht="13.25" hidden="1" x14ac:dyDescent="0.2"/>
    <row r="118" ht="13.25" hidden="1" x14ac:dyDescent="0.2"/>
    <row r="119" ht="13.25" hidden="1" x14ac:dyDescent="0.2"/>
    <row r="120" ht="13.25" hidden="1" x14ac:dyDescent="0.2"/>
    <row r="121" ht="13.25" hidden="1" x14ac:dyDescent="0.2"/>
    <row r="122" ht="13.25" hidden="1" x14ac:dyDescent="0.2"/>
    <row r="123" ht="13.25" hidden="1" x14ac:dyDescent="0.2"/>
    <row r="124" ht="13.25" hidden="1" x14ac:dyDescent="0.2"/>
    <row r="125" ht="13.25" hidden="1" x14ac:dyDescent="0.2"/>
    <row r="126" ht="13.25" hidden="1" x14ac:dyDescent="0.2"/>
    <row r="127" ht="13.25" hidden="1" x14ac:dyDescent="0.2"/>
    <row r="128" ht="13.25" hidden="1" x14ac:dyDescent="0.2"/>
    <row r="129" ht="13.25" hidden="1" x14ac:dyDescent="0.2"/>
    <row r="130" ht="13.25" hidden="1" x14ac:dyDescent="0.2"/>
    <row r="131" ht="13.25" hidden="1" x14ac:dyDescent="0.2"/>
    <row r="132" ht="13.25" hidden="1" x14ac:dyDescent="0.2"/>
    <row r="133" ht="13.25" hidden="1" x14ac:dyDescent="0.2"/>
    <row r="134" ht="13.25" hidden="1" x14ac:dyDescent="0.2"/>
    <row r="135" ht="13.25" hidden="1" x14ac:dyDescent="0.2"/>
    <row r="136" ht="13.25" hidden="1" x14ac:dyDescent="0.2"/>
    <row r="137" ht="13.25" hidden="1" x14ac:dyDescent="0.2"/>
    <row r="138" ht="13.25" hidden="1" x14ac:dyDescent="0.2"/>
    <row r="139" ht="13.25" hidden="1" x14ac:dyDescent="0.2"/>
    <row r="140" ht="13.25" hidden="1" x14ac:dyDescent="0.2"/>
    <row r="141" ht="13.25" hidden="1" x14ac:dyDescent="0.2"/>
    <row r="142" ht="13.25" hidden="1" x14ac:dyDescent="0.2"/>
    <row r="143" ht="13.25" hidden="1" x14ac:dyDescent="0.2"/>
    <row r="144" ht="13.25" hidden="1" x14ac:dyDescent="0.2"/>
    <row r="145" ht="13.25" hidden="1" x14ac:dyDescent="0.2"/>
    <row r="146" ht="13.25" hidden="1" x14ac:dyDescent="0.2"/>
    <row r="147" ht="13.25" hidden="1" x14ac:dyDescent="0.2"/>
    <row r="148" ht="13.25" hidden="1" x14ac:dyDescent="0.2"/>
    <row r="149" ht="13.25" hidden="1" x14ac:dyDescent="0.2"/>
    <row r="150" ht="13.25" hidden="1" x14ac:dyDescent="0.2"/>
    <row r="151" ht="13.25" hidden="1" x14ac:dyDescent="0.2"/>
    <row r="152" ht="13.25" hidden="1" x14ac:dyDescent="0.2"/>
    <row r="153" ht="13.25" hidden="1" x14ac:dyDescent="0.2"/>
    <row r="154" ht="13.25" hidden="1" x14ac:dyDescent="0.2"/>
    <row r="155" ht="13.25" hidden="1" x14ac:dyDescent="0.2"/>
    <row r="156" ht="13.25" hidden="1" x14ac:dyDescent="0.2"/>
    <row r="157" ht="13.25" hidden="1" x14ac:dyDescent="0.2"/>
    <row r="158" ht="13.25" hidden="1" x14ac:dyDescent="0.2"/>
    <row r="159" ht="13.25" hidden="1" x14ac:dyDescent="0.2"/>
    <row r="160" ht="13.25" hidden="1" x14ac:dyDescent="0.2"/>
    <row r="161" ht="13.25" hidden="1" x14ac:dyDescent="0.2"/>
    <row r="162" ht="13.25" hidden="1" x14ac:dyDescent="0.2"/>
    <row r="163" ht="13.25" hidden="1" x14ac:dyDescent="0.2"/>
    <row r="164" ht="13.25" hidden="1" x14ac:dyDescent="0.2"/>
    <row r="165" ht="13.25" hidden="1" x14ac:dyDescent="0.2"/>
    <row r="166" ht="13.25" hidden="1" x14ac:dyDescent="0.2"/>
    <row r="167" ht="13.25" hidden="1" x14ac:dyDescent="0.2"/>
    <row r="168" ht="13.25" hidden="1" x14ac:dyDescent="0.2"/>
    <row r="169" ht="13.25" hidden="1" x14ac:dyDescent="0.2"/>
    <row r="170" ht="13.25" hidden="1" x14ac:dyDescent="0.2"/>
    <row r="171" ht="13.25" hidden="1" x14ac:dyDescent="0.2"/>
    <row r="172" ht="13.25" hidden="1" x14ac:dyDescent="0.2"/>
    <row r="173" ht="13.25" hidden="1" x14ac:dyDescent="0.2"/>
    <row r="174" ht="13.25" hidden="1" x14ac:dyDescent="0.2"/>
    <row r="175" ht="13.25" hidden="1" x14ac:dyDescent="0.2"/>
    <row r="176" ht="13.25" hidden="1" x14ac:dyDescent="0.2"/>
    <row r="177" ht="13.25" hidden="1" x14ac:dyDescent="0.2"/>
    <row r="178" ht="13.25" hidden="1" x14ac:dyDescent="0.2"/>
    <row r="179" ht="13.25" hidden="1" x14ac:dyDescent="0.2"/>
    <row r="180" ht="13.25" hidden="1" x14ac:dyDescent="0.2"/>
    <row r="181" ht="13.25" hidden="1" x14ac:dyDescent="0.2"/>
    <row r="182" ht="13.25" hidden="1" x14ac:dyDescent="0.2"/>
    <row r="183" ht="13.25" hidden="1" x14ac:dyDescent="0.2"/>
    <row r="184" ht="13.25" hidden="1" x14ac:dyDescent="0.2"/>
    <row r="185" ht="13.25" hidden="1" x14ac:dyDescent="0.2"/>
    <row r="186" ht="13.25" hidden="1" x14ac:dyDescent="0.2"/>
    <row r="187" ht="13.25" hidden="1" x14ac:dyDescent="0.2"/>
    <row r="188" ht="13.25" hidden="1" x14ac:dyDescent="0.2"/>
    <row r="189" ht="13.25" hidden="1" x14ac:dyDescent="0.2"/>
    <row r="190" ht="13.25" hidden="1" x14ac:dyDescent="0.2"/>
    <row r="191" ht="13.25" hidden="1" x14ac:dyDescent="0.2"/>
    <row r="192" ht="13.25" hidden="1" x14ac:dyDescent="0.2"/>
    <row r="193" ht="13.25" hidden="1" x14ac:dyDescent="0.2"/>
    <row r="194" ht="13.25" hidden="1" x14ac:dyDescent="0.2"/>
    <row r="195" ht="13.25" hidden="1" x14ac:dyDescent="0.2"/>
    <row r="196" ht="13.25" hidden="1" x14ac:dyDescent="0.2"/>
    <row r="197" ht="13.25" hidden="1" x14ac:dyDescent="0.2"/>
    <row r="198" ht="13.25" hidden="1" x14ac:dyDescent="0.2"/>
    <row r="199" ht="13.25" hidden="1" x14ac:dyDescent="0.2"/>
    <row r="200" ht="13.25" hidden="1" x14ac:dyDescent="0.2"/>
    <row r="201" ht="13.25" hidden="1" x14ac:dyDescent="0.2"/>
    <row r="202" ht="13.25" hidden="1" x14ac:dyDescent="0.2"/>
    <row r="203" ht="13.25" hidden="1" x14ac:dyDescent="0.2"/>
    <row r="204" ht="13.25" hidden="1" x14ac:dyDescent="0.2"/>
    <row r="205" ht="13.25" hidden="1" x14ac:dyDescent="0.2"/>
    <row r="206" ht="13.25" hidden="1" x14ac:dyDescent="0.2"/>
    <row r="207" ht="13.25" hidden="1" x14ac:dyDescent="0.2"/>
    <row r="208" ht="13.25" hidden="1" x14ac:dyDescent="0.2"/>
    <row r="209" ht="13.25" hidden="1" x14ac:dyDescent="0.2"/>
    <row r="210" ht="13.25" hidden="1" x14ac:dyDescent="0.2"/>
    <row r="211" ht="13.25" hidden="1" x14ac:dyDescent="0.2"/>
    <row r="212" ht="13.25" hidden="1" x14ac:dyDescent="0.2"/>
    <row r="213" ht="13.25" hidden="1" x14ac:dyDescent="0.2"/>
    <row r="214" ht="13.25" hidden="1" x14ac:dyDescent="0.2"/>
    <row r="215" ht="13.25" hidden="1" x14ac:dyDescent="0.2"/>
    <row r="216" ht="13.25" hidden="1" x14ac:dyDescent="0.2"/>
    <row r="217" ht="13.25" hidden="1" x14ac:dyDescent="0.2"/>
    <row r="218" ht="13.25" hidden="1" x14ac:dyDescent="0.2"/>
    <row r="219" ht="13.25" hidden="1" x14ac:dyDescent="0.2"/>
    <row r="220" ht="13.25" hidden="1" x14ac:dyDescent="0.2"/>
    <row r="221" ht="13.25" hidden="1" x14ac:dyDescent="0.2"/>
    <row r="222" ht="13.25" hidden="1" x14ac:dyDescent="0.2"/>
    <row r="223" ht="13.25" hidden="1" x14ac:dyDescent="0.2"/>
    <row r="224" ht="13.25" hidden="1" x14ac:dyDescent="0.2"/>
    <row r="225" ht="13.25" hidden="1" x14ac:dyDescent="0.2"/>
    <row r="226" ht="13.25" hidden="1" x14ac:dyDescent="0.2"/>
    <row r="227" ht="13.25" hidden="1" x14ac:dyDescent="0.2"/>
    <row r="228" ht="13.25" hidden="1" x14ac:dyDescent="0.2"/>
    <row r="229" ht="13.25" hidden="1" x14ac:dyDescent="0.2"/>
    <row r="230" ht="13.25" hidden="1" x14ac:dyDescent="0.2"/>
    <row r="231" ht="13.25" hidden="1" x14ac:dyDescent="0.2"/>
    <row r="232" ht="13.25" hidden="1" x14ac:dyDescent="0.2"/>
    <row r="233" ht="13.25" hidden="1" x14ac:dyDescent="0.2"/>
    <row r="234" ht="13.25" hidden="1" x14ac:dyDescent="0.2"/>
    <row r="235" ht="13.25" hidden="1" x14ac:dyDescent="0.2"/>
    <row r="236" ht="13.25" hidden="1" x14ac:dyDescent="0.2"/>
    <row r="237" ht="13.25" hidden="1" x14ac:dyDescent="0.2"/>
    <row r="238" ht="13.25" hidden="1" x14ac:dyDescent="0.2"/>
    <row r="239" ht="13.25" hidden="1" x14ac:dyDescent="0.2"/>
    <row r="240" ht="13.25" hidden="1" x14ac:dyDescent="0.2"/>
    <row r="241" ht="13.25" hidden="1" x14ac:dyDescent="0.2"/>
    <row r="242" ht="13.25" hidden="1" x14ac:dyDescent="0.2"/>
    <row r="243" ht="13.25" hidden="1" x14ac:dyDescent="0.2"/>
    <row r="244" ht="13.25" hidden="1" x14ac:dyDescent="0.2"/>
    <row r="245" ht="13.25" hidden="1" x14ac:dyDescent="0.2"/>
    <row r="246" ht="13.25" hidden="1" x14ac:dyDescent="0.2"/>
    <row r="247" ht="13.25" hidden="1" x14ac:dyDescent="0.2"/>
    <row r="248" ht="13.25" hidden="1" x14ac:dyDescent="0.2"/>
    <row r="249" ht="13.25" hidden="1" x14ac:dyDescent="0.2"/>
    <row r="250" ht="13.25" hidden="1" x14ac:dyDescent="0.2"/>
    <row r="251" ht="13.25" hidden="1" x14ac:dyDescent="0.2"/>
    <row r="252" ht="13.25" hidden="1" x14ac:dyDescent="0.2"/>
    <row r="253" ht="13.25" hidden="1" x14ac:dyDescent="0.2"/>
    <row r="254" ht="13.25" hidden="1" x14ac:dyDescent="0.2"/>
    <row r="255" ht="13.25" hidden="1" x14ac:dyDescent="0.2"/>
    <row r="256" ht="13.25" hidden="1" x14ac:dyDescent="0.2"/>
    <row r="257" ht="13.25" hidden="1" x14ac:dyDescent="0.2"/>
    <row r="258" ht="13.25" hidden="1" x14ac:dyDescent="0.2"/>
    <row r="259" ht="13.25" hidden="1" x14ac:dyDescent="0.2"/>
    <row r="260" ht="13.25" hidden="1" x14ac:dyDescent="0.2"/>
    <row r="261" ht="13.25" hidden="1" x14ac:dyDescent="0.2"/>
    <row r="262" ht="13.25" hidden="1" x14ac:dyDescent="0.2"/>
    <row r="263" ht="13.25" hidden="1" x14ac:dyDescent="0.2"/>
    <row r="264" ht="13.25" hidden="1" x14ac:dyDescent="0.2"/>
    <row r="265" ht="13.25" hidden="1" x14ac:dyDescent="0.2"/>
    <row r="266" ht="13.25" hidden="1" x14ac:dyDescent="0.2"/>
    <row r="267" ht="13.25" hidden="1" x14ac:dyDescent="0.2"/>
    <row r="268" ht="13.25" hidden="1" x14ac:dyDescent="0.2"/>
    <row r="269" ht="13.25" hidden="1" x14ac:dyDescent="0.2"/>
    <row r="270" ht="13.25" hidden="1" x14ac:dyDescent="0.2"/>
    <row r="271" ht="13.25" hidden="1" x14ac:dyDescent="0.2"/>
    <row r="272" ht="13.25" hidden="1" x14ac:dyDescent="0.2"/>
    <row r="273" ht="13.25" hidden="1" x14ac:dyDescent="0.2"/>
    <row r="274" ht="13.25" hidden="1" x14ac:dyDescent="0.2"/>
    <row r="275" ht="13.25" hidden="1" x14ac:dyDescent="0.2"/>
    <row r="276" ht="13.25" hidden="1" x14ac:dyDescent="0.2"/>
    <row r="277" ht="13.25" hidden="1" x14ac:dyDescent="0.2"/>
    <row r="278" ht="13.25" hidden="1" x14ac:dyDescent="0.2"/>
    <row r="279" ht="13.25" hidden="1" x14ac:dyDescent="0.2"/>
    <row r="280" ht="13.25" hidden="1" x14ac:dyDescent="0.2"/>
    <row r="281" ht="13.25" hidden="1" x14ac:dyDescent="0.2"/>
    <row r="282" ht="13.25" hidden="1" x14ac:dyDescent="0.2"/>
    <row r="283" ht="13.25" hidden="1" x14ac:dyDescent="0.2"/>
    <row r="284" ht="13.25" hidden="1" x14ac:dyDescent="0.2"/>
    <row r="285" ht="13.25" hidden="1" x14ac:dyDescent="0.2"/>
    <row r="286" ht="13.25" hidden="1" x14ac:dyDescent="0.2"/>
    <row r="287" ht="13.25" hidden="1" x14ac:dyDescent="0.2"/>
    <row r="288" ht="13.25" hidden="1" x14ac:dyDescent="0.2"/>
    <row r="289" ht="13.25" hidden="1" x14ac:dyDescent="0.2"/>
    <row r="290" ht="13.25" hidden="1" x14ac:dyDescent="0.2"/>
    <row r="291" ht="13.25" hidden="1" x14ac:dyDescent="0.2"/>
    <row r="292" ht="13.25" hidden="1" x14ac:dyDescent="0.2"/>
    <row r="293" ht="13.25" hidden="1" x14ac:dyDescent="0.2"/>
    <row r="294" ht="13.25" hidden="1" x14ac:dyDescent="0.2"/>
    <row r="295" ht="13.25" hidden="1" x14ac:dyDescent="0.2"/>
    <row r="296" ht="13.25" hidden="1" x14ac:dyDescent="0.2"/>
    <row r="297" ht="13.25" hidden="1" x14ac:dyDescent="0.2"/>
    <row r="298" ht="13.25" hidden="1" x14ac:dyDescent="0.2"/>
    <row r="299" ht="13.25" hidden="1" x14ac:dyDescent="0.2"/>
    <row r="300" ht="13.25" hidden="1" x14ac:dyDescent="0.2"/>
    <row r="301" ht="13.25" hidden="1" x14ac:dyDescent="0.2"/>
    <row r="302" ht="13.25" hidden="1" x14ac:dyDescent="0.2"/>
    <row r="303" ht="13.25" hidden="1" x14ac:dyDescent="0.2"/>
    <row r="304" ht="13.25" hidden="1" x14ac:dyDescent="0.2"/>
    <row r="305" ht="13.25" hidden="1" x14ac:dyDescent="0.2"/>
    <row r="306" ht="13.25" hidden="1" x14ac:dyDescent="0.2"/>
    <row r="307" ht="13.25" hidden="1" x14ac:dyDescent="0.2"/>
    <row r="308" ht="13.25" hidden="1" x14ac:dyDescent="0.2"/>
    <row r="309" ht="13.25" hidden="1" x14ac:dyDescent="0.2"/>
    <row r="310" ht="13.25" hidden="1" x14ac:dyDescent="0.2"/>
    <row r="311" ht="13.25" hidden="1" x14ac:dyDescent="0.2"/>
    <row r="312" ht="13.25" hidden="1" x14ac:dyDescent="0.2"/>
    <row r="313" ht="13.25" hidden="1" x14ac:dyDescent="0.2"/>
    <row r="314" ht="13.25" hidden="1" x14ac:dyDescent="0.2"/>
    <row r="315" ht="13.25" hidden="1" x14ac:dyDescent="0.2"/>
    <row r="316" ht="13.25" hidden="1" x14ac:dyDescent="0.2"/>
    <row r="317" ht="13.25" hidden="1" x14ac:dyDescent="0.2"/>
    <row r="318" ht="13.25" hidden="1" x14ac:dyDescent="0.2"/>
    <row r="319" ht="13.25" hidden="1" x14ac:dyDescent="0.2"/>
    <row r="320" ht="13.25" hidden="1" x14ac:dyDescent="0.2"/>
    <row r="321" ht="13.25" hidden="1" x14ac:dyDescent="0.2"/>
    <row r="322" ht="13.25" hidden="1" x14ac:dyDescent="0.2"/>
    <row r="323" ht="13.25" hidden="1" x14ac:dyDescent="0.2"/>
    <row r="324" ht="13.25" hidden="1" x14ac:dyDescent="0.2"/>
    <row r="325" ht="13.25" hidden="1" x14ac:dyDescent="0.2"/>
    <row r="326" ht="13.25" hidden="1" x14ac:dyDescent="0.2"/>
    <row r="327" ht="13.25" hidden="1" x14ac:dyDescent="0.2"/>
    <row r="328" ht="13.25" hidden="1" x14ac:dyDescent="0.2"/>
    <row r="329" ht="13.25" hidden="1" x14ac:dyDescent="0.2"/>
    <row r="330" ht="13.25" hidden="1" x14ac:dyDescent="0.2"/>
    <row r="331" ht="13.25" hidden="1" x14ac:dyDescent="0.2"/>
    <row r="332" ht="13.25" hidden="1" x14ac:dyDescent="0.2"/>
    <row r="333" ht="13.25" hidden="1" x14ac:dyDescent="0.2"/>
    <row r="334" ht="13.25" hidden="1" x14ac:dyDescent="0.2"/>
    <row r="335" ht="13.25" hidden="1" x14ac:dyDescent="0.2"/>
    <row r="336" ht="13.25" hidden="1" x14ac:dyDescent="0.2"/>
    <row r="337" ht="13.25" hidden="1" x14ac:dyDescent="0.2"/>
    <row r="338" ht="13.25" hidden="1" x14ac:dyDescent="0.2"/>
    <row r="339" ht="13.25" hidden="1" x14ac:dyDescent="0.2"/>
    <row r="340" ht="13.25" hidden="1" x14ac:dyDescent="0.2"/>
    <row r="341" ht="13.25" hidden="1" x14ac:dyDescent="0.2"/>
    <row r="342" ht="13.25" hidden="1" x14ac:dyDescent="0.2"/>
    <row r="343" ht="13.25" hidden="1" x14ac:dyDescent="0.2"/>
    <row r="344" ht="13.25" hidden="1" x14ac:dyDescent="0.2"/>
    <row r="345" ht="13.25" hidden="1" x14ac:dyDescent="0.2"/>
    <row r="346" ht="13.25" hidden="1" x14ac:dyDescent="0.2"/>
    <row r="347" ht="13.25" hidden="1" x14ac:dyDescent="0.2"/>
    <row r="348" ht="13.25" hidden="1" x14ac:dyDescent="0.2"/>
    <row r="349" ht="13.25" hidden="1" x14ac:dyDescent="0.2"/>
    <row r="350" ht="13.25" hidden="1" x14ac:dyDescent="0.2"/>
    <row r="351" ht="13.25" hidden="1" x14ac:dyDescent="0.2"/>
    <row r="352" ht="13.25" hidden="1" x14ac:dyDescent="0.2"/>
    <row r="353" ht="13.25" hidden="1" x14ac:dyDescent="0.2"/>
    <row r="354" ht="13.25" hidden="1" x14ac:dyDescent="0.2"/>
    <row r="355" ht="13.25" hidden="1" x14ac:dyDescent="0.2"/>
    <row r="356" ht="13.25" hidden="1" x14ac:dyDescent="0.2"/>
    <row r="357" ht="13.25" hidden="1" x14ac:dyDescent="0.2"/>
    <row r="358" ht="13.25" hidden="1" x14ac:dyDescent="0.2"/>
    <row r="359" ht="13.25" hidden="1" x14ac:dyDescent="0.2"/>
    <row r="360" ht="13.25" hidden="1" x14ac:dyDescent="0.2"/>
    <row r="361" ht="13.25" hidden="1" x14ac:dyDescent="0.2"/>
    <row r="362" ht="13.25" hidden="1" x14ac:dyDescent="0.2"/>
    <row r="363" ht="13.25" hidden="1" x14ac:dyDescent="0.2"/>
    <row r="364" ht="13.25" hidden="1" x14ac:dyDescent="0.2"/>
    <row r="365" ht="13.25" hidden="1" x14ac:dyDescent="0.2"/>
    <row r="366" ht="13.25" hidden="1" x14ac:dyDescent="0.2"/>
    <row r="367" ht="13.25" hidden="1" x14ac:dyDescent="0.2"/>
    <row r="368" ht="13.25" hidden="1" x14ac:dyDescent="0.2"/>
    <row r="369" ht="13.25" hidden="1" x14ac:dyDescent="0.2"/>
    <row r="370" ht="13.25" hidden="1" x14ac:dyDescent="0.2"/>
    <row r="371" ht="13.25" hidden="1" x14ac:dyDescent="0.2"/>
    <row r="372" ht="13.25" hidden="1" x14ac:dyDescent="0.2"/>
    <row r="373" ht="13.25" hidden="1" x14ac:dyDescent="0.2"/>
    <row r="374" ht="13.25" hidden="1" x14ac:dyDescent="0.2"/>
    <row r="375" ht="13.25" hidden="1" x14ac:dyDescent="0.2"/>
    <row r="376" ht="13.25" hidden="1" x14ac:dyDescent="0.2"/>
    <row r="377" ht="13.25" hidden="1" x14ac:dyDescent="0.2"/>
    <row r="378" ht="13.25" hidden="1" x14ac:dyDescent="0.2"/>
    <row r="379" ht="13.25" hidden="1" x14ac:dyDescent="0.2"/>
    <row r="380" ht="13.25" hidden="1" x14ac:dyDescent="0.2"/>
    <row r="381" ht="13.25" hidden="1" x14ac:dyDescent="0.2"/>
    <row r="382" ht="13.25" hidden="1" x14ac:dyDescent="0.2"/>
    <row r="383" ht="13.25" hidden="1" x14ac:dyDescent="0.2"/>
    <row r="384" ht="13.25" hidden="1" x14ac:dyDescent="0.2"/>
    <row r="385" ht="13.25" hidden="1" x14ac:dyDescent="0.2"/>
    <row r="386" ht="13.25" hidden="1" x14ac:dyDescent="0.2"/>
    <row r="387" ht="13.25" hidden="1" x14ac:dyDescent="0.2"/>
    <row r="388" ht="13.25" hidden="1" x14ac:dyDescent="0.2"/>
    <row r="389" ht="13.25" hidden="1" x14ac:dyDescent="0.2"/>
    <row r="390" ht="13.25" hidden="1" x14ac:dyDescent="0.2"/>
    <row r="391" ht="13.25" hidden="1" x14ac:dyDescent="0.2"/>
    <row r="392" ht="13.25" hidden="1" x14ac:dyDescent="0.2"/>
    <row r="393" ht="13.25" hidden="1" x14ac:dyDescent="0.2"/>
    <row r="394" ht="13.25" hidden="1" x14ac:dyDescent="0.2"/>
    <row r="395" ht="13.25" hidden="1" x14ac:dyDescent="0.2"/>
    <row r="396" ht="13.25" hidden="1" x14ac:dyDescent="0.2"/>
    <row r="397" ht="13.25" hidden="1" x14ac:dyDescent="0.2"/>
    <row r="398" ht="13.25" hidden="1" x14ac:dyDescent="0.2"/>
    <row r="399" ht="13.25" hidden="1" x14ac:dyDescent="0.2"/>
    <row r="400" ht="13.25" hidden="1" x14ac:dyDescent="0.2"/>
    <row r="401" ht="13.25" hidden="1" x14ac:dyDescent="0.2"/>
    <row r="402" ht="13.25" hidden="1" x14ac:dyDescent="0.2"/>
    <row r="403" ht="13.25" hidden="1" x14ac:dyDescent="0.2"/>
    <row r="404" ht="13.25" hidden="1" x14ac:dyDescent="0.2"/>
    <row r="405" ht="13.25" hidden="1" x14ac:dyDescent="0.2"/>
    <row r="406" ht="13.25" hidden="1" x14ac:dyDescent="0.2"/>
    <row r="407" ht="13.25" hidden="1" x14ac:dyDescent="0.2"/>
    <row r="408" ht="13.25" hidden="1" x14ac:dyDescent="0.2"/>
    <row r="409" ht="13.25" hidden="1" x14ac:dyDescent="0.2"/>
    <row r="410" ht="13.25" hidden="1" x14ac:dyDescent="0.2"/>
    <row r="411" ht="13.25" hidden="1" x14ac:dyDescent="0.2"/>
    <row r="412" ht="13.25" hidden="1" x14ac:dyDescent="0.2"/>
    <row r="413" ht="13.25" hidden="1" x14ac:dyDescent="0.2"/>
    <row r="414" ht="13.25" hidden="1" x14ac:dyDescent="0.2"/>
    <row r="415" ht="13.25" hidden="1" x14ac:dyDescent="0.2"/>
    <row r="416" ht="13.25" hidden="1" x14ac:dyDescent="0.2"/>
    <row r="417" ht="13.25" hidden="1" x14ac:dyDescent="0.2"/>
    <row r="418" ht="13.25" hidden="1" x14ac:dyDescent="0.2"/>
    <row r="419" ht="13.25" hidden="1" x14ac:dyDescent="0.2"/>
    <row r="420" ht="13.25" hidden="1" x14ac:dyDescent="0.2"/>
    <row r="421" ht="13.25" hidden="1" x14ac:dyDescent="0.2"/>
    <row r="422" ht="13.25" hidden="1" x14ac:dyDescent="0.2"/>
    <row r="423" ht="13.25" hidden="1" x14ac:dyDescent="0.2"/>
    <row r="424" ht="13.25" hidden="1" x14ac:dyDescent="0.2"/>
    <row r="425" ht="13.25" hidden="1" x14ac:dyDescent="0.2"/>
    <row r="426" ht="13.25" hidden="1" x14ac:dyDescent="0.2"/>
    <row r="427" ht="13.25" hidden="1" x14ac:dyDescent="0.2"/>
    <row r="428" ht="13.25" hidden="1" x14ac:dyDescent="0.2"/>
    <row r="429" ht="13.25" hidden="1" x14ac:dyDescent="0.2"/>
    <row r="430" ht="13.25" hidden="1" x14ac:dyDescent="0.2"/>
    <row r="431" ht="13.25" hidden="1" x14ac:dyDescent="0.2"/>
    <row r="432" ht="13.25" hidden="1" x14ac:dyDescent="0.2"/>
    <row r="433" ht="13.25" hidden="1" x14ac:dyDescent="0.2"/>
    <row r="434" ht="13.25" hidden="1" x14ac:dyDescent="0.2"/>
    <row r="435" ht="13.25" hidden="1" x14ac:dyDescent="0.2"/>
    <row r="436" ht="13.25" hidden="1" x14ac:dyDescent="0.2"/>
    <row r="437" ht="13.25" hidden="1" x14ac:dyDescent="0.2"/>
    <row r="438" ht="13.25" hidden="1" x14ac:dyDescent="0.2"/>
    <row r="439" ht="13.25" hidden="1" x14ac:dyDescent="0.2"/>
    <row r="440" ht="13.25" hidden="1" x14ac:dyDescent="0.2"/>
    <row r="441" ht="13.25" hidden="1" x14ac:dyDescent="0.2"/>
    <row r="442" ht="13.25" hidden="1" x14ac:dyDescent="0.2"/>
    <row r="443" ht="13.25" hidden="1" x14ac:dyDescent="0.2"/>
    <row r="444" ht="13.25" hidden="1" x14ac:dyDescent="0.2"/>
    <row r="445" ht="13.25" hidden="1" x14ac:dyDescent="0.2"/>
    <row r="446" ht="13.25" hidden="1" x14ac:dyDescent="0.2"/>
    <row r="447" ht="13.25" hidden="1" x14ac:dyDescent="0.2"/>
    <row r="448" ht="13.25" hidden="1" x14ac:dyDescent="0.2"/>
    <row r="449" ht="13.25" hidden="1" x14ac:dyDescent="0.2"/>
    <row r="450" ht="13.25" hidden="1" x14ac:dyDescent="0.2"/>
    <row r="451" ht="13.25" hidden="1" x14ac:dyDescent="0.2"/>
    <row r="452" ht="13.25" hidden="1" x14ac:dyDescent="0.2"/>
    <row r="453" ht="13.25" hidden="1" x14ac:dyDescent="0.2"/>
    <row r="454" ht="13.25" hidden="1" x14ac:dyDescent="0.2"/>
    <row r="455" ht="13.25" hidden="1" x14ac:dyDescent="0.2"/>
    <row r="456" ht="13.25" hidden="1" x14ac:dyDescent="0.2"/>
    <row r="457" ht="13.25" hidden="1" x14ac:dyDescent="0.2"/>
    <row r="458" ht="13.25" hidden="1" x14ac:dyDescent="0.2"/>
    <row r="459" ht="13.25" hidden="1" x14ac:dyDescent="0.2"/>
    <row r="460" ht="13.25" hidden="1" x14ac:dyDescent="0.2"/>
    <row r="461" ht="13.25" hidden="1" x14ac:dyDescent="0.2"/>
    <row r="462" ht="13.25" hidden="1" x14ac:dyDescent="0.2"/>
    <row r="463" ht="13.25" hidden="1" x14ac:dyDescent="0.2"/>
    <row r="464" ht="13.25" hidden="1" x14ac:dyDescent="0.2"/>
    <row r="465" ht="13.25" hidden="1" x14ac:dyDescent="0.2"/>
    <row r="466" ht="13.25" hidden="1" x14ac:dyDescent="0.2"/>
    <row r="467" ht="13.25" hidden="1" x14ac:dyDescent="0.2"/>
    <row r="468" ht="13.25" hidden="1" x14ac:dyDescent="0.2"/>
    <row r="469" ht="13.25" hidden="1" x14ac:dyDescent="0.2"/>
    <row r="470" ht="13.25" hidden="1" x14ac:dyDescent="0.2"/>
    <row r="471" ht="13.25" hidden="1" x14ac:dyDescent="0.2"/>
    <row r="472" ht="13.25" hidden="1" x14ac:dyDescent="0.2"/>
    <row r="473" ht="13.25" hidden="1" x14ac:dyDescent="0.2"/>
    <row r="474" ht="13.25" hidden="1" x14ac:dyDescent="0.2"/>
    <row r="475" ht="13.25" hidden="1" x14ac:dyDescent="0.2"/>
    <row r="476" ht="13.25" hidden="1" x14ac:dyDescent="0.2"/>
    <row r="477" ht="13.25" hidden="1" x14ac:dyDescent="0.2"/>
    <row r="478" ht="13.25" hidden="1" x14ac:dyDescent="0.2"/>
    <row r="479" ht="13.25" hidden="1" x14ac:dyDescent="0.2"/>
    <row r="480" ht="13.25" hidden="1" x14ac:dyDescent="0.2"/>
    <row r="481" ht="13.25" hidden="1" x14ac:dyDescent="0.2"/>
    <row r="482" ht="13.25" hidden="1" x14ac:dyDescent="0.2"/>
    <row r="483" ht="13.25" hidden="1" x14ac:dyDescent="0.2"/>
    <row r="484" ht="13.25" hidden="1" x14ac:dyDescent="0.2"/>
    <row r="485" ht="13.25" hidden="1" x14ac:dyDescent="0.2"/>
    <row r="486" ht="13.25" hidden="1" x14ac:dyDescent="0.2"/>
    <row r="487" ht="13.25" hidden="1" x14ac:dyDescent="0.2"/>
    <row r="488" ht="13.25" hidden="1" x14ac:dyDescent="0.2"/>
    <row r="489" ht="13.25" hidden="1" x14ac:dyDescent="0.2"/>
    <row r="490" ht="13.25" hidden="1" x14ac:dyDescent="0.2"/>
    <row r="491" ht="13.25" hidden="1" x14ac:dyDescent="0.2"/>
    <row r="492" ht="13.25" hidden="1" x14ac:dyDescent="0.2"/>
    <row r="493" ht="13.25" hidden="1" x14ac:dyDescent="0.2"/>
    <row r="494" ht="13.25" hidden="1" x14ac:dyDescent="0.2"/>
    <row r="495" ht="13.25" hidden="1" x14ac:dyDescent="0.2"/>
    <row r="496" ht="13.25" hidden="1" x14ac:dyDescent="0.2"/>
    <row r="497" ht="13.25" hidden="1" x14ac:dyDescent="0.2"/>
    <row r="498" ht="13.25" hidden="1" x14ac:dyDescent="0.2"/>
    <row r="499" ht="13.25" hidden="1" x14ac:dyDescent="0.2"/>
    <row r="500" ht="13.25" hidden="1" x14ac:dyDescent="0.2"/>
    <row r="501" ht="13.25" hidden="1" x14ac:dyDescent="0.2"/>
    <row r="502" ht="13.25" hidden="1" x14ac:dyDescent="0.2"/>
    <row r="503" ht="13.25" hidden="1" x14ac:dyDescent="0.2"/>
    <row r="504" ht="13.25" hidden="1" x14ac:dyDescent="0.2"/>
    <row r="505" ht="13.25" hidden="1" x14ac:dyDescent="0.2"/>
    <row r="506" ht="13.25" hidden="1" x14ac:dyDescent="0.2"/>
    <row r="507" ht="13.25" hidden="1" x14ac:dyDescent="0.2"/>
    <row r="508" ht="13.25" hidden="1" x14ac:dyDescent="0.2"/>
    <row r="509" ht="13.25" hidden="1" x14ac:dyDescent="0.2"/>
    <row r="510" ht="13.25" hidden="1" x14ac:dyDescent="0.2"/>
    <row r="511" ht="13.25" hidden="1" x14ac:dyDescent="0.2"/>
    <row r="512" ht="13.25" hidden="1" x14ac:dyDescent="0.2"/>
    <row r="513" ht="13.25" hidden="1" x14ac:dyDescent="0.2"/>
    <row r="514" ht="13.25" hidden="1" x14ac:dyDescent="0.2"/>
    <row r="515" ht="13.25" hidden="1" x14ac:dyDescent="0.2"/>
    <row r="516" ht="13.25" hidden="1" x14ac:dyDescent="0.2"/>
    <row r="517" ht="13.25" hidden="1" x14ac:dyDescent="0.2"/>
    <row r="518" ht="13.25" hidden="1" x14ac:dyDescent="0.2"/>
    <row r="519" ht="13.25" hidden="1" x14ac:dyDescent="0.2"/>
    <row r="520" ht="13.25" hidden="1" x14ac:dyDescent="0.2"/>
    <row r="521" ht="13.25" hidden="1" x14ac:dyDescent="0.2"/>
    <row r="522" ht="13.25" hidden="1" x14ac:dyDescent="0.2"/>
    <row r="523" ht="13.25" hidden="1" x14ac:dyDescent="0.2"/>
    <row r="524" ht="13.25" hidden="1" x14ac:dyDescent="0.2"/>
    <row r="525" ht="13.25" hidden="1" x14ac:dyDescent="0.2"/>
    <row r="526" ht="13.25" hidden="1" x14ac:dyDescent="0.2"/>
    <row r="527" ht="13.25" hidden="1" x14ac:dyDescent="0.2"/>
    <row r="528" ht="13.25" hidden="1" x14ac:dyDescent="0.2"/>
    <row r="529" ht="13.25" hidden="1" x14ac:dyDescent="0.2"/>
    <row r="530" ht="13.25" hidden="1" x14ac:dyDescent="0.2"/>
    <row r="531" ht="13.25" hidden="1" x14ac:dyDescent="0.2"/>
    <row r="532" ht="13.25" hidden="1" x14ac:dyDescent="0.2"/>
    <row r="533" ht="13.25" hidden="1" x14ac:dyDescent="0.2"/>
    <row r="534" ht="13.25" hidden="1" x14ac:dyDescent="0.2"/>
    <row r="535" ht="13.25" hidden="1" x14ac:dyDescent="0.2"/>
    <row r="536" ht="13.25" hidden="1" x14ac:dyDescent="0.2"/>
    <row r="537" ht="13.25" hidden="1" x14ac:dyDescent="0.2"/>
    <row r="538" ht="13.25" hidden="1" x14ac:dyDescent="0.2"/>
    <row r="539" ht="13.25" hidden="1" x14ac:dyDescent="0.2"/>
    <row r="540" ht="13.25" hidden="1" x14ac:dyDescent="0.2"/>
    <row r="541" ht="13.25" hidden="1" x14ac:dyDescent="0.2"/>
    <row r="542" ht="13.25" hidden="1" x14ac:dyDescent="0.2"/>
    <row r="543" ht="13.25" hidden="1" x14ac:dyDescent="0.2"/>
    <row r="544" ht="13.25" hidden="1" x14ac:dyDescent="0.2"/>
    <row r="545" ht="13.25" hidden="1" x14ac:dyDescent="0.2"/>
    <row r="546" ht="13.25" hidden="1" x14ac:dyDescent="0.2"/>
    <row r="547" ht="13.25" hidden="1" x14ac:dyDescent="0.2"/>
    <row r="548" ht="13.25" hidden="1" x14ac:dyDescent="0.2"/>
    <row r="549" ht="13.25" hidden="1" x14ac:dyDescent="0.2"/>
    <row r="550" ht="13.25" hidden="1" x14ac:dyDescent="0.2"/>
    <row r="551" ht="13.25" hidden="1" x14ac:dyDescent="0.2"/>
    <row r="552" ht="13.25" hidden="1" x14ac:dyDescent="0.2"/>
    <row r="553" ht="13.25" hidden="1" x14ac:dyDescent="0.2"/>
    <row r="554" ht="13.25" hidden="1" x14ac:dyDescent="0.2"/>
    <row r="555" ht="13.25" hidden="1" x14ac:dyDescent="0.2"/>
    <row r="556" ht="13.25" hidden="1" x14ac:dyDescent="0.2"/>
    <row r="557" ht="13.25" hidden="1" x14ac:dyDescent="0.2"/>
    <row r="558" ht="13.25" hidden="1" x14ac:dyDescent="0.2"/>
    <row r="559" ht="13.25" hidden="1" x14ac:dyDescent="0.2"/>
    <row r="560" ht="13.25" hidden="1" x14ac:dyDescent="0.2"/>
    <row r="561" ht="13.25" hidden="1" x14ac:dyDescent="0.2"/>
    <row r="562" ht="13.25" hidden="1" x14ac:dyDescent="0.2"/>
    <row r="563" ht="13.25" hidden="1" x14ac:dyDescent="0.2"/>
    <row r="564" ht="13.25" hidden="1" x14ac:dyDescent="0.2"/>
    <row r="565" ht="13.25" hidden="1" x14ac:dyDescent="0.2"/>
    <row r="566" ht="13.25" hidden="1" x14ac:dyDescent="0.2"/>
    <row r="567" ht="13.25" hidden="1" x14ac:dyDescent="0.2"/>
    <row r="568" ht="13.25" hidden="1" x14ac:dyDescent="0.2"/>
    <row r="569" ht="13.25" hidden="1" x14ac:dyDescent="0.2"/>
    <row r="570" ht="13.25" hidden="1" x14ac:dyDescent="0.2"/>
    <row r="571" ht="13.25" hidden="1" x14ac:dyDescent="0.2"/>
    <row r="572" ht="13.25" hidden="1" x14ac:dyDescent="0.2"/>
    <row r="573" ht="13.25" hidden="1" x14ac:dyDescent="0.2"/>
    <row r="574" ht="13.25" hidden="1" x14ac:dyDescent="0.2"/>
    <row r="575" ht="13.25" hidden="1" x14ac:dyDescent="0.2"/>
    <row r="576" ht="13.25" hidden="1" x14ac:dyDescent="0.2"/>
    <row r="577" ht="13.25" hidden="1" x14ac:dyDescent="0.2"/>
    <row r="578" ht="13.25" hidden="1" x14ac:dyDescent="0.2"/>
    <row r="579" ht="13.25" hidden="1" x14ac:dyDescent="0.2"/>
    <row r="580" ht="13.25" hidden="1" x14ac:dyDescent="0.2"/>
    <row r="581" ht="13.25" hidden="1" x14ac:dyDescent="0.2"/>
    <row r="582" ht="13.25" hidden="1" x14ac:dyDescent="0.2"/>
    <row r="583" ht="13.25" hidden="1" x14ac:dyDescent="0.2"/>
    <row r="584" ht="13.25" hidden="1" x14ac:dyDescent="0.2"/>
    <row r="585" ht="13.25" hidden="1" x14ac:dyDescent="0.2"/>
    <row r="586" ht="13.25" hidden="1" x14ac:dyDescent="0.2"/>
    <row r="587" ht="13.25" hidden="1" x14ac:dyDescent="0.2"/>
    <row r="588" ht="13.25" hidden="1" x14ac:dyDescent="0.2"/>
    <row r="589" ht="13.25" hidden="1" x14ac:dyDescent="0.2"/>
    <row r="590" ht="13.25" hidden="1" x14ac:dyDescent="0.2"/>
    <row r="591" ht="13.25" hidden="1" x14ac:dyDescent="0.2"/>
    <row r="592" ht="13.25" hidden="1" x14ac:dyDescent="0.2"/>
    <row r="593" ht="13.25" hidden="1" x14ac:dyDescent="0.2"/>
    <row r="594" ht="13.25" hidden="1" x14ac:dyDescent="0.2"/>
    <row r="595" ht="13.25" hidden="1" x14ac:dyDescent="0.2"/>
    <row r="596" ht="13.25" hidden="1" x14ac:dyDescent="0.2"/>
    <row r="597" ht="13.25" hidden="1" x14ac:dyDescent="0.2"/>
    <row r="598" ht="13.25" hidden="1" x14ac:dyDescent="0.2"/>
    <row r="599" ht="13.25" hidden="1" x14ac:dyDescent="0.2"/>
    <row r="600" ht="13.25" hidden="1" x14ac:dyDescent="0.2"/>
    <row r="601" ht="13.25" hidden="1" x14ac:dyDescent="0.2"/>
    <row r="602" ht="13.25" hidden="1" x14ac:dyDescent="0.2"/>
    <row r="603" ht="13.25" hidden="1" x14ac:dyDescent="0.2"/>
  </sheetData>
  <sheetProtection algorithmName="SHA-512" hashValue="5it9levSJpPjVlK8EkTMSvAOg4KhhVJIvRaQRoKrTNtu6Y1WyqV7EEBRlJYPQEYW75mIMfXBo3DIUvNhhHVEeA==" saltValue="VptsZlul3nUVjJzm686npA==" spinCount="100000" sheet="1" objects="1" scenarios="1"/>
  <mergeCells count="38">
    <mergeCell ref="C57:F57"/>
    <mergeCell ref="C47:F47"/>
    <mergeCell ref="C49:F49"/>
    <mergeCell ref="I49:K49"/>
    <mergeCell ref="E50:H50"/>
    <mergeCell ref="C53:H53"/>
    <mergeCell ref="C56:F56"/>
    <mergeCell ref="C46:F46"/>
    <mergeCell ref="C28:F28"/>
    <mergeCell ref="C29:F29"/>
    <mergeCell ref="I29:K29"/>
    <mergeCell ref="E30:H30"/>
    <mergeCell ref="C33:H33"/>
    <mergeCell ref="C36:F36"/>
    <mergeCell ref="C37:F37"/>
    <mergeCell ref="C38:F38"/>
    <mergeCell ref="I38:K38"/>
    <mergeCell ref="E39:H39"/>
    <mergeCell ref="C42:H42"/>
    <mergeCell ref="C27:F27"/>
    <mergeCell ref="C10:F10"/>
    <mergeCell ref="I10:K10"/>
    <mergeCell ref="N10:AE10"/>
    <mergeCell ref="E11:H11"/>
    <mergeCell ref="C14:H14"/>
    <mergeCell ref="C17:F17"/>
    <mergeCell ref="C18:F18"/>
    <mergeCell ref="C19:F19"/>
    <mergeCell ref="I19:K19"/>
    <mergeCell ref="E20:H20"/>
    <mergeCell ref="C23:H23"/>
    <mergeCell ref="P2:R3"/>
    <mergeCell ref="C9:F9"/>
    <mergeCell ref="B2:C4"/>
    <mergeCell ref="D2:H4"/>
    <mergeCell ref="B5:H5"/>
    <mergeCell ref="B6:H6"/>
    <mergeCell ref="C8:F8"/>
  </mergeCells>
  <conditionalFormatting sqref="L10">
    <cfRule type="cellIs" dxfId="539" priority="21" operator="greaterThan">
      <formula>110%</formula>
    </cfRule>
    <cfRule type="cellIs" dxfId="538" priority="22" operator="between">
      <formula>100.001%</formula>
      <formula>110%</formula>
    </cfRule>
    <cfRule type="cellIs" dxfId="537" priority="23" operator="between">
      <formula>70.001%</formula>
      <formula>100%</formula>
    </cfRule>
    <cfRule type="cellIs" dxfId="536" priority="24" operator="between">
      <formula>0.00001%</formula>
      <formula>70%</formula>
    </cfRule>
    <cfRule type="cellIs" dxfId="535" priority="25" operator="equal">
      <formula>0</formula>
    </cfRule>
  </conditionalFormatting>
  <conditionalFormatting sqref="L19">
    <cfRule type="cellIs" dxfId="534" priority="16" operator="greaterThan">
      <formula>110%</formula>
    </cfRule>
    <cfRule type="cellIs" dxfId="533" priority="17" operator="between">
      <formula>100.001%</formula>
      <formula>110%</formula>
    </cfRule>
    <cfRule type="cellIs" dxfId="532" priority="18" operator="between">
      <formula>70.001%</formula>
      <formula>100%</formula>
    </cfRule>
    <cfRule type="cellIs" dxfId="531" priority="19" operator="between">
      <formula>0.00001%</formula>
      <formula>70%</formula>
    </cfRule>
    <cfRule type="cellIs" dxfId="530" priority="20" operator="equal">
      <formula>0</formula>
    </cfRule>
  </conditionalFormatting>
  <conditionalFormatting sqref="L29">
    <cfRule type="cellIs" dxfId="529" priority="11" operator="greaterThan">
      <formula>110%</formula>
    </cfRule>
    <cfRule type="cellIs" dxfId="528" priority="12" operator="between">
      <formula>100.001%</formula>
      <formula>110%</formula>
    </cfRule>
    <cfRule type="cellIs" dxfId="527" priority="13" operator="between">
      <formula>70.001%</formula>
      <formula>100%</formula>
    </cfRule>
    <cfRule type="cellIs" dxfId="526" priority="14" operator="between">
      <formula>0.00001%</formula>
      <formula>70%</formula>
    </cfRule>
    <cfRule type="cellIs" dxfId="525" priority="15" operator="equal">
      <formula>0</formula>
    </cfRule>
  </conditionalFormatting>
  <conditionalFormatting sqref="L38">
    <cfRule type="cellIs" dxfId="524" priority="6" operator="greaterThan">
      <formula>110%</formula>
    </cfRule>
    <cfRule type="cellIs" dxfId="523" priority="7" operator="between">
      <formula>100.001%</formula>
      <formula>110%</formula>
    </cfRule>
    <cfRule type="cellIs" dxfId="522" priority="8" operator="between">
      <formula>70.001%</formula>
      <formula>100%</formula>
    </cfRule>
    <cfRule type="cellIs" dxfId="521" priority="9" operator="between">
      <formula>0.00001%</formula>
      <formula>70%</formula>
    </cfRule>
    <cfRule type="cellIs" dxfId="520" priority="10" operator="equal">
      <formula>0</formula>
    </cfRule>
  </conditionalFormatting>
  <conditionalFormatting sqref="L49">
    <cfRule type="cellIs" dxfId="519" priority="1" operator="greaterThan">
      <formula>110%</formula>
    </cfRule>
    <cfRule type="cellIs" dxfId="518" priority="2" operator="between">
      <formula>100.001%</formula>
      <formula>110%</formula>
    </cfRule>
    <cfRule type="cellIs" dxfId="517" priority="3" operator="between">
      <formula>70.001%</formula>
      <formula>100%</formula>
    </cfRule>
    <cfRule type="cellIs" dxfId="516" priority="4" operator="between">
      <formula>0.00001%</formula>
      <formula>70%</formula>
    </cfRule>
    <cfRule type="cellIs" dxfId="515" priority="5" operator="equal">
      <formula>0</formula>
    </cfRule>
  </conditionalFormatting>
  <hyperlinks>
    <hyperlink ref="P2:R3" location="RESUMEN!A1" display="VOLVER AL RESUMEN" xr:uid="{B5042987-4C04-4030-BB0B-43E7F9F3BEF7}"/>
  </hyperlinks>
  <pageMargins left="0.7" right="0.7" top="0.75" bottom="0.75" header="0.3" footer="0.3"/>
  <pageSetup paperSize="9" orientation="portrait" horizontalDpi="300" r:id="rId1"/>
  <headerFooter>
    <oddHeader>&amp;LIndicadores de Proceso</oddHeader>
    <oddFooter>&amp;L Publicación: 13 de mayo de 2020&amp;REnero - Marzo de 2020</oddFooter>
  </headerFooter>
  <ignoredErrors>
    <ignoredError sqref="F73:F85 G73:G87 D74:D86 B74:B86 C74:C87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17A5C-E605-4034-9F43-61A9C5F27632}">
  <sheetPr codeName="Hoja6">
    <tabColor theme="4" tint="0.59999389629810485"/>
  </sheetPr>
  <dimension ref="A1:AM603"/>
  <sheetViews>
    <sheetView zoomScale="70" zoomScaleNormal="70" zoomScaleSheetLayoutView="142" zoomScalePageLayoutView="62" workbookViewId="0">
      <selection activeCell="E26" sqref="E26"/>
    </sheetView>
  </sheetViews>
  <sheetFormatPr baseColWidth="10" defaultColWidth="0" defaultRowHeight="0" customHeight="1" zeroHeight="1" x14ac:dyDescent="0.2"/>
  <cols>
    <col min="1" max="1" width="2.5703125" style="4" customWidth="1"/>
    <col min="2" max="2" width="46.140625" style="8" customWidth="1"/>
    <col min="3" max="3" width="12.140625" style="8" customWidth="1"/>
    <col min="4" max="5" width="10.7109375" style="8" customWidth="1"/>
    <col min="6" max="6" width="16.140625" style="8" customWidth="1"/>
    <col min="7" max="8" width="10.7109375" style="8" customWidth="1"/>
    <col min="9" max="11" width="5.7109375" style="37" customWidth="1"/>
    <col min="12" max="12" width="10.7109375" style="38" customWidth="1"/>
    <col min="13" max="33" width="10.7109375" style="8" customWidth="1"/>
    <col min="34" max="34" width="11.42578125" style="8" customWidth="1"/>
    <col min="35" max="16384" width="11.42578125" style="8" hidden="1"/>
  </cols>
  <sheetData>
    <row r="1" spans="1:39" s="4" customFormat="1" ht="13.8" customHeight="1" thickBot="1" x14ac:dyDescent="0.25">
      <c r="A1" s="1">
        <v>9</v>
      </c>
      <c r="B1" s="2"/>
      <c r="C1" s="3"/>
      <c r="D1" s="3"/>
      <c r="G1" s="3"/>
      <c r="H1" s="3"/>
      <c r="I1" s="2"/>
      <c r="J1" s="5"/>
      <c r="K1" s="5"/>
      <c r="L1" s="6"/>
      <c r="N1" s="3"/>
      <c r="O1" s="3"/>
      <c r="R1" s="3"/>
      <c r="S1" s="3"/>
      <c r="V1" s="3"/>
      <c r="W1" s="3"/>
      <c r="Z1" s="3"/>
      <c r="AA1" s="3"/>
      <c r="AD1" s="3"/>
      <c r="AE1" s="3"/>
    </row>
    <row r="2" spans="1:39" ht="12.7" customHeight="1" x14ac:dyDescent="0.2">
      <c r="B2" s="145"/>
      <c r="C2" s="146"/>
      <c r="D2" s="149" t="s">
        <v>1</v>
      </c>
      <c r="E2" s="149"/>
      <c r="F2" s="149"/>
      <c r="G2" s="149"/>
      <c r="H2" s="150"/>
      <c r="I2" s="5"/>
      <c r="J2" s="5"/>
      <c r="K2" s="5"/>
      <c r="L2" s="7"/>
      <c r="M2" s="4"/>
      <c r="N2" s="4"/>
      <c r="O2" s="4"/>
      <c r="P2" s="80" t="s">
        <v>58</v>
      </c>
      <c r="Q2" s="80"/>
      <c r="R2" s="80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ht="12.7" customHeight="1" x14ac:dyDescent="0.2">
      <c r="B3" s="147"/>
      <c r="C3" s="148"/>
      <c r="D3" s="151"/>
      <c r="E3" s="151"/>
      <c r="F3" s="151"/>
      <c r="G3" s="151"/>
      <c r="H3" s="152"/>
      <c r="I3" s="5"/>
      <c r="J3" s="5"/>
      <c r="K3" s="5"/>
      <c r="L3" s="7"/>
      <c r="M3" s="4"/>
      <c r="N3" s="4"/>
      <c r="O3" s="4"/>
      <c r="P3" s="80"/>
      <c r="Q3" s="80"/>
      <c r="R3" s="80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12.7" customHeight="1" x14ac:dyDescent="0.2">
      <c r="B4" s="147"/>
      <c r="C4" s="148"/>
      <c r="D4" s="151"/>
      <c r="E4" s="151"/>
      <c r="F4" s="151"/>
      <c r="G4" s="151"/>
      <c r="H4" s="152"/>
      <c r="I4" s="5"/>
      <c r="J4" s="5"/>
      <c r="K4" s="5"/>
      <c r="L4" s="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ht="12.7" customHeight="1" x14ac:dyDescent="0.2">
      <c r="B5" s="153" t="s">
        <v>0</v>
      </c>
      <c r="C5" s="154"/>
      <c r="D5" s="154"/>
      <c r="E5" s="154"/>
      <c r="F5" s="154"/>
      <c r="G5" s="154"/>
      <c r="H5" s="155"/>
      <c r="I5" s="5"/>
      <c r="J5" s="5"/>
      <c r="K5" s="5"/>
      <c r="L5" s="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ht="12.7" customHeight="1" thickBot="1" x14ac:dyDescent="0.25">
      <c r="B6" s="156" t="s">
        <v>2</v>
      </c>
      <c r="C6" s="157"/>
      <c r="D6" s="157"/>
      <c r="E6" s="157"/>
      <c r="F6" s="157"/>
      <c r="G6" s="157"/>
      <c r="H6" s="158"/>
      <c r="I6" s="5"/>
      <c r="J6" s="5"/>
      <c r="K6" s="5"/>
      <c r="L6" s="7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s="4" customFormat="1" ht="12.7" customHeight="1" thickBot="1" x14ac:dyDescent="0.25">
      <c r="B7" s="1"/>
      <c r="C7" s="1"/>
      <c r="D7" s="1"/>
      <c r="E7" s="1"/>
      <c r="F7" s="1"/>
      <c r="G7" s="1"/>
      <c r="H7" s="1"/>
      <c r="I7" s="5"/>
      <c r="J7" s="5"/>
      <c r="K7" s="5"/>
      <c r="L7" s="7"/>
    </row>
    <row r="8" spans="1:39" ht="14" hidden="1" thickBot="1" x14ac:dyDescent="0.25">
      <c r="B8" s="46" t="s">
        <v>3</v>
      </c>
      <c r="C8" s="159" t="str">
        <f>+VLOOKUP(C11,'[6]Datos Indicadores'!$A$2:$Y$144,11,FALSE)</f>
        <v>Proceso: Gestión Humana</v>
      </c>
      <c r="D8" s="159"/>
      <c r="E8" s="159"/>
      <c r="F8" s="159"/>
      <c r="G8" s="47" t="s">
        <v>4</v>
      </c>
      <c r="H8" s="48">
        <f>+VLOOKUP(C11,'[6]Datos Indicadores'!$A$2:$Y$144,10,FALSE)</f>
        <v>6</v>
      </c>
      <c r="I8" s="5"/>
      <c r="J8" s="5"/>
      <c r="K8" s="5"/>
      <c r="L8" s="7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ht="14" hidden="1" thickBot="1" x14ac:dyDescent="0.25">
      <c r="B9" s="49" t="s">
        <v>5</v>
      </c>
      <c r="C9" s="144" t="str">
        <f>+VLOOKUP(C11,'[6]Datos Indicadores'!$A$2:$Y$144,13,FALSE)</f>
        <v>Subproceso: Gestión para la provisión y/o movilidad del empleo</v>
      </c>
      <c r="D9" s="144"/>
      <c r="E9" s="144"/>
      <c r="F9" s="144"/>
      <c r="G9" s="50" t="s">
        <v>4</v>
      </c>
      <c r="H9" s="51">
        <f>+VLOOKUP(C11,'[6]Datos Indicadores'!$A$2:$Y$144,12,FALSE)</f>
        <v>282</v>
      </c>
      <c r="I9" s="5"/>
      <c r="J9" s="5"/>
      <c r="K9" s="5"/>
      <c r="L9" s="7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ht="45" customHeight="1" thickTop="1" thickBot="1" x14ac:dyDescent="0.25">
      <c r="B10" s="52" t="s">
        <v>6</v>
      </c>
      <c r="C10" s="108" t="s">
        <v>137</v>
      </c>
      <c r="D10" s="109"/>
      <c r="E10" s="109"/>
      <c r="F10" s="110"/>
      <c r="G10" s="53" t="s">
        <v>4</v>
      </c>
      <c r="H10" s="54">
        <v>2264</v>
      </c>
      <c r="I10" s="160" t="s">
        <v>7</v>
      </c>
      <c r="J10" s="160"/>
      <c r="K10" s="160"/>
      <c r="L10" s="15">
        <f>+'[6]161 PGH'!V73</f>
        <v>1.0840480274442539</v>
      </c>
      <c r="M10" s="4"/>
      <c r="N10" s="114" t="s">
        <v>23</v>
      </c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6"/>
      <c r="AF10" s="4"/>
      <c r="AG10" s="4"/>
      <c r="AH10" s="4"/>
      <c r="AI10" s="4"/>
      <c r="AJ10" s="4"/>
      <c r="AK10" s="4"/>
      <c r="AL10" s="4"/>
      <c r="AM10" s="4"/>
    </row>
    <row r="11" spans="1:39" ht="35.299999999999997" customHeight="1" thickTop="1" thickBot="1" x14ac:dyDescent="0.25">
      <c r="B11" s="55" t="s">
        <v>9</v>
      </c>
      <c r="C11" s="69">
        <v>161</v>
      </c>
      <c r="D11" s="56" t="s">
        <v>10</v>
      </c>
      <c r="E11" s="117" t="s">
        <v>138</v>
      </c>
      <c r="F11" s="118"/>
      <c r="G11" s="118"/>
      <c r="H11" s="119"/>
      <c r="I11" s="39"/>
      <c r="J11" s="39"/>
      <c r="K11" s="39"/>
      <c r="L11" s="7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ht="12.7" hidden="1" customHeight="1" x14ac:dyDescent="0.2">
      <c r="B12" s="57" t="s">
        <v>11</v>
      </c>
      <c r="C12" s="58" t="s">
        <v>62</v>
      </c>
      <c r="D12" s="59" t="s">
        <v>12</v>
      </c>
      <c r="E12" s="58">
        <v>100</v>
      </c>
      <c r="F12" s="59" t="s">
        <v>13</v>
      </c>
      <c r="G12" s="60">
        <v>0</v>
      </c>
      <c r="H12" s="61"/>
      <c r="I12" s="39"/>
      <c r="J12" s="39"/>
      <c r="K12" s="39"/>
      <c r="L12" s="7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ht="12.7" hidden="1" customHeight="1" x14ac:dyDescent="0.2">
      <c r="B13" s="46" t="s">
        <v>14</v>
      </c>
      <c r="C13" s="68" t="s">
        <v>72</v>
      </c>
      <c r="D13" s="47" t="s">
        <v>15</v>
      </c>
      <c r="E13" s="68" t="s">
        <v>64</v>
      </c>
      <c r="F13" s="47"/>
      <c r="G13" s="47"/>
      <c r="H13" s="62"/>
      <c r="I13" s="39"/>
      <c r="J13" s="39"/>
      <c r="K13" s="39"/>
      <c r="L13" s="7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ht="13.6" hidden="1" customHeight="1" thickBot="1" x14ac:dyDescent="0.25">
      <c r="B14" s="55" t="s">
        <v>16</v>
      </c>
      <c r="C14" s="120" t="s">
        <v>65</v>
      </c>
      <c r="D14" s="121"/>
      <c r="E14" s="121"/>
      <c r="F14" s="121"/>
      <c r="G14" s="121"/>
      <c r="H14" s="122"/>
      <c r="I14" s="39"/>
      <c r="J14" s="39"/>
      <c r="K14" s="39"/>
      <c r="L14" s="7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s="4" customFormat="1" ht="12.7" hidden="1" customHeight="1" x14ac:dyDescent="0.2">
      <c r="B15" s="1"/>
      <c r="C15" s="1"/>
      <c r="D15" s="1"/>
      <c r="E15" s="1"/>
      <c r="F15" s="1"/>
      <c r="G15" s="1"/>
      <c r="H15" s="1"/>
      <c r="I15" s="39"/>
      <c r="J15" s="39"/>
      <c r="K15" s="39"/>
      <c r="L15" s="7"/>
    </row>
    <row r="16" spans="1:39" s="4" customFormat="1" ht="12.7" customHeight="1" thickBot="1" x14ac:dyDescent="0.25">
      <c r="B16" s="1"/>
      <c r="C16" s="1"/>
      <c r="D16" s="1"/>
      <c r="E16" s="1"/>
      <c r="F16" s="1"/>
      <c r="G16" s="1"/>
      <c r="H16" s="1"/>
      <c r="I16" s="39"/>
      <c r="J16" s="39"/>
      <c r="K16" s="39"/>
      <c r="L16" s="7"/>
    </row>
    <row r="17" spans="2:39" ht="13.6" hidden="1" customHeight="1" thickBot="1" x14ac:dyDescent="0.25">
      <c r="B17" s="46" t="s">
        <v>3</v>
      </c>
      <c r="C17" s="81" t="s">
        <v>139</v>
      </c>
      <c r="D17" s="82"/>
      <c r="E17" s="82"/>
      <c r="F17" s="83"/>
      <c r="G17" s="47" t="s">
        <v>4</v>
      </c>
      <c r="H17" s="48">
        <v>6</v>
      </c>
      <c r="I17" s="39"/>
      <c r="J17" s="39"/>
      <c r="K17" s="39"/>
      <c r="L17" s="7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2:39" ht="13.6" hidden="1" customHeight="1" thickBot="1" x14ac:dyDescent="0.25">
      <c r="B18" s="49" t="s">
        <v>5</v>
      </c>
      <c r="C18" s="105" t="s">
        <v>140</v>
      </c>
      <c r="D18" s="106"/>
      <c r="E18" s="106"/>
      <c r="F18" s="107"/>
      <c r="G18" s="50" t="s">
        <v>4</v>
      </c>
      <c r="H18" s="51">
        <v>272</v>
      </c>
      <c r="I18" s="39"/>
      <c r="J18" s="39"/>
      <c r="K18" s="39"/>
      <c r="L18" s="7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2:39" ht="25.55" customHeight="1" thickTop="1" thickBot="1" x14ac:dyDescent="0.25">
      <c r="B19" s="52" t="s">
        <v>6</v>
      </c>
      <c r="C19" s="108" t="s">
        <v>139</v>
      </c>
      <c r="D19" s="109"/>
      <c r="E19" s="109"/>
      <c r="F19" s="110"/>
      <c r="G19" s="53" t="s">
        <v>4</v>
      </c>
      <c r="H19" s="54">
        <v>3030</v>
      </c>
      <c r="I19" s="160" t="s">
        <v>7</v>
      </c>
      <c r="J19" s="160"/>
      <c r="K19" s="160"/>
      <c r="L19" s="15">
        <f>+'[6]5070 PGH'!V24</f>
        <v>0.99904157681449302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2:39" ht="35.299999999999997" customHeight="1" thickTop="1" thickBot="1" x14ac:dyDescent="0.25">
      <c r="B20" s="55" t="s">
        <v>9</v>
      </c>
      <c r="C20" s="69">
        <v>5070</v>
      </c>
      <c r="D20" s="56" t="s">
        <v>10</v>
      </c>
      <c r="E20" s="117" t="s">
        <v>141</v>
      </c>
      <c r="F20" s="118"/>
      <c r="G20" s="118"/>
      <c r="H20" s="119"/>
      <c r="I20" s="39"/>
      <c r="J20" s="39"/>
      <c r="K20" s="39"/>
      <c r="L20" s="7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2:39" ht="12.7" hidden="1" customHeight="1" x14ac:dyDescent="0.2">
      <c r="B21" s="57" t="s">
        <v>11</v>
      </c>
      <c r="C21" s="58" t="s">
        <v>62</v>
      </c>
      <c r="D21" s="59" t="s">
        <v>12</v>
      </c>
      <c r="E21" s="58">
        <v>100</v>
      </c>
      <c r="F21" s="59" t="s">
        <v>13</v>
      </c>
      <c r="G21" s="60">
        <v>0</v>
      </c>
      <c r="H21" s="61"/>
      <c r="I21" s="39"/>
      <c r="J21" s="39"/>
      <c r="K21" s="39"/>
      <c r="L21" s="7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2:39" ht="12.7" hidden="1" customHeight="1" x14ac:dyDescent="0.2">
      <c r="B22" s="46" t="s">
        <v>14</v>
      </c>
      <c r="C22" s="68" t="s">
        <v>72</v>
      </c>
      <c r="D22" s="47" t="s">
        <v>15</v>
      </c>
      <c r="E22" s="68" t="s">
        <v>64</v>
      </c>
      <c r="F22" s="47"/>
      <c r="G22" s="47"/>
      <c r="H22" s="62"/>
      <c r="I22" s="39"/>
      <c r="J22" s="39"/>
      <c r="K22" s="39"/>
      <c r="L22" s="7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2:39" ht="13.6" hidden="1" customHeight="1" thickBot="1" x14ac:dyDescent="0.25">
      <c r="B23" s="55" t="s">
        <v>16</v>
      </c>
      <c r="C23" s="120" t="s">
        <v>65</v>
      </c>
      <c r="D23" s="121"/>
      <c r="E23" s="121"/>
      <c r="F23" s="121"/>
      <c r="G23" s="121"/>
      <c r="H23" s="122"/>
      <c r="I23" s="39"/>
      <c r="J23" s="39"/>
      <c r="K23" s="39"/>
      <c r="L23" s="7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2:39" s="4" customFormat="1" ht="12.7" hidden="1" customHeight="1" x14ac:dyDescent="0.2">
      <c r="B24" s="1"/>
      <c r="C24" s="1"/>
      <c r="D24" s="1"/>
      <c r="E24" s="1"/>
      <c r="F24" s="1"/>
      <c r="G24" s="1"/>
      <c r="H24" s="1"/>
      <c r="I24" s="39"/>
      <c r="J24" s="39"/>
      <c r="K24" s="39"/>
      <c r="L24" s="7"/>
    </row>
    <row r="25" spans="2:39" s="4" customFormat="1" ht="12.7" hidden="1" customHeight="1" x14ac:dyDescent="0.2">
      <c r="B25" s="1"/>
      <c r="C25" s="1"/>
      <c r="D25" s="1"/>
      <c r="E25" s="1"/>
      <c r="F25" s="1"/>
      <c r="G25" s="1"/>
      <c r="H25" s="1"/>
      <c r="I25" s="39"/>
      <c r="J25" s="39"/>
      <c r="K25" s="39"/>
      <c r="L25" s="7"/>
    </row>
    <row r="26" spans="2:39" s="4" customFormat="1" ht="12.7" customHeight="1" thickBot="1" x14ac:dyDescent="0.25">
      <c r="B26" s="1"/>
      <c r="C26" s="1"/>
      <c r="D26" s="1"/>
      <c r="E26" s="1"/>
      <c r="F26" s="1"/>
      <c r="G26" s="1"/>
      <c r="H26" s="1"/>
      <c r="I26" s="39"/>
      <c r="J26" s="39"/>
      <c r="K26" s="39"/>
      <c r="L26" s="7"/>
    </row>
    <row r="27" spans="2:39" ht="13.6" hidden="1" customHeight="1" thickBot="1" x14ac:dyDescent="0.25">
      <c r="B27" s="46" t="s">
        <v>3</v>
      </c>
      <c r="C27" s="81" t="s">
        <v>139</v>
      </c>
      <c r="D27" s="82"/>
      <c r="E27" s="82"/>
      <c r="F27" s="83"/>
      <c r="G27" s="47" t="s">
        <v>4</v>
      </c>
      <c r="H27" s="48">
        <v>6</v>
      </c>
      <c r="I27" s="39"/>
      <c r="J27" s="39"/>
      <c r="K27" s="39"/>
      <c r="L27" s="7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2:39" ht="13.6" hidden="1" customHeight="1" thickBot="1" x14ac:dyDescent="0.25">
      <c r="B28" s="49" t="s">
        <v>5</v>
      </c>
      <c r="C28" s="105" t="s">
        <v>140</v>
      </c>
      <c r="D28" s="106"/>
      <c r="E28" s="106"/>
      <c r="F28" s="107"/>
      <c r="G28" s="50" t="s">
        <v>4</v>
      </c>
      <c r="H28" s="51">
        <v>272</v>
      </c>
      <c r="I28" s="39"/>
      <c r="J28" s="39"/>
      <c r="K28" s="39"/>
      <c r="L28" s="7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2:39" ht="25.55" customHeight="1" thickTop="1" thickBot="1" x14ac:dyDescent="0.25">
      <c r="B29" s="52" t="s">
        <v>6</v>
      </c>
      <c r="C29" s="108" t="s">
        <v>139</v>
      </c>
      <c r="D29" s="109"/>
      <c r="E29" s="109"/>
      <c r="F29" s="110"/>
      <c r="G29" s="53" t="s">
        <v>4</v>
      </c>
      <c r="H29" s="54">
        <v>3030</v>
      </c>
      <c r="I29" s="160" t="s">
        <v>7</v>
      </c>
      <c r="J29" s="160"/>
      <c r="K29" s="160"/>
      <c r="L29" s="15">
        <f>+'[6]5071 PGH'!V73</f>
        <v>0.9940769990128332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2:39" ht="35.299999999999997" customHeight="1" thickTop="1" thickBot="1" x14ac:dyDescent="0.25">
      <c r="B30" s="55" t="s">
        <v>9</v>
      </c>
      <c r="C30" s="69">
        <v>5071</v>
      </c>
      <c r="D30" s="56" t="s">
        <v>10</v>
      </c>
      <c r="E30" s="117" t="s">
        <v>142</v>
      </c>
      <c r="F30" s="118"/>
      <c r="G30" s="118"/>
      <c r="H30" s="119"/>
      <c r="I30" s="39"/>
      <c r="J30" s="39"/>
      <c r="K30" s="39"/>
      <c r="L30" s="7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2:39" ht="12.7" hidden="1" customHeight="1" x14ac:dyDescent="0.2">
      <c r="B31" s="57" t="s">
        <v>11</v>
      </c>
      <c r="C31" s="58" t="s">
        <v>62</v>
      </c>
      <c r="D31" s="59" t="s">
        <v>12</v>
      </c>
      <c r="E31" s="58">
        <v>100</v>
      </c>
      <c r="F31" s="59" t="s">
        <v>13</v>
      </c>
      <c r="G31" s="60">
        <v>0</v>
      </c>
      <c r="H31" s="61"/>
      <c r="I31" s="39"/>
      <c r="J31" s="39"/>
      <c r="K31" s="39"/>
      <c r="L31" s="7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2:39" ht="12.7" hidden="1" customHeight="1" x14ac:dyDescent="0.2">
      <c r="B32" s="46" t="s">
        <v>14</v>
      </c>
      <c r="C32" s="68" t="s">
        <v>72</v>
      </c>
      <c r="D32" s="47" t="s">
        <v>15</v>
      </c>
      <c r="E32" s="68" t="s">
        <v>64</v>
      </c>
      <c r="F32" s="47"/>
      <c r="G32" s="47"/>
      <c r="H32" s="62"/>
      <c r="I32" s="39"/>
      <c r="J32" s="39"/>
      <c r="K32" s="39"/>
      <c r="L32" s="7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2:39" ht="13.6" hidden="1" customHeight="1" thickBot="1" x14ac:dyDescent="0.25">
      <c r="B33" s="55" t="s">
        <v>16</v>
      </c>
      <c r="C33" s="120" t="s">
        <v>65</v>
      </c>
      <c r="D33" s="121"/>
      <c r="E33" s="121"/>
      <c r="F33" s="121"/>
      <c r="G33" s="121"/>
      <c r="H33" s="122"/>
      <c r="I33" s="39"/>
      <c r="J33" s="39"/>
      <c r="K33" s="39"/>
      <c r="L33" s="7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2:39" s="4" customFormat="1" ht="12.7" hidden="1" customHeight="1" x14ac:dyDescent="0.2">
      <c r="B34" s="1"/>
      <c r="C34" s="1"/>
      <c r="D34" s="1"/>
      <c r="E34" s="1"/>
      <c r="F34" s="1"/>
      <c r="G34" s="1"/>
      <c r="H34" s="1"/>
      <c r="I34" s="39"/>
      <c r="J34" s="39"/>
      <c r="K34" s="39"/>
      <c r="L34" s="7"/>
    </row>
    <row r="35" spans="2:39" s="4" customFormat="1" ht="12.7" customHeight="1" thickBot="1" x14ac:dyDescent="0.25">
      <c r="B35" s="1"/>
      <c r="C35" s="1"/>
      <c r="D35" s="1"/>
      <c r="E35" s="1"/>
      <c r="F35" s="1"/>
      <c r="G35" s="1"/>
      <c r="H35" s="1"/>
      <c r="I35" s="39"/>
      <c r="J35" s="39"/>
      <c r="K35" s="39"/>
      <c r="L35" s="7"/>
    </row>
    <row r="36" spans="2:39" ht="13.6" hidden="1" customHeight="1" thickBot="1" x14ac:dyDescent="0.25">
      <c r="B36" s="46" t="s">
        <v>3</v>
      </c>
      <c r="C36" s="81" t="s">
        <v>139</v>
      </c>
      <c r="D36" s="82"/>
      <c r="E36" s="82"/>
      <c r="F36" s="83"/>
      <c r="G36" s="47" t="s">
        <v>4</v>
      </c>
      <c r="H36" s="48">
        <v>6</v>
      </c>
      <c r="I36" s="39"/>
      <c r="J36" s="39"/>
      <c r="K36" s="39"/>
      <c r="L36" s="7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2:39" ht="13.6" hidden="1" customHeight="1" thickBot="1" x14ac:dyDescent="0.25">
      <c r="B37" s="49" t="s">
        <v>5</v>
      </c>
      <c r="C37" s="105" t="s">
        <v>140</v>
      </c>
      <c r="D37" s="106"/>
      <c r="E37" s="106"/>
      <c r="F37" s="107"/>
      <c r="G37" s="50" t="s">
        <v>4</v>
      </c>
      <c r="H37" s="51">
        <v>272</v>
      </c>
      <c r="I37" s="39"/>
      <c r="J37" s="39"/>
      <c r="K37" s="39"/>
      <c r="L37" s="7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2:39" ht="25.55" customHeight="1" thickTop="1" thickBot="1" x14ac:dyDescent="0.25">
      <c r="B38" s="52" t="s">
        <v>6</v>
      </c>
      <c r="C38" s="108" t="s">
        <v>139</v>
      </c>
      <c r="D38" s="109"/>
      <c r="E38" s="109"/>
      <c r="F38" s="110"/>
      <c r="G38" s="53" t="s">
        <v>4</v>
      </c>
      <c r="H38" s="54">
        <v>3030</v>
      </c>
      <c r="I38" s="160" t="s">
        <v>7</v>
      </c>
      <c r="J38" s="160"/>
      <c r="K38" s="160"/>
      <c r="L38" s="15">
        <f>+'[6]5072 PGH'!AD73</f>
        <v>1.0275597736813287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spans="2:39" ht="35.299999999999997" customHeight="1" thickTop="1" thickBot="1" x14ac:dyDescent="0.25">
      <c r="B39" s="55" t="s">
        <v>9</v>
      </c>
      <c r="C39" s="69">
        <v>5072</v>
      </c>
      <c r="D39" s="56" t="s">
        <v>10</v>
      </c>
      <c r="E39" s="117" t="s">
        <v>143</v>
      </c>
      <c r="F39" s="118"/>
      <c r="G39" s="118"/>
      <c r="H39" s="119"/>
      <c r="I39" s="39"/>
      <c r="J39" s="39"/>
      <c r="K39" s="39"/>
      <c r="L39" s="7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2:39" ht="12.7" hidden="1" customHeight="1" x14ac:dyDescent="0.2">
      <c r="B40" s="57" t="s">
        <v>11</v>
      </c>
      <c r="C40" s="58" t="s">
        <v>99</v>
      </c>
      <c r="D40" s="59" t="s">
        <v>12</v>
      </c>
      <c r="E40" s="58">
        <v>100</v>
      </c>
      <c r="F40" s="59" t="s">
        <v>13</v>
      </c>
      <c r="G40" s="60">
        <v>92</v>
      </c>
      <c r="H40" s="61"/>
      <c r="I40" s="39"/>
      <c r="J40" s="39"/>
      <c r="K40" s="39"/>
      <c r="L40" s="7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2:39" ht="12.7" hidden="1" customHeight="1" x14ac:dyDescent="0.2">
      <c r="B41" s="46" t="s">
        <v>14</v>
      </c>
      <c r="C41" s="68" t="s">
        <v>72</v>
      </c>
      <c r="D41" s="47" t="s">
        <v>15</v>
      </c>
      <c r="E41" s="68" t="s">
        <v>64</v>
      </c>
      <c r="F41" s="47"/>
      <c r="G41" s="47"/>
      <c r="H41" s="62"/>
      <c r="I41" s="39"/>
      <c r="J41" s="39"/>
      <c r="K41" s="39"/>
      <c r="L41" s="7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2:39" ht="13.6" hidden="1" customHeight="1" thickBot="1" x14ac:dyDescent="0.25">
      <c r="B42" s="55" t="s">
        <v>16</v>
      </c>
      <c r="C42" s="120" t="s">
        <v>65</v>
      </c>
      <c r="D42" s="121"/>
      <c r="E42" s="121"/>
      <c r="F42" s="121"/>
      <c r="G42" s="121"/>
      <c r="H42" s="122"/>
      <c r="I42" s="39"/>
      <c r="J42" s="39"/>
      <c r="K42" s="39"/>
      <c r="L42" s="7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2:39" s="4" customFormat="1" ht="12.7" hidden="1" customHeight="1" x14ac:dyDescent="0.2">
      <c r="B43" s="1"/>
      <c r="C43" s="1"/>
      <c r="D43" s="1"/>
      <c r="E43" s="1"/>
      <c r="F43" s="1"/>
      <c r="G43" s="1"/>
      <c r="H43" s="1"/>
      <c r="I43" s="39"/>
      <c r="J43" s="39"/>
      <c r="K43" s="39"/>
      <c r="L43" s="7"/>
    </row>
    <row r="44" spans="2:39" s="4" customFormat="1" ht="12.7" hidden="1" customHeight="1" x14ac:dyDescent="0.2">
      <c r="B44" s="1"/>
      <c r="C44" s="1"/>
      <c r="D44" s="1"/>
      <c r="E44" s="1"/>
      <c r="F44" s="1"/>
      <c r="G44" s="1"/>
      <c r="H44" s="1"/>
      <c r="I44" s="39"/>
      <c r="J44" s="39"/>
      <c r="K44" s="39"/>
      <c r="L44" s="7"/>
    </row>
    <row r="45" spans="2:39" s="4" customFormat="1" ht="12.7" hidden="1" customHeight="1" x14ac:dyDescent="0.2">
      <c r="B45" s="1"/>
      <c r="C45" s="1"/>
      <c r="D45" s="1"/>
      <c r="E45" s="1"/>
      <c r="F45" s="1"/>
      <c r="G45" s="1"/>
      <c r="H45" s="1"/>
      <c r="I45" s="39"/>
      <c r="J45" s="39"/>
      <c r="K45" s="39"/>
      <c r="L45" s="7"/>
    </row>
    <row r="46" spans="2:39" ht="12.7" hidden="1" customHeight="1" x14ac:dyDescent="0.2">
      <c r="B46" s="46" t="s">
        <v>3</v>
      </c>
      <c r="C46" s="81" t="s">
        <v>139</v>
      </c>
      <c r="D46" s="82"/>
      <c r="E46" s="82"/>
      <c r="F46" s="83"/>
      <c r="G46" s="47" t="s">
        <v>4</v>
      </c>
      <c r="H46" s="48">
        <v>6</v>
      </c>
      <c r="I46" s="39"/>
      <c r="J46" s="39"/>
      <c r="K46" s="39"/>
      <c r="L46" s="7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2:39" ht="12.7" hidden="1" customHeight="1" x14ac:dyDescent="0.2">
      <c r="B47" s="49" t="s">
        <v>5</v>
      </c>
      <c r="C47" s="123" t="s">
        <v>140</v>
      </c>
      <c r="D47" s="124"/>
      <c r="E47" s="124"/>
      <c r="F47" s="125"/>
      <c r="G47" s="50" t="s">
        <v>4</v>
      </c>
      <c r="H47" s="51">
        <v>272</v>
      </c>
      <c r="I47" s="39"/>
      <c r="J47" s="39"/>
      <c r="K47" s="39"/>
      <c r="L47" s="7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2:39" s="4" customFormat="1" ht="14" thickBot="1" x14ac:dyDescent="0.25">
      <c r="B48" s="63"/>
      <c r="C48" s="64"/>
      <c r="D48" s="64"/>
      <c r="E48" s="64"/>
      <c r="F48" s="64"/>
      <c r="G48" s="65"/>
      <c r="H48" s="66"/>
      <c r="I48" s="39"/>
      <c r="J48" s="39"/>
      <c r="K48" s="39"/>
      <c r="L48" s="7"/>
    </row>
    <row r="49" spans="2:39" ht="25.55" customHeight="1" thickBot="1" x14ac:dyDescent="0.25">
      <c r="B49" s="52" t="s">
        <v>6</v>
      </c>
      <c r="C49" s="108" t="s">
        <v>139</v>
      </c>
      <c r="D49" s="109"/>
      <c r="E49" s="109"/>
      <c r="F49" s="110"/>
      <c r="G49" s="53" t="s">
        <v>4</v>
      </c>
      <c r="H49" s="54">
        <v>3030</v>
      </c>
      <c r="I49" s="160" t="s">
        <v>7</v>
      </c>
      <c r="J49" s="160"/>
      <c r="K49" s="160"/>
      <c r="L49" s="26">
        <f>+'[6]5073 PGH'!V73</f>
        <v>1.0019191460367931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2:39" ht="35.299999999999997" customHeight="1" thickTop="1" thickBot="1" x14ac:dyDescent="0.25">
      <c r="B50" s="55" t="s">
        <v>9</v>
      </c>
      <c r="C50" s="69">
        <v>5073</v>
      </c>
      <c r="D50" s="56" t="s">
        <v>10</v>
      </c>
      <c r="E50" s="117" t="s">
        <v>144</v>
      </c>
      <c r="F50" s="118"/>
      <c r="G50" s="118"/>
      <c r="H50" s="119"/>
      <c r="I50" s="39"/>
      <c r="J50" s="39"/>
      <c r="K50" s="39"/>
      <c r="L50" s="7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2:39" ht="12.7" hidden="1" customHeight="1" x14ac:dyDescent="0.2">
      <c r="B51" s="57" t="s">
        <v>11</v>
      </c>
      <c r="C51" s="58" t="s">
        <v>62</v>
      </c>
      <c r="D51" s="59" t="s">
        <v>12</v>
      </c>
      <c r="E51" s="58">
        <v>100</v>
      </c>
      <c r="F51" s="59" t="s">
        <v>13</v>
      </c>
      <c r="G51" s="60">
        <v>0</v>
      </c>
      <c r="H51" s="61"/>
      <c r="I51" s="39"/>
      <c r="J51" s="39"/>
      <c r="K51" s="39"/>
      <c r="L51" s="7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2:39" ht="12.7" hidden="1" customHeight="1" x14ac:dyDescent="0.2">
      <c r="B52" s="46" t="s">
        <v>14</v>
      </c>
      <c r="C52" s="68" t="s">
        <v>72</v>
      </c>
      <c r="D52" s="47" t="s">
        <v>15</v>
      </c>
      <c r="E52" s="68" t="s">
        <v>64</v>
      </c>
      <c r="F52" s="47"/>
      <c r="G52" s="47"/>
      <c r="H52" s="62"/>
      <c r="I52" s="39"/>
      <c r="J52" s="39"/>
      <c r="K52" s="39"/>
      <c r="L52" s="7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</row>
    <row r="53" spans="2:39" ht="13.6" hidden="1" customHeight="1" thickBot="1" x14ac:dyDescent="0.25">
      <c r="B53" s="55" t="s">
        <v>16</v>
      </c>
      <c r="C53" s="120" t="s">
        <v>65</v>
      </c>
      <c r="D53" s="121"/>
      <c r="E53" s="121"/>
      <c r="F53" s="121"/>
      <c r="G53" s="121"/>
      <c r="H53" s="122"/>
      <c r="I53" s="39"/>
      <c r="J53" s="39"/>
      <c r="K53" s="39"/>
      <c r="L53" s="7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</row>
    <row r="54" spans="2:39" s="4" customFormat="1" ht="12.7" customHeight="1" thickBot="1" x14ac:dyDescent="0.25">
      <c r="B54" s="1"/>
      <c r="C54" s="1"/>
      <c r="D54" s="1"/>
      <c r="E54" s="1"/>
      <c r="F54" s="1"/>
      <c r="G54" s="1"/>
      <c r="H54" s="1"/>
      <c r="I54" s="39"/>
      <c r="J54" s="39"/>
      <c r="K54" s="39"/>
      <c r="L54" s="7"/>
    </row>
    <row r="55" spans="2:39" s="4" customFormat="1" ht="13.6" hidden="1" customHeight="1" thickBot="1" x14ac:dyDescent="0.25">
      <c r="B55" s="1"/>
      <c r="C55" s="1"/>
      <c r="D55" s="1"/>
      <c r="E55" s="1"/>
      <c r="F55" s="1"/>
      <c r="G55" s="1"/>
      <c r="H55" s="1"/>
      <c r="I55" s="39"/>
      <c r="J55" s="39"/>
      <c r="K55" s="39"/>
      <c r="L55" s="7"/>
    </row>
    <row r="56" spans="2:39" ht="13.6" hidden="1" customHeight="1" thickBot="1" x14ac:dyDescent="0.25">
      <c r="B56" s="46" t="s">
        <v>3</v>
      </c>
      <c r="C56" s="81" t="s">
        <v>139</v>
      </c>
      <c r="D56" s="82"/>
      <c r="E56" s="82"/>
      <c r="F56" s="83"/>
      <c r="G56" s="47" t="s">
        <v>4</v>
      </c>
      <c r="H56" s="48">
        <v>6</v>
      </c>
      <c r="I56" s="39"/>
      <c r="J56" s="39"/>
      <c r="K56" s="39"/>
      <c r="L56" s="7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2:39" ht="13.6" hidden="1" customHeight="1" thickBot="1" x14ac:dyDescent="0.25">
      <c r="B57" s="49" t="s">
        <v>5</v>
      </c>
      <c r="C57" s="105" t="s">
        <v>140</v>
      </c>
      <c r="D57" s="106"/>
      <c r="E57" s="106"/>
      <c r="F57" s="107"/>
      <c r="G57" s="50" t="s">
        <v>4</v>
      </c>
      <c r="H57" s="51">
        <v>272</v>
      </c>
      <c r="I57" s="39"/>
      <c r="J57" s="39"/>
      <c r="K57" s="39"/>
      <c r="L57" s="7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2:39" ht="25.55" customHeight="1" thickTop="1" thickBot="1" x14ac:dyDescent="0.25">
      <c r="B58" s="52" t="s">
        <v>6</v>
      </c>
      <c r="C58" s="108" t="s">
        <v>139</v>
      </c>
      <c r="D58" s="109"/>
      <c r="E58" s="109"/>
      <c r="F58" s="110"/>
      <c r="G58" s="53" t="s">
        <v>4</v>
      </c>
      <c r="H58" s="54">
        <v>3030</v>
      </c>
      <c r="I58" s="160" t="s">
        <v>7</v>
      </c>
      <c r="J58" s="160"/>
      <c r="K58" s="160"/>
      <c r="L58" s="15">
        <f>+'[6]5074 PGH'!N75</f>
        <v>0.98396793587174347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2:39" ht="35.299999999999997" customHeight="1" thickTop="1" thickBot="1" x14ac:dyDescent="0.25">
      <c r="B59" s="55" t="s">
        <v>9</v>
      </c>
      <c r="C59" s="69">
        <v>5074</v>
      </c>
      <c r="D59" s="56" t="s">
        <v>10</v>
      </c>
      <c r="E59" s="117" t="s">
        <v>145</v>
      </c>
      <c r="F59" s="118"/>
      <c r="G59" s="118"/>
      <c r="H59" s="119"/>
      <c r="I59" s="39"/>
      <c r="J59" s="39"/>
      <c r="K59" s="39"/>
      <c r="L59" s="7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2:39" ht="12.7" hidden="1" customHeight="1" x14ac:dyDescent="0.2">
      <c r="B60" s="57" t="s">
        <v>11</v>
      </c>
      <c r="C60" s="58" t="s">
        <v>115</v>
      </c>
      <c r="D60" s="59" t="s">
        <v>12</v>
      </c>
      <c r="E60" s="58">
        <v>100</v>
      </c>
      <c r="F60" s="59" t="s">
        <v>13</v>
      </c>
      <c r="G60" s="60">
        <v>0</v>
      </c>
      <c r="H60" s="61"/>
      <c r="I60" s="39"/>
      <c r="J60" s="39"/>
      <c r="K60" s="39"/>
      <c r="L60" s="7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2:39" ht="12.7" hidden="1" customHeight="1" x14ac:dyDescent="0.2">
      <c r="B61" s="46" t="s">
        <v>14</v>
      </c>
      <c r="C61" s="68" t="s">
        <v>72</v>
      </c>
      <c r="D61" s="47" t="s">
        <v>15</v>
      </c>
      <c r="E61" s="68" t="s">
        <v>64</v>
      </c>
      <c r="F61" s="47"/>
      <c r="G61" s="47"/>
      <c r="H61" s="62"/>
      <c r="I61" s="39"/>
      <c r="J61" s="39"/>
      <c r="K61" s="39"/>
      <c r="L61" s="7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2:39" ht="13.6" hidden="1" customHeight="1" thickBot="1" x14ac:dyDescent="0.25">
      <c r="B62" s="55" t="s">
        <v>16</v>
      </c>
      <c r="C62" s="120" t="s">
        <v>65</v>
      </c>
      <c r="D62" s="121"/>
      <c r="E62" s="121"/>
      <c r="F62" s="121"/>
      <c r="G62" s="121"/>
      <c r="H62" s="122"/>
      <c r="I62" s="39"/>
      <c r="J62" s="39"/>
      <c r="K62" s="39"/>
      <c r="L62" s="7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2:39" s="4" customFormat="1" ht="12.7" hidden="1" customHeight="1" x14ac:dyDescent="0.2">
      <c r="B63" s="1"/>
      <c r="C63" s="1"/>
      <c r="D63" s="1"/>
      <c r="E63" s="1"/>
      <c r="F63" s="1"/>
      <c r="G63" s="1"/>
      <c r="H63" s="1"/>
      <c r="I63" s="39"/>
      <c r="J63" s="39"/>
      <c r="K63" s="39"/>
      <c r="L63" s="7"/>
    </row>
    <row r="64" spans="2:39" s="4" customFormat="1" ht="12.7" hidden="1" customHeight="1" x14ac:dyDescent="0.2">
      <c r="B64" s="1"/>
      <c r="C64" s="1"/>
      <c r="D64" s="1"/>
      <c r="E64" s="1"/>
      <c r="F64" s="1"/>
      <c r="G64" s="1"/>
      <c r="H64" s="1"/>
      <c r="I64" s="39"/>
      <c r="J64" s="39"/>
      <c r="K64" s="39"/>
      <c r="L64" s="7"/>
    </row>
    <row r="65" spans="2:39" s="4" customFormat="1" ht="12.7" customHeight="1" thickBot="1" x14ac:dyDescent="0.25">
      <c r="B65" s="1"/>
      <c r="C65" s="1"/>
      <c r="D65" s="1"/>
      <c r="E65" s="1"/>
      <c r="F65" s="1"/>
      <c r="G65" s="1"/>
      <c r="H65" s="1"/>
      <c r="I65" s="39"/>
      <c r="J65" s="39"/>
      <c r="K65" s="39"/>
      <c r="L65" s="7"/>
    </row>
    <row r="66" spans="2:39" ht="13.6" hidden="1" customHeight="1" thickBot="1" x14ac:dyDescent="0.25">
      <c r="B66" s="46" t="s">
        <v>3</v>
      </c>
      <c r="C66" s="81" t="s">
        <v>139</v>
      </c>
      <c r="D66" s="82"/>
      <c r="E66" s="82"/>
      <c r="F66" s="83"/>
      <c r="G66" s="47" t="s">
        <v>4</v>
      </c>
      <c r="H66" s="48">
        <v>6</v>
      </c>
      <c r="I66" s="39"/>
      <c r="J66" s="39"/>
      <c r="K66" s="39"/>
      <c r="L66" s="7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2:39" ht="13.6" hidden="1" customHeight="1" thickBot="1" x14ac:dyDescent="0.25">
      <c r="B67" s="49" t="s">
        <v>5</v>
      </c>
      <c r="C67" s="105" t="s">
        <v>140</v>
      </c>
      <c r="D67" s="106"/>
      <c r="E67" s="106"/>
      <c r="F67" s="107"/>
      <c r="G67" s="50" t="s">
        <v>4</v>
      </c>
      <c r="H67" s="51">
        <v>272</v>
      </c>
      <c r="I67" s="39"/>
      <c r="J67" s="39"/>
      <c r="K67" s="39"/>
      <c r="L67" s="7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spans="2:39" ht="25.55" customHeight="1" thickTop="1" thickBot="1" x14ac:dyDescent="0.25">
      <c r="B68" s="52" t="s">
        <v>6</v>
      </c>
      <c r="C68" s="108" t="s">
        <v>139</v>
      </c>
      <c r="D68" s="109"/>
      <c r="E68" s="109"/>
      <c r="F68" s="110"/>
      <c r="G68" s="53" t="s">
        <v>4</v>
      </c>
      <c r="H68" s="54">
        <v>3030</v>
      </c>
      <c r="I68" s="160" t="s">
        <v>7</v>
      </c>
      <c r="J68" s="160"/>
      <c r="K68" s="160"/>
      <c r="L68" s="15">
        <f>+'[6]5075 PGH'!V24</f>
        <v>0.33870967741935482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</row>
    <row r="69" spans="2:39" ht="35.299999999999997" customHeight="1" thickTop="1" thickBot="1" x14ac:dyDescent="0.25">
      <c r="B69" s="55" t="s">
        <v>9</v>
      </c>
      <c r="C69" s="69">
        <v>5075</v>
      </c>
      <c r="D69" s="56" t="s">
        <v>10</v>
      </c>
      <c r="E69" s="117" t="s">
        <v>146</v>
      </c>
      <c r="F69" s="118"/>
      <c r="G69" s="118"/>
      <c r="H69" s="119"/>
      <c r="I69" s="39"/>
      <c r="J69" s="39"/>
      <c r="K69" s="39"/>
      <c r="L69" s="7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</row>
    <row r="70" spans="2:39" ht="12.7" hidden="1" customHeight="1" x14ac:dyDescent="0.2">
      <c r="B70" s="57" t="s">
        <v>11</v>
      </c>
      <c r="C70" s="58" t="s">
        <v>62</v>
      </c>
      <c r="D70" s="59" t="s">
        <v>12</v>
      </c>
      <c r="E70" s="58">
        <v>100</v>
      </c>
      <c r="F70" s="59" t="s">
        <v>13</v>
      </c>
      <c r="G70" s="60">
        <v>0</v>
      </c>
      <c r="H70" s="61"/>
      <c r="I70" s="39"/>
      <c r="J70" s="39"/>
      <c r="K70" s="39"/>
      <c r="L70" s="7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</row>
    <row r="71" spans="2:39" ht="12.7" hidden="1" customHeight="1" x14ac:dyDescent="0.2">
      <c r="B71" s="46" t="s">
        <v>14</v>
      </c>
      <c r="C71" s="68" t="s">
        <v>72</v>
      </c>
      <c r="D71" s="47" t="s">
        <v>15</v>
      </c>
      <c r="E71" s="68" t="s">
        <v>64</v>
      </c>
      <c r="F71" s="47"/>
      <c r="G71" s="47"/>
      <c r="H71" s="62"/>
      <c r="I71" s="39"/>
      <c r="J71" s="39"/>
      <c r="K71" s="39"/>
      <c r="L71" s="7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</row>
    <row r="72" spans="2:39" ht="13.6" hidden="1" customHeight="1" thickBot="1" x14ac:dyDescent="0.25">
      <c r="B72" s="55" t="s">
        <v>16</v>
      </c>
      <c r="C72" s="120" t="s">
        <v>65</v>
      </c>
      <c r="D72" s="121"/>
      <c r="E72" s="121"/>
      <c r="F72" s="121"/>
      <c r="G72" s="121"/>
      <c r="H72" s="122"/>
      <c r="I72" s="39"/>
      <c r="J72" s="39"/>
      <c r="K72" s="39"/>
      <c r="L72" s="7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</row>
    <row r="73" spans="2:39" s="4" customFormat="1" ht="12.7" customHeight="1" thickBot="1" x14ac:dyDescent="0.25">
      <c r="B73" s="1"/>
      <c r="C73" s="1"/>
      <c r="D73" s="1"/>
      <c r="E73" s="1"/>
      <c r="F73" s="1"/>
      <c r="G73" s="1"/>
      <c r="H73" s="1"/>
      <c r="I73" s="39"/>
      <c r="J73" s="39"/>
      <c r="K73" s="39"/>
      <c r="L73" s="7"/>
    </row>
    <row r="74" spans="2:39" s="4" customFormat="1" ht="13.6" hidden="1" customHeight="1" thickBot="1" x14ac:dyDescent="0.25">
      <c r="B74" s="1"/>
      <c r="C74" s="1"/>
      <c r="D74" s="1"/>
      <c r="E74" s="1"/>
      <c r="F74" s="1"/>
      <c r="G74" s="1"/>
      <c r="H74" s="1"/>
      <c r="I74" s="39"/>
      <c r="J74" s="39"/>
      <c r="K74" s="39"/>
      <c r="L74" s="7"/>
    </row>
    <row r="75" spans="2:39" ht="13.6" hidden="1" customHeight="1" thickBot="1" x14ac:dyDescent="0.25">
      <c r="B75" s="46" t="s">
        <v>3</v>
      </c>
      <c r="C75" s="81" t="s">
        <v>139</v>
      </c>
      <c r="D75" s="82"/>
      <c r="E75" s="82"/>
      <c r="F75" s="83"/>
      <c r="G75" s="47" t="s">
        <v>4</v>
      </c>
      <c r="H75" s="48">
        <v>6</v>
      </c>
      <c r="I75" s="39"/>
      <c r="J75" s="39"/>
      <c r="K75" s="39"/>
      <c r="L75" s="7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</row>
    <row r="76" spans="2:39" ht="13.6" hidden="1" customHeight="1" thickBot="1" x14ac:dyDescent="0.25">
      <c r="B76" s="49" t="s">
        <v>5</v>
      </c>
      <c r="C76" s="105" t="s">
        <v>140</v>
      </c>
      <c r="D76" s="106"/>
      <c r="E76" s="106"/>
      <c r="F76" s="107"/>
      <c r="G76" s="50" t="s">
        <v>4</v>
      </c>
      <c r="H76" s="51">
        <v>272</v>
      </c>
      <c r="I76" s="39"/>
      <c r="J76" s="39"/>
      <c r="K76" s="39"/>
      <c r="L76" s="7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</row>
    <row r="77" spans="2:39" ht="25.55" customHeight="1" thickTop="1" thickBot="1" x14ac:dyDescent="0.25">
      <c r="B77" s="52" t="s">
        <v>6</v>
      </c>
      <c r="C77" s="108" t="s">
        <v>139</v>
      </c>
      <c r="D77" s="109"/>
      <c r="E77" s="109"/>
      <c r="F77" s="110"/>
      <c r="G77" s="53" t="s">
        <v>4</v>
      </c>
      <c r="H77" s="54">
        <v>3030</v>
      </c>
      <c r="I77" s="160" t="s">
        <v>7</v>
      </c>
      <c r="J77" s="160"/>
      <c r="K77" s="160"/>
      <c r="L77" s="15">
        <f>+'[6]5076 PGH'!J75</f>
        <v>0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</row>
    <row r="78" spans="2:39" ht="35.299999999999997" customHeight="1" thickTop="1" thickBot="1" x14ac:dyDescent="0.25">
      <c r="B78" s="55" t="s">
        <v>9</v>
      </c>
      <c r="C78" s="69">
        <v>5076</v>
      </c>
      <c r="D78" s="56" t="s">
        <v>10</v>
      </c>
      <c r="E78" s="117" t="s">
        <v>147</v>
      </c>
      <c r="F78" s="118"/>
      <c r="G78" s="118"/>
      <c r="H78" s="119"/>
      <c r="I78" s="39"/>
      <c r="J78" s="39"/>
      <c r="K78" s="39"/>
      <c r="L78" s="7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</row>
    <row r="79" spans="2:39" ht="12.7" hidden="1" customHeight="1" x14ac:dyDescent="0.2">
      <c r="B79" s="57" t="s">
        <v>11</v>
      </c>
      <c r="C79" s="58" t="s">
        <v>148</v>
      </c>
      <c r="D79" s="59" t="s">
        <v>12</v>
      </c>
      <c r="E79" s="58">
        <v>100</v>
      </c>
      <c r="F79" s="59" t="s">
        <v>13</v>
      </c>
      <c r="G79" s="60">
        <v>0</v>
      </c>
      <c r="H79" s="61"/>
      <c r="I79" s="39"/>
      <c r="J79" s="39"/>
      <c r="K79" s="39"/>
      <c r="L79" s="7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</row>
    <row r="80" spans="2:39" ht="12.7" hidden="1" customHeight="1" x14ac:dyDescent="0.2">
      <c r="B80" s="46" t="s">
        <v>14</v>
      </c>
      <c r="C80" s="68" t="s">
        <v>72</v>
      </c>
      <c r="D80" s="47" t="s">
        <v>15</v>
      </c>
      <c r="E80" s="68" t="s">
        <v>64</v>
      </c>
      <c r="F80" s="47"/>
      <c r="G80" s="47"/>
      <c r="H80" s="62"/>
      <c r="I80" s="39"/>
      <c r="J80" s="39"/>
      <c r="K80" s="39"/>
      <c r="L80" s="7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</row>
    <row r="81" spans="2:39" ht="13.6" hidden="1" customHeight="1" thickBot="1" x14ac:dyDescent="0.25">
      <c r="B81" s="55" t="s">
        <v>16</v>
      </c>
      <c r="C81" s="120" t="s">
        <v>65</v>
      </c>
      <c r="D81" s="121"/>
      <c r="E81" s="121"/>
      <c r="F81" s="121"/>
      <c r="G81" s="121"/>
      <c r="H81" s="122"/>
      <c r="I81" s="39"/>
      <c r="J81" s="39"/>
      <c r="K81" s="39"/>
      <c r="L81" s="7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spans="2:39" s="4" customFormat="1" ht="12.7" hidden="1" customHeight="1" x14ac:dyDescent="0.2">
      <c r="B82" s="1"/>
      <c r="C82" s="1"/>
      <c r="D82" s="1"/>
      <c r="E82" s="1"/>
      <c r="F82" s="1"/>
      <c r="G82" s="1"/>
      <c r="H82" s="1"/>
      <c r="I82" s="39"/>
      <c r="J82" s="39"/>
      <c r="K82" s="39"/>
      <c r="L82" s="7"/>
    </row>
    <row r="83" spans="2:39" s="4" customFormat="1" ht="12.7" hidden="1" customHeight="1" x14ac:dyDescent="0.2">
      <c r="B83" s="1"/>
      <c r="C83" s="1"/>
      <c r="D83" s="1"/>
      <c r="E83" s="1"/>
      <c r="F83" s="1"/>
      <c r="G83" s="1"/>
      <c r="H83" s="1"/>
      <c r="I83" s="39"/>
      <c r="J83" s="39"/>
      <c r="K83" s="39"/>
      <c r="L83" s="7"/>
    </row>
    <row r="84" spans="2:39" s="4" customFormat="1" ht="12.7" hidden="1" customHeight="1" x14ac:dyDescent="0.2">
      <c r="B84" s="1"/>
      <c r="C84" s="1"/>
      <c r="D84" s="1"/>
      <c r="E84" s="1"/>
      <c r="F84" s="1"/>
      <c r="G84" s="1"/>
      <c r="H84" s="1"/>
      <c r="I84" s="39"/>
      <c r="J84" s="39"/>
      <c r="K84" s="39"/>
      <c r="L84" s="7"/>
    </row>
    <row r="85" spans="2:39" ht="12.7" hidden="1" customHeight="1" x14ac:dyDescent="0.2">
      <c r="B85" s="46" t="s">
        <v>3</v>
      </c>
      <c r="C85" s="81" t="s">
        <v>139</v>
      </c>
      <c r="D85" s="82"/>
      <c r="E85" s="82"/>
      <c r="F85" s="83"/>
      <c r="G85" s="47" t="s">
        <v>4</v>
      </c>
      <c r="H85" s="48">
        <v>6</v>
      </c>
      <c r="I85" s="39"/>
      <c r="J85" s="39"/>
      <c r="K85" s="39"/>
      <c r="L85" s="7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</row>
    <row r="86" spans="2:39" ht="12.7" hidden="1" customHeight="1" x14ac:dyDescent="0.2">
      <c r="B86" s="49" t="s">
        <v>5</v>
      </c>
      <c r="C86" s="123" t="s">
        <v>140</v>
      </c>
      <c r="D86" s="124"/>
      <c r="E86" s="124"/>
      <c r="F86" s="125"/>
      <c r="G86" s="50" t="s">
        <v>4</v>
      </c>
      <c r="H86" s="51">
        <v>272</v>
      </c>
      <c r="I86" s="39"/>
      <c r="J86" s="39"/>
      <c r="K86" s="39"/>
      <c r="L86" s="7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</row>
    <row r="87" spans="2:39" s="4" customFormat="1" ht="14" thickBot="1" x14ac:dyDescent="0.25">
      <c r="B87" s="63"/>
      <c r="C87" s="64"/>
      <c r="D87" s="64"/>
      <c r="E87" s="64"/>
      <c r="F87" s="64"/>
      <c r="G87" s="65"/>
      <c r="H87" s="66"/>
      <c r="I87" s="39"/>
      <c r="J87" s="39"/>
      <c r="K87" s="39"/>
      <c r="L87" s="7"/>
    </row>
    <row r="88" spans="2:39" ht="25.55" customHeight="1" thickBot="1" x14ac:dyDescent="0.25">
      <c r="B88" s="52" t="s">
        <v>6</v>
      </c>
      <c r="C88" s="108" t="s">
        <v>139</v>
      </c>
      <c r="D88" s="109"/>
      <c r="E88" s="109"/>
      <c r="F88" s="110"/>
      <c r="G88" s="53" t="s">
        <v>4</v>
      </c>
      <c r="H88" s="54">
        <v>3030</v>
      </c>
      <c r="I88" s="160" t="s">
        <v>7</v>
      </c>
      <c r="J88" s="160"/>
      <c r="K88" s="160"/>
      <c r="L88" s="26">
        <f>+'[6]5077 PGH'!V24</f>
        <v>0.9545174221399938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</row>
    <row r="89" spans="2:39" ht="35.299999999999997" customHeight="1" thickTop="1" thickBot="1" x14ac:dyDescent="0.25">
      <c r="B89" s="55" t="s">
        <v>9</v>
      </c>
      <c r="C89" s="69">
        <v>5077</v>
      </c>
      <c r="D89" s="56" t="s">
        <v>10</v>
      </c>
      <c r="E89" s="117" t="s">
        <v>149</v>
      </c>
      <c r="F89" s="118"/>
      <c r="G89" s="118"/>
      <c r="H89" s="119"/>
      <c r="I89" s="39"/>
      <c r="J89" s="39"/>
      <c r="K89" s="39"/>
      <c r="L89" s="7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</row>
    <row r="90" spans="2:39" ht="12.7" hidden="1" customHeight="1" x14ac:dyDescent="0.2">
      <c r="B90" s="57" t="s">
        <v>11</v>
      </c>
      <c r="C90" s="58" t="s">
        <v>62</v>
      </c>
      <c r="D90" s="59" t="s">
        <v>12</v>
      </c>
      <c r="E90" s="58">
        <v>100</v>
      </c>
      <c r="F90" s="59" t="s">
        <v>13</v>
      </c>
      <c r="G90" s="60">
        <v>0</v>
      </c>
      <c r="H90" s="61"/>
      <c r="I90" s="39"/>
      <c r="J90" s="39"/>
      <c r="K90" s="39"/>
      <c r="L90" s="7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</row>
    <row r="91" spans="2:39" ht="12.7" hidden="1" customHeight="1" x14ac:dyDescent="0.2">
      <c r="B91" s="46" t="s">
        <v>14</v>
      </c>
      <c r="C91" s="68" t="s">
        <v>72</v>
      </c>
      <c r="D91" s="47" t="s">
        <v>15</v>
      </c>
      <c r="E91" s="68" t="s">
        <v>64</v>
      </c>
      <c r="F91" s="47"/>
      <c r="G91" s="47"/>
      <c r="H91" s="62"/>
      <c r="I91" s="39"/>
      <c r="J91" s="39"/>
      <c r="K91" s="39"/>
      <c r="L91" s="7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</row>
    <row r="92" spans="2:39" ht="13.6" hidden="1" customHeight="1" thickBot="1" x14ac:dyDescent="0.25">
      <c r="B92" s="55" t="s">
        <v>16</v>
      </c>
      <c r="C92" s="120" t="s">
        <v>65</v>
      </c>
      <c r="D92" s="121"/>
      <c r="E92" s="121"/>
      <c r="F92" s="121"/>
      <c r="G92" s="121"/>
      <c r="H92" s="122"/>
      <c r="I92" s="39"/>
      <c r="J92" s="39"/>
      <c r="K92" s="39"/>
      <c r="L92" s="7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</row>
    <row r="93" spans="2:39" s="4" customFormat="1" ht="12.7" customHeight="1" thickBot="1" x14ac:dyDescent="0.25">
      <c r="B93" s="1"/>
      <c r="C93" s="1"/>
      <c r="D93" s="1"/>
      <c r="E93" s="1"/>
      <c r="F93" s="1"/>
      <c r="G93" s="1"/>
      <c r="H93" s="1"/>
      <c r="I93" s="39"/>
      <c r="J93" s="39"/>
      <c r="K93" s="39"/>
      <c r="L93" s="7"/>
    </row>
    <row r="94" spans="2:39" s="4" customFormat="1" ht="13.6" hidden="1" customHeight="1" thickBot="1" x14ac:dyDescent="0.25">
      <c r="B94" s="1"/>
      <c r="C94" s="1"/>
      <c r="D94" s="1"/>
      <c r="E94" s="1"/>
      <c r="F94" s="1"/>
      <c r="G94" s="1"/>
      <c r="H94" s="1"/>
      <c r="I94" s="39"/>
      <c r="J94" s="39"/>
      <c r="K94" s="39"/>
      <c r="L94" s="7"/>
    </row>
    <row r="95" spans="2:39" ht="13.6" hidden="1" customHeight="1" thickBot="1" x14ac:dyDescent="0.25">
      <c r="B95" s="46" t="s">
        <v>3</v>
      </c>
      <c r="C95" s="81" t="s">
        <v>139</v>
      </c>
      <c r="D95" s="82"/>
      <c r="E95" s="82"/>
      <c r="F95" s="83"/>
      <c r="G95" s="47" t="s">
        <v>4</v>
      </c>
      <c r="H95" s="48">
        <v>6</v>
      </c>
      <c r="I95" s="39"/>
      <c r="J95" s="39"/>
      <c r="K95" s="39"/>
      <c r="L95" s="7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</row>
    <row r="96" spans="2:39" ht="13.6" hidden="1" customHeight="1" thickBot="1" x14ac:dyDescent="0.25">
      <c r="B96" s="49" t="s">
        <v>5</v>
      </c>
      <c r="C96" s="105" t="s">
        <v>140</v>
      </c>
      <c r="D96" s="106"/>
      <c r="E96" s="106"/>
      <c r="F96" s="107"/>
      <c r="G96" s="50" t="s">
        <v>4</v>
      </c>
      <c r="H96" s="51">
        <v>272</v>
      </c>
      <c r="I96" s="39"/>
      <c r="J96" s="39"/>
      <c r="K96" s="39"/>
      <c r="L96" s="7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</row>
    <row r="97" spans="2:39" ht="25.55" customHeight="1" thickTop="1" thickBot="1" x14ac:dyDescent="0.25">
      <c r="B97" s="52" t="s">
        <v>6</v>
      </c>
      <c r="C97" s="108" t="s">
        <v>139</v>
      </c>
      <c r="D97" s="109"/>
      <c r="E97" s="109"/>
      <c r="F97" s="110"/>
      <c r="G97" s="53" t="s">
        <v>4</v>
      </c>
      <c r="H97" s="54">
        <v>3030</v>
      </c>
      <c r="I97" s="160" t="s">
        <v>7</v>
      </c>
      <c r="J97" s="160"/>
      <c r="K97" s="160"/>
      <c r="L97" s="15">
        <f>+'[6]5078 PGH'!V24</f>
        <v>0.9681438482231346</v>
      </c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</row>
    <row r="98" spans="2:39" ht="35.299999999999997" customHeight="1" thickTop="1" thickBot="1" x14ac:dyDescent="0.25">
      <c r="B98" s="55" t="s">
        <v>9</v>
      </c>
      <c r="C98" s="69">
        <v>5078</v>
      </c>
      <c r="D98" s="56" t="s">
        <v>10</v>
      </c>
      <c r="E98" s="117" t="s">
        <v>150</v>
      </c>
      <c r="F98" s="118"/>
      <c r="G98" s="118"/>
      <c r="H98" s="119"/>
      <c r="I98" s="39"/>
      <c r="J98" s="39"/>
      <c r="K98" s="39"/>
      <c r="L98" s="7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</row>
    <row r="99" spans="2:39" ht="12.7" hidden="1" customHeight="1" x14ac:dyDescent="0.2">
      <c r="B99" s="17" t="s">
        <v>11</v>
      </c>
      <c r="C99" s="18" t="s">
        <v>62</v>
      </c>
      <c r="D99" s="19" t="s">
        <v>12</v>
      </c>
      <c r="E99" s="18">
        <v>100</v>
      </c>
      <c r="F99" s="19" t="s">
        <v>13</v>
      </c>
      <c r="G99" s="20">
        <v>0</v>
      </c>
      <c r="H99" s="21"/>
      <c r="I99" s="5"/>
      <c r="J99" s="5"/>
      <c r="K99" s="5"/>
      <c r="L99" s="7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</row>
    <row r="100" spans="2:39" ht="12.7" hidden="1" customHeight="1" x14ac:dyDescent="0.2">
      <c r="B100" s="9" t="s">
        <v>14</v>
      </c>
      <c r="C100" s="71" t="s">
        <v>72</v>
      </c>
      <c r="D100" s="10" t="s">
        <v>15</v>
      </c>
      <c r="E100" s="71" t="s">
        <v>64</v>
      </c>
      <c r="F100" s="10"/>
      <c r="G100" s="10"/>
      <c r="H100" s="23"/>
      <c r="I100" s="5"/>
      <c r="J100" s="5"/>
      <c r="K100" s="5"/>
      <c r="L100" s="7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</row>
    <row r="101" spans="2:39" ht="13.6" hidden="1" customHeight="1" thickBot="1" x14ac:dyDescent="0.25">
      <c r="B101" s="16" t="s">
        <v>16</v>
      </c>
      <c r="C101" s="138" t="s">
        <v>65</v>
      </c>
      <c r="D101" s="139"/>
      <c r="E101" s="139"/>
      <c r="F101" s="139"/>
      <c r="G101" s="139"/>
      <c r="H101" s="140"/>
      <c r="I101" s="5"/>
      <c r="J101" s="5"/>
      <c r="K101" s="5"/>
      <c r="L101" s="7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</row>
    <row r="102" spans="2:39" s="4" customFormat="1" ht="12.7" hidden="1" customHeight="1" x14ac:dyDescent="0.2">
      <c r="I102" s="5"/>
      <c r="J102" s="5"/>
      <c r="K102" s="5"/>
      <c r="L102" s="7"/>
    </row>
    <row r="103" spans="2:39" s="4" customFormat="1" ht="12.7" hidden="1" customHeight="1" x14ac:dyDescent="0.2">
      <c r="I103" s="5"/>
      <c r="J103" s="5"/>
      <c r="K103" s="5"/>
      <c r="L103" s="7"/>
    </row>
    <row r="104" spans="2:39" s="4" customFormat="1" ht="12.7" customHeight="1" x14ac:dyDescent="0.2">
      <c r="I104" s="5"/>
      <c r="J104" s="5"/>
      <c r="K104" s="5"/>
      <c r="L104" s="7"/>
    </row>
    <row r="105" spans="2:39" ht="12.7" hidden="1" customHeight="1" x14ac:dyDescent="0.2">
      <c r="B105" s="9" t="s">
        <v>3</v>
      </c>
      <c r="C105" s="141" t="e">
        <v>#REF!</v>
      </c>
      <c r="D105" s="142"/>
      <c r="E105" s="142"/>
      <c r="F105" s="143"/>
      <c r="G105" s="10" t="s">
        <v>4</v>
      </c>
      <c r="H105" s="11" t="e">
        <v>#REF!</v>
      </c>
      <c r="I105" s="5"/>
      <c r="J105" s="5"/>
      <c r="K105" s="5"/>
      <c r="L105" s="7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</row>
    <row r="106" spans="2:39" ht="12.7" hidden="1" customHeight="1" x14ac:dyDescent="0.2">
      <c r="B106" s="12" t="s">
        <v>5</v>
      </c>
      <c r="C106" s="126" t="e">
        <v>#REF!</v>
      </c>
      <c r="D106" s="127"/>
      <c r="E106" s="127"/>
      <c r="F106" s="128"/>
      <c r="G106" s="13" t="s">
        <v>4</v>
      </c>
      <c r="H106" s="14" t="e">
        <v>#REF!</v>
      </c>
      <c r="I106" s="5"/>
      <c r="J106" s="5"/>
      <c r="K106" s="5"/>
      <c r="L106" s="7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</row>
    <row r="107" spans="2:39" s="4" customFormat="1" ht="13.25" x14ac:dyDescent="0.2">
      <c r="I107" s="5"/>
      <c r="J107" s="5"/>
      <c r="K107" s="5"/>
      <c r="L107" s="7"/>
    </row>
    <row r="108" spans="2:39" s="4" customFormat="1" ht="13.25" x14ac:dyDescent="0.2">
      <c r="I108" s="5"/>
      <c r="J108" s="5"/>
      <c r="K108" s="5"/>
      <c r="L108" s="7"/>
    </row>
    <row r="109" spans="2:39" s="4" customFormat="1" ht="12.7" customHeight="1" x14ac:dyDescent="0.2">
      <c r="I109" s="5"/>
      <c r="J109" s="5"/>
      <c r="K109" s="5"/>
      <c r="L109" s="7"/>
    </row>
    <row r="110" spans="2:39" s="4" customFormat="1" ht="12.7" customHeight="1" x14ac:dyDescent="0.2">
      <c r="I110" s="5"/>
      <c r="J110" s="5"/>
      <c r="K110" s="5"/>
      <c r="L110" s="7"/>
    </row>
    <row r="111" spans="2:39" s="31" customFormat="1" ht="13.25" x14ac:dyDescent="0.2">
      <c r="I111" s="39"/>
      <c r="J111" s="39"/>
      <c r="K111" s="39"/>
      <c r="L111" s="33"/>
    </row>
    <row r="112" spans="2:39" s="31" customFormat="1" ht="13.25" x14ac:dyDescent="0.2">
      <c r="I112" s="39"/>
      <c r="J112" s="39"/>
      <c r="K112" s="39"/>
      <c r="L112" s="33"/>
    </row>
    <row r="113" spans="2:12" s="31" customFormat="1" ht="13.25" x14ac:dyDescent="0.2">
      <c r="I113" s="39"/>
      <c r="J113" s="39"/>
      <c r="K113" s="39"/>
      <c r="L113" s="33"/>
    </row>
    <row r="114" spans="2:12" s="31" customFormat="1" ht="13.25" x14ac:dyDescent="0.2">
      <c r="I114" s="39"/>
      <c r="J114" s="39"/>
      <c r="K114" s="39"/>
      <c r="L114" s="33"/>
    </row>
    <row r="115" spans="2:12" s="31" customFormat="1" ht="13.25" x14ac:dyDescent="0.2">
      <c r="I115" s="39"/>
      <c r="J115" s="39"/>
      <c r="K115" s="39"/>
      <c r="L115" s="33"/>
    </row>
    <row r="116" spans="2:12" s="31" customFormat="1" ht="13.25" x14ac:dyDescent="0.2">
      <c r="F116" s="31" t="s">
        <v>17</v>
      </c>
      <c r="G116" s="31" t="s">
        <v>18</v>
      </c>
      <c r="I116" s="39"/>
      <c r="J116" s="39"/>
      <c r="K116" s="39"/>
      <c r="L116" s="33"/>
    </row>
    <row r="117" spans="2:12" s="31" customFormat="1" ht="13.25" x14ac:dyDescent="0.2">
      <c r="B117" s="32" t="s">
        <v>17</v>
      </c>
      <c r="C117" s="31" t="s">
        <v>10</v>
      </c>
      <c r="D117" s="31" t="s">
        <v>18</v>
      </c>
      <c r="F117" s="31">
        <f>+B118</f>
        <v>161</v>
      </c>
      <c r="G117" s="33">
        <f>+D118</f>
        <v>1.0840480274442539</v>
      </c>
      <c r="I117" s="39"/>
      <c r="J117" s="39"/>
      <c r="K117" s="39"/>
      <c r="L117" s="33"/>
    </row>
    <row r="118" spans="2:12" s="31" customFormat="1" ht="13.25" x14ac:dyDescent="0.2">
      <c r="B118" s="31">
        <f>+C11</f>
        <v>161</v>
      </c>
      <c r="C118" s="31" t="str">
        <f>+E11</f>
        <v>Cobertura en Seguridad Social integral a los servidores públicos de la entidad.</v>
      </c>
      <c r="D118" s="33">
        <f>+L10</f>
        <v>1.0840480274442539</v>
      </c>
      <c r="F118" s="31">
        <f t="shared" ref="F118:F141" si="0">+B119</f>
        <v>5070</v>
      </c>
      <c r="G118" s="33">
        <f t="shared" ref="G118:G141" si="1">+D119</f>
        <v>0.99904157681449302</v>
      </c>
      <c r="I118" s="39"/>
      <c r="J118" s="39"/>
      <c r="K118" s="39"/>
      <c r="L118" s="33"/>
    </row>
    <row r="119" spans="2:12" s="31" customFormat="1" ht="13.25" x14ac:dyDescent="0.2">
      <c r="B119" s="31">
        <f>+C20</f>
        <v>5070</v>
      </c>
      <c r="C119" s="31" t="str">
        <f>+E20</f>
        <v>Calidad en la liquidación de la nómina</v>
      </c>
      <c r="D119" s="33">
        <f>+L19</f>
        <v>0.99904157681449302</v>
      </c>
      <c r="F119" s="31">
        <f t="shared" si="0"/>
        <v>5071</v>
      </c>
      <c r="G119" s="33">
        <f t="shared" si="1"/>
        <v>0.9940769990128332</v>
      </c>
      <c r="I119" s="39"/>
      <c r="J119" s="39"/>
      <c r="K119" s="39"/>
      <c r="L119" s="33"/>
    </row>
    <row r="120" spans="2:12" s="31" customFormat="1" ht="13.25" x14ac:dyDescent="0.2">
      <c r="B120" s="31">
        <f>+C30</f>
        <v>5071</v>
      </c>
      <c r="C120" s="33" t="str">
        <f>+E30</f>
        <v>Ejecución del plan de bienestar</v>
      </c>
      <c r="D120" s="33">
        <f>+L29</f>
        <v>0.9940769990128332</v>
      </c>
      <c r="F120" s="31">
        <f t="shared" si="0"/>
        <v>5072</v>
      </c>
      <c r="G120" s="33">
        <f t="shared" si="1"/>
        <v>1.0275597736813287</v>
      </c>
      <c r="I120" s="39"/>
      <c r="J120" s="39"/>
      <c r="K120" s="39"/>
      <c r="L120" s="33"/>
    </row>
    <row r="121" spans="2:12" s="31" customFormat="1" ht="13.25" x14ac:dyDescent="0.2">
      <c r="B121" s="31">
        <f>+C39</f>
        <v>5072</v>
      </c>
      <c r="C121" s="31" t="str">
        <f>+E39</f>
        <v>Gestión de incapacidades</v>
      </c>
      <c r="D121" s="33">
        <f>+L38</f>
        <v>1.0275597736813287</v>
      </c>
      <c r="F121" s="31">
        <f t="shared" si="0"/>
        <v>5073</v>
      </c>
      <c r="G121" s="33">
        <f t="shared" si="1"/>
        <v>1.0019191460367931</v>
      </c>
      <c r="I121" s="39"/>
      <c r="J121" s="39"/>
      <c r="K121" s="39"/>
      <c r="L121" s="33"/>
    </row>
    <row r="122" spans="2:12" s="31" customFormat="1" ht="13.25" x14ac:dyDescent="0.2">
      <c r="B122" s="31">
        <f>+C50</f>
        <v>5073</v>
      </c>
      <c r="C122" s="31" t="str">
        <f>+E50</f>
        <v>Gestión de novedades que afectan la nómina</v>
      </c>
      <c r="D122" s="33">
        <f>+L49</f>
        <v>1.0019191460367931</v>
      </c>
      <c r="F122" s="31">
        <f t="shared" si="0"/>
        <v>5074</v>
      </c>
      <c r="G122" s="33">
        <f t="shared" si="1"/>
        <v>0.98396793587174347</v>
      </c>
      <c r="I122" s="39"/>
      <c r="J122" s="39"/>
      <c r="K122" s="39"/>
      <c r="L122" s="33"/>
    </row>
    <row r="123" spans="2:12" s="31" customFormat="1" ht="13.25" x14ac:dyDescent="0.2">
      <c r="B123" s="31">
        <f>+C59</f>
        <v>5074</v>
      </c>
      <c r="C123" s="31" t="str">
        <f>+E59</f>
        <v>Gestión del clima laboral</v>
      </c>
      <c r="D123" s="33">
        <f>+L58</f>
        <v>0.98396793587174347</v>
      </c>
      <c r="F123" s="31">
        <f t="shared" si="0"/>
        <v>5075</v>
      </c>
      <c r="G123" s="33">
        <f t="shared" si="1"/>
        <v>0.33870967741935482</v>
      </c>
      <c r="I123" s="39"/>
      <c r="J123" s="39"/>
      <c r="K123" s="39"/>
      <c r="L123" s="33"/>
    </row>
    <row r="124" spans="2:12" s="31" customFormat="1" ht="13.25" x14ac:dyDescent="0.2">
      <c r="B124" s="31">
        <f>+C69</f>
        <v>5075</v>
      </c>
      <c r="C124" s="31" t="str">
        <f>E69</f>
        <v>Gestión del desarrollo</v>
      </c>
      <c r="D124" s="33">
        <f>+L68</f>
        <v>0.33870967741935482</v>
      </c>
      <c r="F124" s="31">
        <f t="shared" si="0"/>
        <v>5076</v>
      </c>
      <c r="G124" s="33">
        <f t="shared" si="1"/>
        <v>0</v>
      </c>
      <c r="I124" s="39"/>
      <c r="J124" s="39"/>
      <c r="K124" s="39"/>
      <c r="L124" s="33"/>
    </row>
    <row r="125" spans="2:12" s="31" customFormat="1" ht="13.25" x14ac:dyDescent="0.2">
      <c r="B125" s="31">
        <f>+C78</f>
        <v>5076</v>
      </c>
      <c r="C125" s="31" t="str">
        <f>+E78</f>
        <v>Gestión del rendimiento</v>
      </c>
      <c r="D125" s="33">
        <f>+L77</f>
        <v>0</v>
      </c>
      <c r="F125" s="31">
        <f t="shared" si="0"/>
        <v>5077</v>
      </c>
      <c r="G125" s="33">
        <f t="shared" si="1"/>
        <v>0.9545174221399938</v>
      </c>
      <c r="I125" s="39"/>
      <c r="J125" s="39"/>
      <c r="K125" s="39"/>
      <c r="L125" s="33"/>
    </row>
    <row r="126" spans="2:12" s="31" customFormat="1" ht="13.25" x14ac:dyDescent="0.2">
      <c r="B126" s="31">
        <f>+C89</f>
        <v>5077</v>
      </c>
      <c r="C126" s="31" t="str">
        <f>+E89</f>
        <v>Gestión Historia Laboral</v>
      </c>
      <c r="D126" s="33">
        <f>+L88</f>
        <v>0.9545174221399938</v>
      </c>
      <c r="F126" s="31">
        <f t="shared" si="0"/>
        <v>5078</v>
      </c>
      <c r="G126" s="33">
        <f t="shared" si="1"/>
        <v>0.9681438482231346</v>
      </c>
      <c r="I126" s="39"/>
      <c r="J126" s="39"/>
      <c r="K126" s="39"/>
      <c r="L126" s="33"/>
    </row>
    <row r="127" spans="2:12" s="31" customFormat="1" ht="13.25" x14ac:dyDescent="0.2">
      <c r="B127" s="31">
        <f>+C98</f>
        <v>5078</v>
      </c>
      <c r="C127" s="31" t="str">
        <f>+E98</f>
        <v>Gestión solicitudes de información historia laboral</v>
      </c>
      <c r="D127" s="33">
        <f>+L97</f>
        <v>0.9681438482231346</v>
      </c>
      <c r="F127" s="31" t="e">
        <f t="shared" si="0"/>
        <v>#REF!</v>
      </c>
      <c r="G127" s="33" t="e">
        <f t="shared" si="1"/>
        <v>#REF!</v>
      </c>
      <c r="I127" s="39"/>
      <c r="J127" s="39"/>
      <c r="K127" s="39"/>
      <c r="L127" s="33"/>
    </row>
    <row r="128" spans="2:12" s="31" customFormat="1" ht="13.25" x14ac:dyDescent="0.2">
      <c r="B128" s="31" t="e">
        <f>+#REF!</f>
        <v>#REF!</v>
      </c>
      <c r="C128" s="31" t="e">
        <f>+#REF!</f>
        <v>#REF!</v>
      </c>
      <c r="D128" s="33" t="e">
        <f>+#REF!</f>
        <v>#REF!</v>
      </c>
      <c r="F128" s="31" t="e">
        <f t="shared" si="0"/>
        <v>#REF!</v>
      </c>
      <c r="G128" s="33" t="e">
        <f t="shared" si="1"/>
        <v>#REF!</v>
      </c>
      <c r="I128" s="39"/>
      <c r="J128" s="39"/>
      <c r="K128" s="39"/>
      <c r="L128" s="33"/>
    </row>
    <row r="129" spans="2:12" s="31" customFormat="1" ht="13.25" x14ac:dyDescent="0.2">
      <c r="B129" s="31" t="e">
        <f>+#REF!</f>
        <v>#REF!</v>
      </c>
      <c r="C129" s="31" t="e">
        <f>+#REF!</f>
        <v>#REF!</v>
      </c>
      <c r="D129" s="33" t="e">
        <f>+#REF!</f>
        <v>#REF!</v>
      </c>
      <c r="F129" s="31" t="e">
        <f t="shared" si="0"/>
        <v>#REF!</v>
      </c>
      <c r="G129" s="33" t="e">
        <f t="shared" si="1"/>
        <v>#REF!</v>
      </c>
      <c r="I129" s="39"/>
      <c r="J129" s="39"/>
      <c r="K129" s="39"/>
      <c r="L129" s="33"/>
    </row>
    <row r="130" spans="2:12" s="31" customFormat="1" ht="13.25" x14ac:dyDescent="0.2">
      <c r="B130" s="31" t="e">
        <f>+#REF!</f>
        <v>#REF!</v>
      </c>
      <c r="C130" s="31" t="e">
        <f>+#REF!</f>
        <v>#REF!</v>
      </c>
      <c r="D130" s="33" t="e">
        <f>+#REF!</f>
        <v>#REF!</v>
      </c>
      <c r="F130" s="31" t="e">
        <f t="shared" si="0"/>
        <v>#REF!</v>
      </c>
      <c r="G130" s="33" t="e">
        <f t="shared" si="1"/>
        <v>#REF!</v>
      </c>
      <c r="I130" s="39"/>
      <c r="J130" s="39"/>
      <c r="K130" s="39"/>
      <c r="L130" s="33"/>
    </row>
    <row r="131" spans="2:12" s="31" customFormat="1" ht="13.25" x14ac:dyDescent="0.2">
      <c r="B131" s="31" t="e">
        <f>+#REF!</f>
        <v>#REF!</v>
      </c>
      <c r="C131" s="31" t="e">
        <f>+#REF!</f>
        <v>#REF!</v>
      </c>
      <c r="D131" s="33" t="e">
        <f>+#REF!</f>
        <v>#REF!</v>
      </c>
      <c r="F131" s="31" t="e">
        <f t="shared" si="0"/>
        <v>#REF!</v>
      </c>
      <c r="G131" s="33" t="e">
        <f t="shared" si="1"/>
        <v>#REF!</v>
      </c>
      <c r="I131" s="39"/>
      <c r="J131" s="39"/>
      <c r="K131" s="39"/>
      <c r="L131" s="33"/>
    </row>
    <row r="132" spans="2:12" s="31" customFormat="1" ht="13.25" x14ac:dyDescent="0.2">
      <c r="B132" s="31" t="e">
        <f>+#REF!</f>
        <v>#REF!</v>
      </c>
      <c r="C132" s="31" t="e">
        <f>+#REF!</f>
        <v>#REF!</v>
      </c>
      <c r="D132" s="33" t="e">
        <f>+#REF!</f>
        <v>#REF!</v>
      </c>
      <c r="F132" s="31" t="e">
        <f t="shared" si="0"/>
        <v>#REF!</v>
      </c>
      <c r="G132" s="33" t="e">
        <f t="shared" si="1"/>
        <v>#REF!</v>
      </c>
      <c r="I132" s="39"/>
      <c r="J132" s="39"/>
      <c r="K132" s="39"/>
      <c r="L132" s="33"/>
    </row>
    <row r="133" spans="2:12" s="31" customFormat="1" ht="13.25" x14ac:dyDescent="0.2">
      <c r="B133" s="31" t="e">
        <f>+#REF!</f>
        <v>#REF!</v>
      </c>
      <c r="C133" s="31" t="e">
        <f>+#REF!</f>
        <v>#REF!</v>
      </c>
      <c r="D133" s="33" t="e">
        <f>+#REF!</f>
        <v>#REF!</v>
      </c>
      <c r="F133" s="31" t="e">
        <f t="shared" si="0"/>
        <v>#REF!</v>
      </c>
      <c r="G133" s="33" t="e">
        <f t="shared" si="1"/>
        <v>#REF!</v>
      </c>
      <c r="I133" s="39"/>
      <c r="J133" s="39"/>
      <c r="K133" s="39"/>
      <c r="L133" s="33"/>
    </row>
    <row r="134" spans="2:12" s="31" customFormat="1" ht="13.25" x14ac:dyDescent="0.2">
      <c r="B134" s="31" t="e">
        <f>+#REF!</f>
        <v>#REF!</v>
      </c>
      <c r="C134" s="31" t="e">
        <f>+#REF!</f>
        <v>#REF!</v>
      </c>
      <c r="D134" s="33" t="e">
        <f>+#REF!</f>
        <v>#REF!</v>
      </c>
      <c r="F134" s="31" t="e">
        <f t="shared" si="0"/>
        <v>#REF!</v>
      </c>
      <c r="G134" s="33" t="e">
        <f t="shared" si="1"/>
        <v>#REF!</v>
      </c>
      <c r="I134" s="39"/>
      <c r="J134" s="39"/>
      <c r="K134" s="39"/>
      <c r="L134" s="33"/>
    </row>
    <row r="135" spans="2:12" s="31" customFormat="1" ht="13.25" x14ac:dyDescent="0.2">
      <c r="B135" s="31" t="e">
        <f>+#REF!</f>
        <v>#REF!</v>
      </c>
      <c r="C135" s="31" t="e">
        <f>+#REF!</f>
        <v>#REF!</v>
      </c>
      <c r="D135" s="33" t="e">
        <f>+#REF!</f>
        <v>#REF!</v>
      </c>
      <c r="F135" s="31">
        <f t="shared" si="0"/>
        <v>0</v>
      </c>
      <c r="G135" s="33">
        <f t="shared" si="1"/>
        <v>0</v>
      </c>
      <c r="I135" s="39"/>
      <c r="J135" s="39"/>
      <c r="K135" s="39"/>
      <c r="L135" s="33"/>
    </row>
    <row r="136" spans="2:12" s="31" customFormat="1" ht="13.25" x14ac:dyDescent="0.2">
      <c r="F136" s="31">
        <f t="shared" si="0"/>
        <v>0</v>
      </c>
      <c r="G136" s="33">
        <f t="shared" si="1"/>
        <v>0</v>
      </c>
      <c r="I136" s="39"/>
      <c r="J136" s="39"/>
      <c r="K136" s="39"/>
      <c r="L136" s="33"/>
    </row>
    <row r="137" spans="2:12" s="31" customFormat="1" ht="13.25" x14ac:dyDescent="0.2">
      <c r="F137" s="31">
        <f t="shared" si="0"/>
        <v>0</v>
      </c>
      <c r="G137" s="33">
        <f t="shared" si="1"/>
        <v>0</v>
      </c>
      <c r="I137" s="39"/>
      <c r="J137" s="39"/>
      <c r="K137" s="39"/>
      <c r="L137" s="33"/>
    </row>
    <row r="138" spans="2:12" s="31" customFormat="1" ht="13.25" x14ac:dyDescent="0.2">
      <c r="F138" s="31">
        <f t="shared" si="0"/>
        <v>0</v>
      </c>
      <c r="G138" s="33">
        <f t="shared" si="1"/>
        <v>0</v>
      </c>
      <c r="I138" s="39"/>
      <c r="J138" s="39"/>
      <c r="K138" s="39"/>
      <c r="L138" s="33"/>
    </row>
    <row r="139" spans="2:12" s="31" customFormat="1" ht="13.25" x14ac:dyDescent="0.2">
      <c r="F139" s="31">
        <f t="shared" si="0"/>
        <v>0</v>
      </c>
      <c r="G139" s="33">
        <f t="shared" si="1"/>
        <v>0</v>
      </c>
      <c r="I139" s="39"/>
      <c r="J139" s="39"/>
      <c r="K139" s="39"/>
      <c r="L139" s="33"/>
    </row>
    <row r="140" spans="2:12" s="31" customFormat="1" ht="13.25" x14ac:dyDescent="0.2">
      <c r="F140" s="31">
        <f t="shared" si="0"/>
        <v>0</v>
      </c>
      <c r="G140" s="33">
        <f t="shared" si="1"/>
        <v>0</v>
      </c>
      <c r="I140" s="39"/>
      <c r="J140" s="39"/>
      <c r="K140" s="39"/>
      <c r="L140" s="33"/>
    </row>
    <row r="141" spans="2:12" s="31" customFormat="1" ht="13.25" x14ac:dyDescent="0.2">
      <c r="F141" s="31">
        <f t="shared" si="0"/>
        <v>0</v>
      </c>
      <c r="G141" s="33">
        <f t="shared" si="1"/>
        <v>0</v>
      </c>
      <c r="I141" s="39"/>
      <c r="J141" s="39"/>
      <c r="K141" s="39"/>
      <c r="L141" s="33"/>
    </row>
    <row r="142" spans="2:12" s="31" customFormat="1" ht="13.25" x14ac:dyDescent="0.2">
      <c r="I142" s="39"/>
      <c r="J142" s="39"/>
      <c r="K142" s="39"/>
      <c r="L142" s="33"/>
    </row>
    <row r="143" spans="2:12" ht="13.25" hidden="1" x14ac:dyDescent="0.2"/>
    <row r="144" spans="2:12" ht="13.25" hidden="1" x14ac:dyDescent="0.2"/>
    <row r="145" ht="13.25" hidden="1" x14ac:dyDescent="0.2"/>
    <row r="146" ht="13.25" hidden="1" x14ac:dyDescent="0.2"/>
    <row r="147" ht="13.25" hidden="1" x14ac:dyDescent="0.2"/>
    <row r="148" ht="13.25" hidden="1" x14ac:dyDescent="0.2"/>
    <row r="149" ht="13.25" hidden="1" x14ac:dyDescent="0.2"/>
    <row r="150" ht="13.25" hidden="1" x14ac:dyDescent="0.2"/>
    <row r="151" ht="13.25" hidden="1" x14ac:dyDescent="0.2"/>
    <row r="152" ht="13.25" hidden="1" x14ac:dyDescent="0.2"/>
    <row r="153" ht="13.25" hidden="1" x14ac:dyDescent="0.2"/>
    <row r="154" ht="13.25" hidden="1" x14ac:dyDescent="0.2"/>
    <row r="155" ht="13.25" hidden="1" x14ac:dyDescent="0.2"/>
    <row r="156" ht="13.25" hidden="1" x14ac:dyDescent="0.2"/>
    <row r="157" ht="13.25" hidden="1" x14ac:dyDescent="0.2"/>
    <row r="158" ht="13.25" hidden="1" x14ac:dyDescent="0.2"/>
    <row r="159" ht="13.25" hidden="1" x14ac:dyDescent="0.2"/>
    <row r="160" ht="13.25" hidden="1" x14ac:dyDescent="0.2"/>
    <row r="161" ht="13.25" hidden="1" x14ac:dyDescent="0.2"/>
    <row r="162" ht="13.25" hidden="1" x14ac:dyDescent="0.2"/>
    <row r="163" ht="13.25" hidden="1" x14ac:dyDescent="0.2"/>
    <row r="164" ht="13.25" hidden="1" x14ac:dyDescent="0.2"/>
    <row r="165" ht="13.25" hidden="1" x14ac:dyDescent="0.2"/>
    <row r="166" ht="13.25" hidden="1" x14ac:dyDescent="0.2"/>
    <row r="167" ht="13.25" hidden="1" x14ac:dyDescent="0.2"/>
    <row r="168" ht="13.25" hidden="1" x14ac:dyDescent="0.2"/>
    <row r="169" ht="13.25" hidden="1" x14ac:dyDescent="0.2"/>
    <row r="170" ht="13.25" hidden="1" x14ac:dyDescent="0.2"/>
    <row r="171" ht="13.25" hidden="1" x14ac:dyDescent="0.2"/>
    <row r="172" ht="13.25" hidden="1" x14ac:dyDescent="0.2"/>
    <row r="173" ht="13.25" hidden="1" x14ac:dyDescent="0.2"/>
    <row r="174" ht="13.25" hidden="1" x14ac:dyDescent="0.2"/>
    <row r="175" ht="13.25" hidden="1" x14ac:dyDescent="0.2"/>
    <row r="176" ht="13.25" hidden="1" x14ac:dyDescent="0.2"/>
    <row r="177" ht="13.25" hidden="1" x14ac:dyDescent="0.2"/>
    <row r="178" ht="13.25" hidden="1" x14ac:dyDescent="0.2"/>
    <row r="179" ht="13.25" hidden="1" x14ac:dyDescent="0.2"/>
    <row r="180" ht="13.25" hidden="1" x14ac:dyDescent="0.2"/>
    <row r="181" ht="13.25" hidden="1" x14ac:dyDescent="0.2"/>
    <row r="182" ht="13.25" hidden="1" x14ac:dyDescent="0.2"/>
    <row r="183" ht="13.25" hidden="1" x14ac:dyDescent="0.2"/>
    <row r="184" ht="13.25" hidden="1" x14ac:dyDescent="0.2"/>
    <row r="185" ht="13.25" hidden="1" x14ac:dyDescent="0.2"/>
    <row r="186" ht="13.25" hidden="1" x14ac:dyDescent="0.2"/>
    <row r="187" ht="13.25" hidden="1" x14ac:dyDescent="0.2"/>
    <row r="188" ht="13.25" hidden="1" x14ac:dyDescent="0.2"/>
    <row r="189" ht="13.25" hidden="1" x14ac:dyDescent="0.2"/>
    <row r="190" ht="13.25" hidden="1" x14ac:dyDescent="0.2"/>
    <row r="191" ht="13.25" hidden="1" x14ac:dyDescent="0.2"/>
    <row r="192" ht="13.25" hidden="1" x14ac:dyDescent="0.2"/>
    <row r="193" ht="13.25" hidden="1" x14ac:dyDescent="0.2"/>
    <row r="194" ht="13.25" hidden="1" x14ac:dyDescent="0.2"/>
    <row r="195" ht="13.25" hidden="1" x14ac:dyDescent="0.2"/>
    <row r="196" ht="13.25" hidden="1" x14ac:dyDescent="0.2"/>
    <row r="197" ht="13.25" hidden="1" x14ac:dyDescent="0.2"/>
    <row r="198" ht="13.25" hidden="1" x14ac:dyDescent="0.2"/>
    <row r="199" ht="13.25" hidden="1" x14ac:dyDescent="0.2"/>
    <row r="200" ht="13.25" hidden="1" x14ac:dyDescent="0.2"/>
    <row r="201" ht="13.25" hidden="1" x14ac:dyDescent="0.2"/>
    <row r="202" ht="13.25" hidden="1" x14ac:dyDescent="0.2"/>
    <row r="203" ht="13.25" hidden="1" x14ac:dyDescent="0.2"/>
    <row r="204" ht="13.25" hidden="1" x14ac:dyDescent="0.2"/>
    <row r="205" ht="13.25" hidden="1" x14ac:dyDescent="0.2"/>
    <row r="206" ht="13.25" hidden="1" x14ac:dyDescent="0.2"/>
    <row r="207" ht="13.25" hidden="1" x14ac:dyDescent="0.2"/>
    <row r="208" ht="13.25" hidden="1" x14ac:dyDescent="0.2"/>
    <row r="209" ht="13.25" hidden="1" x14ac:dyDescent="0.2"/>
    <row r="210" ht="13.25" hidden="1" x14ac:dyDescent="0.2"/>
    <row r="211" ht="13.25" hidden="1" x14ac:dyDescent="0.2"/>
    <row r="212" ht="13.25" hidden="1" x14ac:dyDescent="0.2"/>
    <row r="213" ht="13.25" hidden="1" x14ac:dyDescent="0.2"/>
    <row r="214" ht="13.25" hidden="1" x14ac:dyDescent="0.2"/>
    <row r="215" ht="13.25" hidden="1" x14ac:dyDescent="0.2"/>
    <row r="216" ht="13.25" hidden="1" x14ac:dyDescent="0.2"/>
    <row r="217" ht="13.25" hidden="1" x14ac:dyDescent="0.2"/>
    <row r="218" ht="13.25" hidden="1" x14ac:dyDescent="0.2"/>
    <row r="219" ht="13.25" hidden="1" x14ac:dyDescent="0.2"/>
    <row r="220" ht="13.25" hidden="1" x14ac:dyDescent="0.2"/>
    <row r="221" ht="13.25" hidden="1" x14ac:dyDescent="0.2"/>
    <row r="222" ht="13.25" hidden="1" x14ac:dyDescent="0.2"/>
    <row r="223" ht="13.25" hidden="1" x14ac:dyDescent="0.2"/>
    <row r="224" ht="13.25" hidden="1" x14ac:dyDescent="0.2"/>
    <row r="225" ht="13.25" hidden="1" x14ac:dyDescent="0.2"/>
    <row r="226" ht="13.25" hidden="1" x14ac:dyDescent="0.2"/>
    <row r="227" ht="13.25" hidden="1" x14ac:dyDescent="0.2"/>
    <row r="228" ht="13.25" hidden="1" x14ac:dyDescent="0.2"/>
    <row r="229" ht="13.25" hidden="1" x14ac:dyDescent="0.2"/>
    <row r="230" ht="13.25" hidden="1" x14ac:dyDescent="0.2"/>
    <row r="231" ht="13.25" hidden="1" x14ac:dyDescent="0.2"/>
    <row r="232" ht="13.25" hidden="1" x14ac:dyDescent="0.2"/>
    <row r="233" ht="13.25" hidden="1" x14ac:dyDescent="0.2"/>
    <row r="234" ht="13.25" hidden="1" x14ac:dyDescent="0.2"/>
    <row r="235" ht="13.25" hidden="1" x14ac:dyDescent="0.2"/>
    <row r="236" ht="13.25" hidden="1" x14ac:dyDescent="0.2"/>
    <row r="237" ht="13.25" hidden="1" x14ac:dyDescent="0.2"/>
    <row r="238" ht="13.25" hidden="1" x14ac:dyDescent="0.2"/>
    <row r="239" ht="13.25" hidden="1" x14ac:dyDescent="0.2"/>
    <row r="240" ht="13.25" hidden="1" x14ac:dyDescent="0.2"/>
    <row r="241" ht="13.25" hidden="1" x14ac:dyDescent="0.2"/>
    <row r="242" ht="13.25" hidden="1" x14ac:dyDescent="0.2"/>
    <row r="243" ht="13.25" hidden="1" x14ac:dyDescent="0.2"/>
    <row r="244" ht="13.25" hidden="1" x14ac:dyDescent="0.2"/>
    <row r="245" ht="13.25" hidden="1" x14ac:dyDescent="0.2"/>
    <row r="246" ht="13.25" hidden="1" x14ac:dyDescent="0.2"/>
    <row r="247" ht="13.25" hidden="1" x14ac:dyDescent="0.2"/>
    <row r="248" ht="13.25" hidden="1" x14ac:dyDescent="0.2"/>
    <row r="249" ht="13.25" hidden="1" x14ac:dyDescent="0.2"/>
    <row r="250" ht="13.25" hidden="1" x14ac:dyDescent="0.2"/>
    <row r="251" ht="13.25" hidden="1" x14ac:dyDescent="0.2"/>
    <row r="252" ht="13.25" hidden="1" x14ac:dyDescent="0.2"/>
    <row r="253" ht="13.25" hidden="1" x14ac:dyDescent="0.2"/>
    <row r="254" ht="13.25" hidden="1" x14ac:dyDescent="0.2"/>
    <row r="255" ht="13.25" hidden="1" x14ac:dyDescent="0.2"/>
    <row r="256" ht="13.25" hidden="1" x14ac:dyDescent="0.2"/>
    <row r="257" ht="13.25" hidden="1" x14ac:dyDescent="0.2"/>
    <row r="258" ht="13.25" hidden="1" x14ac:dyDescent="0.2"/>
    <row r="259" ht="13.25" hidden="1" x14ac:dyDescent="0.2"/>
    <row r="260" ht="13.25" hidden="1" x14ac:dyDescent="0.2"/>
    <row r="261" ht="13.25" hidden="1" x14ac:dyDescent="0.2"/>
    <row r="262" ht="13.25" hidden="1" x14ac:dyDescent="0.2"/>
    <row r="263" ht="13.25" hidden="1" x14ac:dyDescent="0.2"/>
    <row r="264" ht="13.25" hidden="1" x14ac:dyDescent="0.2"/>
    <row r="265" ht="13.25" hidden="1" x14ac:dyDescent="0.2"/>
    <row r="266" ht="13.25" hidden="1" x14ac:dyDescent="0.2"/>
    <row r="267" ht="13.25" hidden="1" x14ac:dyDescent="0.2"/>
    <row r="268" ht="13.25" hidden="1" x14ac:dyDescent="0.2"/>
    <row r="269" ht="13.25" hidden="1" x14ac:dyDescent="0.2"/>
    <row r="270" ht="13.25" hidden="1" x14ac:dyDescent="0.2"/>
    <row r="271" ht="13.25" hidden="1" x14ac:dyDescent="0.2"/>
    <row r="272" ht="13.25" hidden="1" x14ac:dyDescent="0.2"/>
    <row r="273" ht="13.25" hidden="1" x14ac:dyDescent="0.2"/>
    <row r="274" ht="13.25" hidden="1" x14ac:dyDescent="0.2"/>
    <row r="275" ht="13.25" hidden="1" x14ac:dyDescent="0.2"/>
    <row r="276" ht="13.25" hidden="1" x14ac:dyDescent="0.2"/>
    <row r="277" ht="13.25" hidden="1" x14ac:dyDescent="0.2"/>
    <row r="278" ht="13.25" hidden="1" x14ac:dyDescent="0.2"/>
    <row r="279" ht="13.25" hidden="1" x14ac:dyDescent="0.2"/>
    <row r="280" ht="13.25" hidden="1" x14ac:dyDescent="0.2"/>
    <row r="281" ht="13.25" hidden="1" x14ac:dyDescent="0.2"/>
    <row r="282" ht="13.25" hidden="1" x14ac:dyDescent="0.2"/>
    <row r="283" ht="13.25" hidden="1" x14ac:dyDescent="0.2"/>
    <row r="284" ht="13.25" hidden="1" x14ac:dyDescent="0.2"/>
    <row r="285" ht="13.25" hidden="1" x14ac:dyDescent="0.2"/>
    <row r="286" ht="13.25" hidden="1" x14ac:dyDescent="0.2"/>
    <row r="287" ht="13.25" hidden="1" x14ac:dyDescent="0.2"/>
    <row r="288" ht="13.25" hidden="1" x14ac:dyDescent="0.2"/>
    <row r="289" ht="13.25" hidden="1" x14ac:dyDescent="0.2"/>
    <row r="290" ht="13.25" hidden="1" x14ac:dyDescent="0.2"/>
    <row r="291" ht="13.25" hidden="1" x14ac:dyDescent="0.2"/>
    <row r="292" ht="13.25" hidden="1" x14ac:dyDescent="0.2"/>
    <row r="293" ht="13.25" hidden="1" x14ac:dyDescent="0.2"/>
    <row r="294" ht="13.25" hidden="1" x14ac:dyDescent="0.2"/>
    <row r="295" ht="13.25" hidden="1" x14ac:dyDescent="0.2"/>
    <row r="296" ht="13.25" hidden="1" x14ac:dyDescent="0.2"/>
    <row r="297" ht="13.25" hidden="1" x14ac:dyDescent="0.2"/>
    <row r="298" ht="13.25" hidden="1" x14ac:dyDescent="0.2"/>
    <row r="299" ht="13.25" hidden="1" x14ac:dyDescent="0.2"/>
    <row r="300" ht="13.25" hidden="1" x14ac:dyDescent="0.2"/>
    <row r="301" ht="13.25" hidden="1" x14ac:dyDescent="0.2"/>
    <row r="302" ht="13.25" hidden="1" x14ac:dyDescent="0.2"/>
    <row r="303" ht="13.25" hidden="1" x14ac:dyDescent="0.2"/>
    <row r="304" ht="13.25" hidden="1" x14ac:dyDescent="0.2"/>
    <row r="305" ht="13.25" hidden="1" x14ac:dyDescent="0.2"/>
    <row r="306" ht="13.25" hidden="1" x14ac:dyDescent="0.2"/>
    <row r="307" ht="13.25" hidden="1" x14ac:dyDescent="0.2"/>
    <row r="308" ht="13.25" hidden="1" x14ac:dyDescent="0.2"/>
    <row r="309" ht="13.25" hidden="1" x14ac:dyDescent="0.2"/>
    <row r="310" ht="13.25" hidden="1" x14ac:dyDescent="0.2"/>
    <row r="311" ht="13.25" hidden="1" x14ac:dyDescent="0.2"/>
    <row r="312" ht="13.25" hidden="1" x14ac:dyDescent="0.2"/>
    <row r="313" ht="13.25" hidden="1" x14ac:dyDescent="0.2"/>
    <row r="314" ht="13.25" hidden="1" x14ac:dyDescent="0.2"/>
    <row r="315" ht="13.25" hidden="1" x14ac:dyDescent="0.2"/>
    <row r="316" ht="13.25" hidden="1" x14ac:dyDescent="0.2"/>
    <row r="317" ht="13.25" hidden="1" x14ac:dyDescent="0.2"/>
    <row r="318" ht="13.25" hidden="1" x14ac:dyDescent="0.2"/>
    <row r="319" ht="13.25" hidden="1" x14ac:dyDescent="0.2"/>
    <row r="320" ht="13.25" hidden="1" x14ac:dyDescent="0.2"/>
    <row r="321" ht="13.25" hidden="1" x14ac:dyDescent="0.2"/>
    <row r="322" ht="13.25" hidden="1" x14ac:dyDescent="0.2"/>
    <row r="323" ht="13.25" hidden="1" x14ac:dyDescent="0.2"/>
    <row r="324" ht="13.25" hidden="1" x14ac:dyDescent="0.2"/>
    <row r="325" ht="13.25" hidden="1" x14ac:dyDescent="0.2"/>
    <row r="326" ht="13.25" hidden="1" x14ac:dyDescent="0.2"/>
    <row r="327" ht="13.25" hidden="1" x14ac:dyDescent="0.2"/>
    <row r="328" ht="13.25" hidden="1" x14ac:dyDescent="0.2"/>
    <row r="329" ht="13.25" hidden="1" x14ac:dyDescent="0.2"/>
    <row r="330" ht="13.25" hidden="1" x14ac:dyDescent="0.2"/>
    <row r="331" ht="13.25" hidden="1" x14ac:dyDescent="0.2"/>
    <row r="332" ht="13.25" hidden="1" x14ac:dyDescent="0.2"/>
    <row r="333" ht="13.25" hidden="1" x14ac:dyDescent="0.2"/>
    <row r="334" ht="13.25" hidden="1" x14ac:dyDescent="0.2"/>
    <row r="335" ht="13.25" hidden="1" x14ac:dyDescent="0.2"/>
    <row r="336" ht="13.25" hidden="1" x14ac:dyDescent="0.2"/>
    <row r="337" ht="13.25" hidden="1" x14ac:dyDescent="0.2"/>
    <row r="338" ht="13.25" hidden="1" x14ac:dyDescent="0.2"/>
    <row r="339" ht="13.25" hidden="1" x14ac:dyDescent="0.2"/>
    <row r="340" ht="13.25" hidden="1" x14ac:dyDescent="0.2"/>
    <row r="341" ht="13.25" hidden="1" x14ac:dyDescent="0.2"/>
    <row r="342" ht="13.25" hidden="1" x14ac:dyDescent="0.2"/>
    <row r="343" ht="13.25" hidden="1" x14ac:dyDescent="0.2"/>
    <row r="344" ht="13.25" hidden="1" x14ac:dyDescent="0.2"/>
    <row r="345" ht="13.25" hidden="1" x14ac:dyDescent="0.2"/>
    <row r="346" ht="13.25" hidden="1" x14ac:dyDescent="0.2"/>
    <row r="347" ht="13.25" hidden="1" x14ac:dyDescent="0.2"/>
    <row r="348" ht="13.25" hidden="1" x14ac:dyDescent="0.2"/>
    <row r="349" ht="13.25" hidden="1" x14ac:dyDescent="0.2"/>
    <row r="350" ht="13.25" hidden="1" x14ac:dyDescent="0.2"/>
    <row r="351" ht="13.25" hidden="1" x14ac:dyDescent="0.2"/>
    <row r="352" ht="13.25" hidden="1" x14ac:dyDescent="0.2"/>
    <row r="353" ht="13.25" hidden="1" x14ac:dyDescent="0.2"/>
    <row r="354" ht="13.25" hidden="1" x14ac:dyDescent="0.2"/>
    <row r="355" ht="13.25" hidden="1" x14ac:dyDescent="0.2"/>
    <row r="356" ht="13.25" hidden="1" x14ac:dyDescent="0.2"/>
    <row r="357" ht="13.25" hidden="1" x14ac:dyDescent="0.2"/>
    <row r="358" ht="13.25" hidden="1" x14ac:dyDescent="0.2"/>
    <row r="359" ht="13.25" hidden="1" x14ac:dyDescent="0.2"/>
    <row r="360" ht="13.25" hidden="1" x14ac:dyDescent="0.2"/>
    <row r="361" ht="13.25" hidden="1" x14ac:dyDescent="0.2"/>
    <row r="362" ht="13.25" hidden="1" x14ac:dyDescent="0.2"/>
    <row r="363" ht="13.25" hidden="1" x14ac:dyDescent="0.2"/>
    <row r="364" ht="13.25" hidden="1" x14ac:dyDescent="0.2"/>
    <row r="365" ht="13.25" hidden="1" x14ac:dyDescent="0.2"/>
    <row r="366" ht="13.25" hidden="1" x14ac:dyDescent="0.2"/>
    <row r="367" ht="13.25" hidden="1" x14ac:dyDescent="0.2"/>
    <row r="368" ht="13.25" hidden="1" x14ac:dyDescent="0.2"/>
    <row r="369" ht="13.25" hidden="1" x14ac:dyDescent="0.2"/>
    <row r="370" ht="13.25" hidden="1" x14ac:dyDescent="0.2"/>
    <row r="371" ht="13.25" hidden="1" x14ac:dyDescent="0.2"/>
    <row r="372" ht="13.25" hidden="1" x14ac:dyDescent="0.2"/>
    <row r="373" ht="13.25" hidden="1" x14ac:dyDescent="0.2"/>
    <row r="374" ht="13.25" hidden="1" x14ac:dyDescent="0.2"/>
    <row r="375" ht="13.25" hidden="1" x14ac:dyDescent="0.2"/>
    <row r="376" ht="13.25" hidden="1" x14ac:dyDescent="0.2"/>
    <row r="377" ht="13.25" hidden="1" x14ac:dyDescent="0.2"/>
    <row r="378" ht="13.25" hidden="1" x14ac:dyDescent="0.2"/>
    <row r="379" ht="13.25" hidden="1" x14ac:dyDescent="0.2"/>
    <row r="380" ht="13.25" hidden="1" x14ac:dyDescent="0.2"/>
    <row r="381" ht="13.25" hidden="1" x14ac:dyDescent="0.2"/>
    <row r="382" ht="13.25" hidden="1" x14ac:dyDescent="0.2"/>
    <row r="383" ht="13.25" hidden="1" x14ac:dyDescent="0.2"/>
    <row r="384" ht="13.25" hidden="1" x14ac:dyDescent="0.2"/>
    <row r="385" ht="13.25" hidden="1" x14ac:dyDescent="0.2"/>
    <row r="386" ht="13.25" hidden="1" x14ac:dyDescent="0.2"/>
    <row r="387" ht="13.25" hidden="1" x14ac:dyDescent="0.2"/>
    <row r="388" ht="13.25" hidden="1" x14ac:dyDescent="0.2"/>
    <row r="389" ht="13.25" hidden="1" x14ac:dyDescent="0.2"/>
    <row r="390" ht="13.25" hidden="1" x14ac:dyDescent="0.2"/>
    <row r="391" ht="13.25" hidden="1" x14ac:dyDescent="0.2"/>
    <row r="392" ht="13.25" hidden="1" x14ac:dyDescent="0.2"/>
    <row r="393" ht="13.25" hidden="1" x14ac:dyDescent="0.2"/>
    <row r="394" ht="13.25" hidden="1" x14ac:dyDescent="0.2"/>
    <row r="395" ht="13.25" hidden="1" x14ac:dyDescent="0.2"/>
    <row r="396" ht="13.25" hidden="1" x14ac:dyDescent="0.2"/>
    <row r="397" ht="13.25" hidden="1" x14ac:dyDescent="0.2"/>
    <row r="398" ht="13.25" hidden="1" x14ac:dyDescent="0.2"/>
    <row r="399" ht="13.25" hidden="1" x14ac:dyDescent="0.2"/>
    <row r="400" ht="13.25" hidden="1" x14ac:dyDescent="0.2"/>
    <row r="401" ht="13.25" hidden="1" x14ac:dyDescent="0.2"/>
    <row r="402" ht="13.25" hidden="1" x14ac:dyDescent="0.2"/>
    <row r="403" ht="13.25" hidden="1" x14ac:dyDescent="0.2"/>
    <row r="404" ht="13.25" hidden="1" x14ac:dyDescent="0.2"/>
    <row r="405" ht="13.25" hidden="1" x14ac:dyDescent="0.2"/>
    <row r="406" ht="13.25" hidden="1" x14ac:dyDescent="0.2"/>
    <row r="407" ht="13.25" hidden="1" x14ac:dyDescent="0.2"/>
    <row r="408" ht="13.25" hidden="1" x14ac:dyDescent="0.2"/>
    <row r="409" ht="13.25" hidden="1" x14ac:dyDescent="0.2"/>
    <row r="410" ht="13.25" hidden="1" x14ac:dyDescent="0.2"/>
    <row r="411" ht="13.25" hidden="1" x14ac:dyDescent="0.2"/>
    <row r="412" ht="13.25" hidden="1" x14ac:dyDescent="0.2"/>
    <row r="413" ht="13.25" hidden="1" x14ac:dyDescent="0.2"/>
    <row r="414" ht="13.25" hidden="1" x14ac:dyDescent="0.2"/>
    <row r="415" ht="13.25" hidden="1" x14ac:dyDescent="0.2"/>
    <row r="416" ht="13.25" hidden="1" x14ac:dyDescent="0.2"/>
    <row r="417" ht="13.25" hidden="1" x14ac:dyDescent="0.2"/>
    <row r="418" ht="13.25" hidden="1" x14ac:dyDescent="0.2"/>
    <row r="419" ht="13.25" hidden="1" x14ac:dyDescent="0.2"/>
    <row r="420" ht="13.25" hidden="1" x14ac:dyDescent="0.2"/>
    <row r="421" ht="13.25" hidden="1" x14ac:dyDescent="0.2"/>
    <row r="422" ht="13.25" hidden="1" x14ac:dyDescent="0.2"/>
    <row r="423" ht="13.25" hidden="1" x14ac:dyDescent="0.2"/>
    <row r="424" ht="13.25" hidden="1" x14ac:dyDescent="0.2"/>
    <row r="425" ht="13.25" hidden="1" x14ac:dyDescent="0.2"/>
    <row r="426" ht="13.25" hidden="1" x14ac:dyDescent="0.2"/>
    <row r="427" ht="13.25" hidden="1" x14ac:dyDescent="0.2"/>
    <row r="428" ht="13.25" hidden="1" x14ac:dyDescent="0.2"/>
    <row r="429" ht="13.25" hidden="1" x14ac:dyDescent="0.2"/>
    <row r="430" ht="13.25" hidden="1" x14ac:dyDescent="0.2"/>
    <row r="431" ht="13.25" hidden="1" x14ac:dyDescent="0.2"/>
    <row r="432" ht="13.25" hidden="1" x14ac:dyDescent="0.2"/>
    <row r="433" ht="13.25" hidden="1" x14ac:dyDescent="0.2"/>
    <row r="434" ht="13.25" hidden="1" x14ac:dyDescent="0.2"/>
    <row r="435" ht="13.25" hidden="1" x14ac:dyDescent="0.2"/>
    <row r="436" ht="13.25" hidden="1" x14ac:dyDescent="0.2"/>
    <row r="437" ht="13.25" hidden="1" x14ac:dyDescent="0.2"/>
    <row r="438" ht="13.25" hidden="1" x14ac:dyDescent="0.2"/>
    <row r="439" ht="13.25" hidden="1" x14ac:dyDescent="0.2"/>
    <row r="440" ht="13.25" hidden="1" x14ac:dyDescent="0.2"/>
    <row r="441" ht="13.25" hidden="1" x14ac:dyDescent="0.2"/>
    <row r="442" ht="13.25" hidden="1" x14ac:dyDescent="0.2"/>
    <row r="443" ht="13.25" hidden="1" x14ac:dyDescent="0.2"/>
    <row r="444" ht="13.25" hidden="1" x14ac:dyDescent="0.2"/>
    <row r="445" ht="13.25" hidden="1" x14ac:dyDescent="0.2"/>
    <row r="446" ht="13.25" hidden="1" x14ac:dyDescent="0.2"/>
    <row r="447" ht="13.25" hidden="1" x14ac:dyDescent="0.2"/>
    <row r="448" ht="13.25" hidden="1" x14ac:dyDescent="0.2"/>
    <row r="449" ht="13.25" hidden="1" x14ac:dyDescent="0.2"/>
    <row r="450" ht="13.25" hidden="1" x14ac:dyDescent="0.2"/>
    <row r="451" ht="13.25" hidden="1" x14ac:dyDescent="0.2"/>
    <row r="452" ht="13.25" hidden="1" x14ac:dyDescent="0.2"/>
    <row r="453" ht="13.25" hidden="1" x14ac:dyDescent="0.2"/>
    <row r="454" ht="13.25" hidden="1" x14ac:dyDescent="0.2"/>
    <row r="455" ht="13.25" hidden="1" x14ac:dyDescent="0.2"/>
    <row r="456" ht="13.25" hidden="1" x14ac:dyDescent="0.2"/>
    <row r="457" ht="13.25" hidden="1" x14ac:dyDescent="0.2"/>
    <row r="458" ht="13.25" hidden="1" x14ac:dyDescent="0.2"/>
    <row r="459" ht="13.25" hidden="1" x14ac:dyDescent="0.2"/>
    <row r="460" ht="13.25" hidden="1" x14ac:dyDescent="0.2"/>
    <row r="461" ht="13.25" hidden="1" x14ac:dyDescent="0.2"/>
    <row r="462" ht="13.25" hidden="1" x14ac:dyDescent="0.2"/>
    <row r="463" ht="13.25" hidden="1" x14ac:dyDescent="0.2"/>
    <row r="464" ht="13.25" hidden="1" x14ac:dyDescent="0.2"/>
    <row r="465" ht="13.25" hidden="1" x14ac:dyDescent="0.2"/>
    <row r="466" ht="13.25" hidden="1" x14ac:dyDescent="0.2"/>
    <row r="467" ht="13.25" hidden="1" x14ac:dyDescent="0.2"/>
    <row r="468" ht="13.25" hidden="1" x14ac:dyDescent="0.2"/>
    <row r="469" ht="13.25" hidden="1" x14ac:dyDescent="0.2"/>
    <row r="470" ht="13.25" hidden="1" x14ac:dyDescent="0.2"/>
    <row r="471" ht="13.25" hidden="1" x14ac:dyDescent="0.2"/>
    <row r="472" ht="13.25" hidden="1" x14ac:dyDescent="0.2"/>
    <row r="473" ht="13.25" hidden="1" x14ac:dyDescent="0.2"/>
    <row r="474" ht="13.25" hidden="1" x14ac:dyDescent="0.2"/>
    <row r="475" ht="13.25" hidden="1" x14ac:dyDescent="0.2"/>
    <row r="476" ht="13.25" hidden="1" x14ac:dyDescent="0.2"/>
    <row r="477" ht="13.25" hidden="1" x14ac:dyDescent="0.2"/>
    <row r="478" ht="13.25" hidden="1" x14ac:dyDescent="0.2"/>
    <row r="479" ht="13.25" hidden="1" x14ac:dyDescent="0.2"/>
    <row r="480" ht="13.25" hidden="1" x14ac:dyDescent="0.2"/>
    <row r="481" ht="13.25" hidden="1" x14ac:dyDescent="0.2"/>
    <row r="482" ht="13.25" hidden="1" x14ac:dyDescent="0.2"/>
    <row r="483" ht="13.25" hidden="1" x14ac:dyDescent="0.2"/>
    <row r="484" ht="13.25" hidden="1" x14ac:dyDescent="0.2"/>
    <row r="485" ht="13.25" hidden="1" x14ac:dyDescent="0.2"/>
    <row r="486" ht="13.25" hidden="1" x14ac:dyDescent="0.2"/>
    <row r="487" ht="13.25" hidden="1" x14ac:dyDescent="0.2"/>
    <row r="488" ht="13.25" hidden="1" x14ac:dyDescent="0.2"/>
    <row r="489" ht="13.25" hidden="1" x14ac:dyDescent="0.2"/>
    <row r="490" ht="13.25" hidden="1" x14ac:dyDescent="0.2"/>
    <row r="491" ht="13.25" hidden="1" x14ac:dyDescent="0.2"/>
    <row r="492" ht="13.25" hidden="1" x14ac:dyDescent="0.2"/>
    <row r="493" ht="13.25" hidden="1" x14ac:dyDescent="0.2"/>
    <row r="494" ht="13.25" hidden="1" x14ac:dyDescent="0.2"/>
    <row r="495" ht="13.25" hidden="1" x14ac:dyDescent="0.2"/>
    <row r="496" ht="13.25" hidden="1" x14ac:dyDescent="0.2"/>
    <row r="497" ht="13.25" hidden="1" x14ac:dyDescent="0.2"/>
    <row r="498" ht="13.25" hidden="1" x14ac:dyDescent="0.2"/>
    <row r="499" ht="13.25" hidden="1" x14ac:dyDescent="0.2"/>
    <row r="500" ht="13.25" hidden="1" x14ac:dyDescent="0.2"/>
    <row r="501" ht="13.25" hidden="1" x14ac:dyDescent="0.2"/>
    <row r="502" ht="13.25" hidden="1" x14ac:dyDescent="0.2"/>
    <row r="503" ht="13.25" hidden="1" x14ac:dyDescent="0.2"/>
    <row r="504" ht="13.25" hidden="1" x14ac:dyDescent="0.2"/>
    <row r="505" ht="13.25" hidden="1" x14ac:dyDescent="0.2"/>
    <row r="506" ht="13.25" hidden="1" x14ac:dyDescent="0.2"/>
    <row r="507" ht="13.25" hidden="1" x14ac:dyDescent="0.2"/>
    <row r="508" ht="13.25" hidden="1" x14ac:dyDescent="0.2"/>
    <row r="509" ht="13.25" hidden="1" x14ac:dyDescent="0.2"/>
    <row r="510" ht="13.25" hidden="1" x14ac:dyDescent="0.2"/>
    <row r="511" ht="13.25" hidden="1" x14ac:dyDescent="0.2"/>
    <row r="512" ht="13.25" hidden="1" x14ac:dyDescent="0.2"/>
    <row r="513" ht="13.25" hidden="1" x14ac:dyDescent="0.2"/>
    <row r="514" ht="13.25" hidden="1" x14ac:dyDescent="0.2"/>
    <row r="515" ht="13.25" hidden="1" x14ac:dyDescent="0.2"/>
    <row r="516" ht="13.25" hidden="1" x14ac:dyDescent="0.2"/>
    <row r="517" ht="13.25" hidden="1" x14ac:dyDescent="0.2"/>
    <row r="518" ht="13.25" hidden="1" x14ac:dyDescent="0.2"/>
    <row r="519" ht="13.25" hidden="1" x14ac:dyDescent="0.2"/>
    <row r="520" ht="13.25" hidden="1" x14ac:dyDescent="0.2"/>
    <row r="521" ht="13.25" hidden="1" x14ac:dyDescent="0.2"/>
    <row r="522" ht="13.25" hidden="1" x14ac:dyDescent="0.2"/>
    <row r="523" ht="13.25" hidden="1" x14ac:dyDescent="0.2"/>
    <row r="524" ht="13.25" hidden="1" x14ac:dyDescent="0.2"/>
    <row r="525" ht="13.25" hidden="1" x14ac:dyDescent="0.2"/>
    <row r="526" ht="13.25" hidden="1" x14ac:dyDescent="0.2"/>
    <row r="527" ht="13.25" hidden="1" x14ac:dyDescent="0.2"/>
    <row r="528" ht="13.25" hidden="1" x14ac:dyDescent="0.2"/>
    <row r="529" ht="13.25" hidden="1" x14ac:dyDescent="0.2"/>
    <row r="530" ht="13.25" hidden="1" x14ac:dyDescent="0.2"/>
    <row r="531" ht="13.25" hidden="1" x14ac:dyDescent="0.2"/>
    <row r="532" ht="13.25" hidden="1" x14ac:dyDescent="0.2"/>
    <row r="533" ht="13.25" hidden="1" x14ac:dyDescent="0.2"/>
    <row r="534" ht="13.25" hidden="1" x14ac:dyDescent="0.2"/>
    <row r="535" ht="13.25" hidden="1" x14ac:dyDescent="0.2"/>
    <row r="536" ht="13.25" hidden="1" x14ac:dyDescent="0.2"/>
    <row r="537" ht="13.25" hidden="1" x14ac:dyDescent="0.2"/>
    <row r="538" ht="13.25" hidden="1" x14ac:dyDescent="0.2"/>
    <row r="539" ht="13.25" hidden="1" x14ac:dyDescent="0.2"/>
    <row r="540" ht="13.25" hidden="1" x14ac:dyDescent="0.2"/>
    <row r="541" ht="13.25" hidden="1" x14ac:dyDescent="0.2"/>
    <row r="542" ht="13.25" hidden="1" x14ac:dyDescent="0.2"/>
    <row r="543" ht="13.25" hidden="1" x14ac:dyDescent="0.2"/>
    <row r="544" ht="13.25" hidden="1" x14ac:dyDescent="0.2"/>
    <row r="545" ht="13.25" hidden="1" x14ac:dyDescent="0.2"/>
    <row r="546" ht="13.25" hidden="1" x14ac:dyDescent="0.2"/>
    <row r="547" ht="13.25" hidden="1" x14ac:dyDescent="0.2"/>
    <row r="548" ht="13.25" hidden="1" x14ac:dyDescent="0.2"/>
    <row r="549" ht="13.25" hidden="1" x14ac:dyDescent="0.2"/>
    <row r="550" ht="13.25" hidden="1" x14ac:dyDescent="0.2"/>
    <row r="551" ht="13.25" hidden="1" x14ac:dyDescent="0.2"/>
    <row r="552" ht="13.25" hidden="1" x14ac:dyDescent="0.2"/>
    <row r="553" ht="13.25" hidden="1" x14ac:dyDescent="0.2"/>
    <row r="554" ht="13.25" hidden="1" x14ac:dyDescent="0.2"/>
    <row r="555" ht="13.25" hidden="1" x14ac:dyDescent="0.2"/>
    <row r="556" ht="13.25" hidden="1" x14ac:dyDescent="0.2"/>
    <row r="557" ht="13.25" hidden="1" x14ac:dyDescent="0.2"/>
    <row r="558" ht="13.25" hidden="1" x14ac:dyDescent="0.2"/>
    <row r="559" ht="13.25" hidden="1" x14ac:dyDescent="0.2"/>
    <row r="560" ht="13.25" hidden="1" x14ac:dyDescent="0.2"/>
    <row r="561" ht="13.25" hidden="1" x14ac:dyDescent="0.2"/>
    <row r="562" ht="13.25" hidden="1" x14ac:dyDescent="0.2"/>
    <row r="563" ht="13.25" hidden="1" x14ac:dyDescent="0.2"/>
    <row r="564" ht="13.25" hidden="1" x14ac:dyDescent="0.2"/>
    <row r="565" ht="13.25" hidden="1" x14ac:dyDescent="0.2"/>
    <row r="566" ht="13.25" hidden="1" x14ac:dyDescent="0.2"/>
    <row r="567" ht="13.25" hidden="1" x14ac:dyDescent="0.2"/>
    <row r="568" ht="13.25" hidden="1" x14ac:dyDescent="0.2"/>
    <row r="569" ht="13.25" hidden="1" x14ac:dyDescent="0.2"/>
    <row r="570" ht="13.25" hidden="1" x14ac:dyDescent="0.2"/>
    <row r="571" ht="13.25" hidden="1" x14ac:dyDescent="0.2"/>
    <row r="572" ht="13.25" hidden="1" x14ac:dyDescent="0.2"/>
    <row r="573" ht="13.25" hidden="1" x14ac:dyDescent="0.2"/>
    <row r="574" ht="13.25" hidden="1" x14ac:dyDescent="0.2"/>
    <row r="575" ht="13.25" hidden="1" x14ac:dyDescent="0.2"/>
    <row r="576" ht="13.25" hidden="1" x14ac:dyDescent="0.2"/>
    <row r="577" ht="13.25" hidden="1" x14ac:dyDescent="0.2"/>
    <row r="578" ht="13.25" hidden="1" x14ac:dyDescent="0.2"/>
    <row r="579" ht="13.25" hidden="1" x14ac:dyDescent="0.2"/>
    <row r="580" ht="13.25" hidden="1" x14ac:dyDescent="0.2"/>
    <row r="581" ht="13.25" hidden="1" x14ac:dyDescent="0.2"/>
    <row r="582" ht="13.25" hidden="1" x14ac:dyDescent="0.2"/>
    <row r="583" ht="13.25" hidden="1" x14ac:dyDescent="0.2"/>
    <row r="584" ht="13.25" hidden="1" x14ac:dyDescent="0.2"/>
    <row r="585" ht="13.25" hidden="1" x14ac:dyDescent="0.2"/>
    <row r="586" ht="13.25" hidden="1" x14ac:dyDescent="0.2"/>
    <row r="587" ht="13.25" hidden="1" x14ac:dyDescent="0.2"/>
    <row r="588" ht="13.25" hidden="1" x14ac:dyDescent="0.2"/>
    <row r="589" ht="13.25" hidden="1" x14ac:dyDescent="0.2"/>
    <row r="590" ht="13.25" hidden="1" x14ac:dyDescent="0.2"/>
    <row r="591" ht="13.25" hidden="1" x14ac:dyDescent="0.2"/>
    <row r="592" ht="13.25" hidden="1" x14ac:dyDescent="0.2"/>
    <row r="593" ht="13.25" hidden="1" x14ac:dyDescent="0.2"/>
    <row r="594" ht="13.25" hidden="1" x14ac:dyDescent="0.2"/>
    <row r="595" ht="13.25" hidden="1" x14ac:dyDescent="0.2"/>
    <row r="596" ht="13.25" hidden="1" x14ac:dyDescent="0.2"/>
    <row r="597" ht="13.25" hidden="1" x14ac:dyDescent="0.2"/>
    <row r="598" ht="13.25" hidden="1" x14ac:dyDescent="0.2"/>
    <row r="599" ht="13.25" hidden="1" x14ac:dyDescent="0.2"/>
    <row r="600" ht="13.25" hidden="1" x14ac:dyDescent="0.2"/>
    <row r="601" ht="13.25" hidden="1" x14ac:dyDescent="0.2"/>
    <row r="602" ht="13.25" hidden="1" x14ac:dyDescent="0.2"/>
    <row r="603" ht="13.25" hidden="1" x14ac:dyDescent="0.2"/>
  </sheetData>
  <sheetProtection algorithmName="SHA-512" hashValue="jsUnSu2wU1qo2C0qJAJeM2cuAYvK2KfWoOtJLTl4mDQn4Qy1m/F9Bytz1PPnD+A5gHyNWE3SJL1V6O70q0AYog==" saltValue="58YHgrOxPqQim1e5gBSChg==" spinCount="100000" sheet="1" objects="1" scenarios="1"/>
  <mergeCells count="68">
    <mergeCell ref="C106:F106"/>
    <mergeCell ref="C96:F96"/>
    <mergeCell ref="C97:F97"/>
    <mergeCell ref="I97:K97"/>
    <mergeCell ref="E98:H98"/>
    <mergeCell ref="C101:H101"/>
    <mergeCell ref="C105:F105"/>
    <mergeCell ref="C95:F95"/>
    <mergeCell ref="C76:F76"/>
    <mergeCell ref="C77:F77"/>
    <mergeCell ref="I77:K77"/>
    <mergeCell ref="E78:H78"/>
    <mergeCell ref="C81:H81"/>
    <mergeCell ref="C85:F85"/>
    <mergeCell ref="C86:F86"/>
    <mergeCell ref="C88:F88"/>
    <mergeCell ref="I88:K88"/>
    <mergeCell ref="E89:H89"/>
    <mergeCell ref="C92:H92"/>
    <mergeCell ref="C75:F75"/>
    <mergeCell ref="C57:F57"/>
    <mergeCell ref="C58:F58"/>
    <mergeCell ref="I58:K58"/>
    <mergeCell ref="E59:H59"/>
    <mergeCell ref="C62:H62"/>
    <mergeCell ref="C66:F66"/>
    <mergeCell ref="C67:F67"/>
    <mergeCell ref="C68:F68"/>
    <mergeCell ref="I68:K68"/>
    <mergeCell ref="E69:H69"/>
    <mergeCell ref="C72:H72"/>
    <mergeCell ref="C56:F56"/>
    <mergeCell ref="C37:F37"/>
    <mergeCell ref="C38:F38"/>
    <mergeCell ref="I38:K38"/>
    <mergeCell ref="E39:H39"/>
    <mergeCell ref="C42:H42"/>
    <mergeCell ref="C46:F46"/>
    <mergeCell ref="C47:F47"/>
    <mergeCell ref="C49:F49"/>
    <mergeCell ref="I49:K49"/>
    <mergeCell ref="E50:H50"/>
    <mergeCell ref="C53:H53"/>
    <mergeCell ref="C36:F36"/>
    <mergeCell ref="C18:F18"/>
    <mergeCell ref="C19:F19"/>
    <mergeCell ref="I19:K19"/>
    <mergeCell ref="E20:H20"/>
    <mergeCell ref="C23:H23"/>
    <mergeCell ref="C27:F27"/>
    <mergeCell ref="C28:F28"/>
    <mergeCell ref="C29:F29"/>
    <mergeCell ref="I29:K29"/>
    <mergeCell ref="E30:H30"/>
    <mergeCell ref="C33:H33"/>
    <mergeCell ref="P2:R3"/>
    <mergeCell ref="C17:F17"/>
    <mergeCell ref="B2:C4"/>
    <mergeCell ref="D2:H4"/>
    <mergeCell ref="B5:H5"/>
    <mergeCell ref="B6:H6"/>
    <mergeCell ref="C8:F8"/>
    <mergeCell ref="C9:F9"/>
    <mergeCell ref="C10:F10"/>
    <mergeCell ref="I10:K10"/>
    <mergeCell ref="N10:AE10"/>
    <mergeCell ref="E11:H11"/>
    <mergeCell ref="C14:H14"/>
  </mergeCells>
  <conditionalFormatting sqref="L10">
    <cfRule type="cellIs" dxfId="514" priority="46" operator="greaterThan">
      <formula>110%</formula>
    </cfRule>
    <cfRule type="cellIs" dxfId="513" priority="47" operator="between">
      <formula>100.001%</formula>
      <formula>110%</formula>
    </cfRule>
    <cfRule type="cellIs" dxfId="512" priority="48" operator="between">
      <formula>70.001%</formula>
      <formula>100%</formula>
    </cfRule>
    <cfRule type="cellIs" dxfId="511" priority="49" operator="between">
      <formula>0.00001%</formula>
      <formula>70%</formula>
    </cfRule>
    <cfRule type="cellIs" dxfId="510" priority="50" operator="equal">
      <formula>0</formula>
    </cfRule>
  </conditionalFormatting>
  <conditionalFormatting sqref="L19">
    <cfRule type="cellIs" dxfId="509" priority="41" operator="greaterThan">
      <formula>110%</formula>
    </cfRule>
    <cfRule type="cellIs" dxfId="508" priority="42" operator="between">
      <formula>100.001%</formula>
      <formula>110%</formula>
    </cfRule>
    <cfRule type="cellIs" dxfId="507" priority="43" operator="between">
      <formula>70.001%</formula>
      <formula>100%</formula>
    </cfRule>
    <cfRule type="cellIs" dxfId="506" priority="44" operator="between">
      <formula>0.00001%</formula>
      <formula>70%</formula>
    </cfRule>
    <cfRule type="cellIs" dxfId="505" priority="45" operator="equal">
      <formula>0</formula>
    </cfRule>
  </conditionalFormatting>
  <conditionalFormatting sqref="L29">
    <cfRule type="cellIs" dxfId="504" priority="36" operator="greaterThan">
      <formula>110%</formula>
    </cfRule>
    <cfRule type="cellIs" dxfId="503" priority="37" operator="between">
      <formula>100.001%</formula>
      <formula>110%</formula>
    </cfRule>
    <cfRule type="cellIs" dxfId="502" priority="38" operator="between">
      <formula>70.001%</formula>
      <formula>100%</formula>
    </cfRule>
    <cfRule type="cellIs" dxfId="501" priority="39" operator="between">
      <formula>0.00001%</formula>
      <formula>70%</formula>
    </cfRule>
    <cfRule type="cellIs" dxfId="500" priority="40" operator="equal">
      <formula>0</formula>
    </cfRule>
  </conditionalFormatting>
  <conditionalFormatting sqref="L38">
    <cfRule type="cellIs" dxfId="499" priority="31" operator="greaterThan">
      <formula>110%</formula>
    </cfRule>
    <cfRule type="cellIs" dxfId="498" priority="32" operator="between">
      <formula>100.001%</formula>
      <formula>110%</formula>
    </cfRule>
    <cfRule type="cellIs" dxfId="497" priority="33" operator="between">
      <formula>70.001%</formula>
      <formula>100%</formula>
    </cfRule>
    <cfRule type="cellIs" dxfId="496" priority="34" operator="between">
      <formula>0.00001%</formula>
      <formula>70%</formula>
    </cfRule>
    <cfRule type="cellIs" dxfId="495" priority="35" operator="equal">
      <formula>0</formula>
    </cfRule>
  </conditionalFormatting>
  <conditionalFormatting sqref="L49">
    <cfRule type="cellIs" dxfId="494" priority="26" operator="greaterThan">
      <formula>110%</formula>
    </cfRule>
    <cfRule type="cellIs" dxfId="493" priority="27" operator="between">
      <formula>100.001%</formula>
      <formula>110%</formula>
    </cfRule>
    <cfRule type="cellIs" dxfId="492" priority="28" operator="between">
      <formula>70.001%</formula>
      <formula>100%</formula>
    </cfRule>
    <cfRule type="cellIs" dxfId="491" priority="29" operator="between">
      <formula>0.00001%</formula>
      <formula>70%</formula>
    </cfRule>
    <cfRule type="cellIs" dxfId="490" priority="30" operator="equal">
      <formula>0</formula>
    </cfRule>
  </conditionalFormatting>
  <conditionalFormatting sqref="L58">
    <cfRule type="cellIs" dxfId="489" priority="21" operator="greaterThan">
      <formula>110%</formula>
    </cfRule>
    <cfRule type="cellIs" dxfId="488" priority="22" operator="between">
      <formula>100.001%</formula>
      <formula>110%</formula>
    </cfRule>
    <cfRule type="cellIs" dxfId="487" priority="23" operator="between">
      <formula>70.001%</formula>
      <formula>100%</formula>
    </cfRule>
    <cfRule type="cellIs" dxfId="486" priority="24" operator="between">
      <formula>0.00001%</formula>
      <formula>70%</formula>
    </cfRule>
    <cfRule type="cellIs" dxfId="485" priority="25" operator="equal">
      <formula>0</formula>
    </cfRule>
  </conditionalFormatting>
  <conditionalFormatting sqref="L68">
    <cfRule type="cellIs" dxfId="484" priority="16" operator="greaterThan">
      <formula>110%</formula>
    </cfRule>
    <cfRule type="cellIs" dxfId="483" priority="17" operator="between">
      <formula>100.001%</formula>
      <formula>110%</formula>
    </cfRule>
    <cfRule type="cellIs" dxfId="482" priority="18" operator="between">
      <formula>70.001%</formula>
      <formula>100%</formula>
    </cfRule>
    <cfRule type="cellIs" dxfId="481" priority="19" operator="between">
      <formula>0.00001%</formula>
      <formula>70%</formula>
    </cfRule>
    <cfRule type="cellIs" dxfId="480" priority="20" operator="equal">
      <formula>0</formula>
    </cfRule>
  </conditionalFormatting>
  <conditionalFormatting sqref="L77">
    <cfRule type="cellIs" dxfId="479" priority="11" operator="greaterThan">
      <formula>110%</formula>
    </cfRule>
    <cfRule type="cellIs" dxfId="478" priority="12" operator="between">
      <formula>100.001%</formula>
      <formula>110%</formula>
    </cfRule>
    <cfRule type="cellIs" dxfId="477" priority="13" operator="between">
      <formula>70.001%</formula>
      <formula>100%</formula>
    </cfRule>
    <cfRule type="cellIs" dxfId="476" priority="14" operator="between">
      <formula>0.00001%</formula>
      <formula>70%</formula>
    </cfRule>
    <cfRule type="cellIs" dxfId="475" priority="15" operator="equal">
      <formula>0</formula>
    </cfRule>
  </conditionalFormatting>
  <conditionalFormatting sqref="L88">
    <cfRule type="cellIs" dxfId="474" priority="6" operator="greaterThan">
      <formula>110%</formula>
    </cfRule>
    <cfRule type="cellIs" dxfId="473" priority="7" operator="between">
      <formula>100.001%</formula>
      <formula>110%</formula>
    </cfRule>
    <cfRule type="cellIs" dxfId="472" priority="8" operator="between">
      <formula>70.001%</formula>
      <formula>100%</formula>
    </cfRule>
    <cfRule type="cellIs" dxfId="471" priority="9" operator="between">
      <formula>0.00001%</formula>
      <formula>70%</formula>
    </cfRule>
    <cfRule type="cellIs" dxfId="470" priority="10" operator="equal">
      <formula>0</formula>
    </cfRule>
  </conditionalFormatting>
  <conditionalFormatting sqref="L97">
    <cfRule type="cellIs" dxfId="469" priority="1" operator="greaterThan">
      <formula>110%</formula>
    </cfRule>
    <cfRule type="cellIs" dxfId="468" priority="2" operator="between">
      <formula>100.001%</formula>
      <formula>110%</formula>
    </cfRule>
    <cfRule type="cellIs" dxfId="467" priority="3" operator="between">
      <formula>70.001%</formula>
      <formula>100%</formula>
    </cfRule>
    <cfRule type="cellIs" dxfId="466" priority="4" operator="between">
      <formula>0.00001%</formula>
      <formula>70%</formula>
    </cfRule>
    <cfRule type="cellIs" dxfId="465" priority="5" operator="equal">
      <formula>0</formula>
    </cfRule>
  </conditionalFormatting>
  <hyperlinks>
    <hyperlink ref="P2:R3" location="RESUMEN!A1" display="VOLVER AL RESUMEN" xr:uid="{9678D379-A9C0-4311-BD45-C4D7B5BA649C}"/>
  </hyperlinks>
  <pageMargins left="0.7" right="0.7" top="0.75" bottom="0.75" header="0.3" footer="0.3"/>
  <pageSetup paperSize="9" orientation="portrait" horizontalDpi="300" r:id="rId1"/>
  <headerFooter>
    <oddHeader>&amp;LIndicadores de Proceso</oddHeader>
    <oddFooter>&amp;L Publicación: 13 de mayo de 2020&amp;REnero - Marzo de 2020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97ED3-0484-4127-A6A9-692C80C0A4EE}">
  <sheetPr codeName="Hoja7">
    <tabColor theme="4" tint="0.59999389629810485"/>
  </sheetPr>
  <dimension ref="A1:AM603"/>
  <sheetViews>
    <sheetView zoomScale="70" zoomScaleNormal="70" zoomScaleSheetLayoutView="142" zoomScalePageLayoutView="62" workbookViewId="0">
      <selection activeCell="B25" sqref="B25:H164"/>
    </sheetView>
  </sheetViews>
  <sheetFormatPr baseColWidth="10" defaultColWidth="0" defaultRowHeight="0" customHeight="1" zeroHeight="1" x14ac:dyDescent="0.2"/>
  <cols>
    <col min="1" max="1" width="2.5703125" style="4" customWidth="1"/>
    <col min="2" max="2" width="50.7109375" style="8" customWidth="1"/>
    <col min="3" max="3" width="12.140625" style="8" customWidth="1"/>
    <col min="4" max="5" width="10.7109375" style="8" customWidth="1"/>
    <col min="6" max="6" width="14.7109375" style="8" customWidth="1"/>
    <col min="7" max="8" width="10.7109375" style="8" customWidth="1"/>
    <col min="9" max="11" width="5.7109375" style="37" customWidth="1"/>
    <col min="12" max="12" width="10.7109375" style="38" customWidth="1"/>
    <col min="13" max="33" width="10.7109375" style="8" customWidth="1"/>
    <col min="34" max="34" width="11.42578125" style="8" customWidth="1"/>
    <col min="35" max="16384" width="11.42578125" style="8" hidden="1"/>
  </cols>
  <sheetData>
    <row r="1" spans="1:39" s="4" customFormat="1" ht="13.8" customHeight="1" thickBot="1" x14ac:dyDescent="0.25">
      <c r="A1" s="1">
        <v>9</v>
      </c>
      <c r="B1" s="2"/>
      <c r="C1" s="3"/>
      <c r="D1" s="3"/>
      <c r="G1" s="3"/>
      <c r="H1" s="3"/>
      <c r="I1" s="2"/>
      <c r="J1" s="5"/>
      <c r="K1" s="5"/>
      <c r="L1" s="6"/>
      <c r="N1" s="3"/>
      <c r="O1" s="3"/>
      <c r="R1" s="3"/>
      <c r="S1" s="3"/>
      <c r="V1" s="3"/>
      <c r="W1" s="3"/>
      <c r="Z1" s="3"/>
      <c r="AA1" s="3"/>
      <c r="AD1" s="3"/>
      <c r="AE1" s="3"/>
    </row>
    <row r="2" spans="1:39" ht="12.7" customHeight="1" x14ac:dyDescent="0.2">
      <c r="B2" s="145"/>
      <c r="C2" s="146"/>
      <c r="D2" s="149" t="s">
        <v>1</v>
      </c>
      <c r="E2" s="149"/>
      <c r="F2" s="149"/>
      <c r="G2" s="149"/>
      <c r="H2" s="150"/>
      <c r="I2" s="5"/>
      <c r="J2" s="5"/>
      <c r="K2" s="5"/>
      <c r="L2" s="7"/>
      <c r="M2" s="4"/>
      <c r="N2" s="4"/>
      <c r="O2" s="4"/>
      <c r="P2" s="80" t="s">
        <v>58</v>
      </c>
      <c r="Q2" s="80"/>
      <c r="R2" s="80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ht="12.7" customHeight="1" x14ac:dyDescent="0.2">
      <c r="B3" s="147"/>
      <c r="C3" s="148"/>
      <c r="D3" s="151"/>
      <c r="E3" s="151"/>
      <c r="F3" s="151"/>
      <c r="G3" s="151"/>
      <c r="H3" s="152"/>
      <c r="I3" s="5"/>
      <c r="J3" s="5"/>
      <c r="K3" s="5"/>
      <c r="L3" s="7"/>
      <c r="M3" s="4"/>
      <c r="N3" s="4"/>
      <c r="O3" s="4"/>
      <c r="P3" s="80"/>
      <c r="Q3" s="80"/>
      <c r="R3" s="80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12.7" customHeight="1" x14ac:dyDescent="0.2">
      <c r="B4" s="147"/>
      <c r="C4" s="148"/>
      <c r="D4" s="151"/>
      <c r="E4" s="151"/>
      <c r="F4" s="151"/>
      <c r="G4" s="151"/>
      <c r="H4" s="152"/>
      <c r="I4" s="5"/>
      <c r="J4" s="5"/>
      <c r="K4" s="5"/>
      <c r="L4" s="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ht="12.7" customHeight="1" x14ac:dyDescent="0.2">
      <c r="B5" s="153" t="s">
        <v>0</v>
      </c>
      <c r="C5" s="154"/>
      <c r="D5" s="154"/>
      <c r="E5" s="154"/>
      <c r="F5" s="154"/>
      <c r="G5" s="154"/>
      <c r="H5" s="155"/>
      <c r="I5" s="5"/>
      <c r="J5" s="5"/>
      <c r="K5" s="5"/>
      <c r="L5" s="7"/>
      <c r="N5" s="171" t="s">
        <v>24</v>
      </c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4"/>
      <c r="AF5" s="4"/>
      <c r="AG5" s="4"/>
      <c r="AH5" s="4"/>
      <c r="AI5" s="4"/>
      <c r="AJ5" s="4"/>
      <c r="AK5" s="4"/>
      <c r="AL5" s="4"/>
      <c r="AM5" s="4"/>
    </row>
    <row r="6" spans="1:39" ht="12.7" customHeight="1" thickBot="1" x14ac:dyDescent="0.25">
      <c r="B6" s="156" t="s">
        <v>2</v>
      </c>
      <c r="C6" s="157"/>
      <c r="D6" s="157"/>
      <c r="E6" s="157"/>
      <c r="F6" s="157"/>
      <c r="G6" s="157"/>
      <c r="H6" s="158"/>
      <c r="I6" s="5"/>
      <c r="J6" s="5"/>
      <c r="K6" s="5"/>
      <c r="L6" s="7"/>
      <c r="M6" s="4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4"/>
      <c r="AF6" s="4"/>
      <c r="AG6" s="4"/>
      <c r="AH6" s="4"/>
      <c r="AI6" s="4"/>
      <c r="AJ6" s="4"/>
      <c r="AK6" s="4"/>
      <c r="AL6" s="4"/>
      <c r="AM6" s="4"/>
    </row>
    <row r="7" spans="1:39" s="4" customFormat="1" ht="12.7" customHeight="1" x14ac:dyDescent="0.2">
      <c r="B7" s="1"/>
      <c r="C7" s="1"/>
      <c r="D7" s="1"/>
      <c r="E7" s="1"/>
      <c r="F7" s="1"/>
      <c r="G7" s="1"/>
      <c r="H7" s="1"/>
      <c r="I7" s="5"/>
      <c r="J7" s="5"/>
      <c r="K7" s="5"/>
      <c r="L7" s="7"/>
    </row>
    <row r="8" spans="1:39" ht="13.25" hidden="1" x14ac:dyDescent="0.2">
      <c r="B8" s="46" t="s">
        <v>3</v>
      </c>
      <c r="C8" s="159" t="e">
        <f>+VLOOKUP(#REF!,'[7]Datos Indicadores'!$A$2:$Y$144,11,FALSE)</f>
        <v>#REF!</v>
      </c>
      <c r="D8" s="159"/>
      <c r="E8" s="159"/>
      <c r="F8" s="159"/>
      <c r="G8" s="47" t="s">
        <v>4</v>
      </c>
      <c r="H8" s="48" t="e">
        <f>+VLOOKUP(#REF!,'[7]Datos Indicadores'!$A$2:$Y$144,10,FALSE)</f>
        <v>#REF!</v>
      </c>
      <c r="I8" s="5"/>
      <c r="J8" s="5"/>
      <c r="K8" s="5"/>
      <c r="L8" s="7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ht="13.25" hidden="1" x14ac:dyDescent="0.2">
      <c r="B9" s="49" t="s">
        <v>5</v>
      </c>
      <c r="C9" s="144" t="e">
        <f>+VLOOKUP(#REF!,'[7]Datos Indicadores'!$A$2:$Y$144,13,FALSE)</f>
        <v>#REF!</v>
      </c>
      <c r="D9" s="144"/>
      <c r="E9" s="144"/>
      <c r="F9" s="144"/>
      <c r="G9" s="50" t="s">
        <v>4</v>
      </c>
      <c r="H9" s="51" t="e">
        <f>+VLOOKUP(#REF!,'[7]Datos Indicadores'!$A$2:$Y$144,12,FALSE)</f>
        <v>#REF!</v>
      </c>
      <c r="I9" s="5"/>
      <c r="J9" s="5"/>
      <c r="K9" s="5"/>
      <c r="L9" s="7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ht="13.25" hidden="1" x14ac:dyDescent="0.2">
      <c r="B10" s="57" t="s">
        <v>11</v>
      </c>
      <c r="C10" s="58" t="e">
        <f>+VLOOKUP(#REF!,'[7]Datos Indicadores'!$A$2:$Y$144,7,FALSE)</f>
        <v>#REF!</v>
      </c>
      <c r="D10" s="59" t="s">
        <v>12</v>
      </c>
      <c r="E10" s="58" t="e">
        <f>+VLOOKUP(#REF!,'[7]Datos Indicadores'!$A$2:$Y$144,6,FALSE)</f>
        <v>#REF!</v>
      </c>
      <c r="F10" s="59" t="s">
        <v>13</v>
      </c>
      <c r="G10" s="60" t="e">
        <f>+VLOOKUP(#REF!,'[7]Datos Indicadores'!$A$2:$Y$144,9,FALSE)</f>
        <v>#REF!</v>
      </c>
      <c r="H10" s="61"/>
      <c r="I10" s="5"/>
      <c r="J10" s="5"/>
      <c r="K10" s="5"/>
      <c r="L10" s="7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39" ht="13.25" hidden="1" x14ac:dyDescent="0.2">
      <c r="B11" s="46" t="s">
        <v>14</v>
      </c>
      <c r="C11" s="27" t="e">
        <f>+VLOOKUP(#REF!,'[7]Datos Indicadores'!$A$2:$Y$144,20,FALSE)</f>
        <v>#REF!</v>
      </c>
      <c r="D11" s="47" t="s">
        <v>15</v>
      </c>
      <c r="E11" s="27" t="e">
        <f>+VLOOKUP(#REF!,'[7]Datos Indicadores'!$A$2:$Y$144,8,FALSE)</f>
        <v>#REF!</v>
      </c>
      <c r="F11" s="47"/>
      <c r="G11" s="47"/>
      <c r="H11" s="62"/>
      <c r="I11" s="5"/>
      <c r="J11" s="5"/>
      <c r="K11" s="5"/>
      <c r="L11" s="7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ht="14" hidden="1" thickBot="1" x14ac:dyDescent="0.25">
      <c r="B12" s="55" t="s">
        <v>16</v>
      </c>
      <c r="C12" s="173" t="e">
        <f>+VLOOKUP(#REF!,'[7]Datos Indicadores'!$A$2:$Y$144,5,FALSE)</f>
        <v>#REF!</v>
      </c>
      <c r="D12" s="173"/>
      <c r="E12" s="173"/>
      <c r="F12" s="173"/>
      <c r="G12" s="173"/>
      <c r="H12" s="174"/>
      <c r="I12" s="5"/>
      <c r="J12" s="5"/>
      <c r="K12" s="5"/>
      <c r="L12" s="7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s="4" customFormat="1" ht="13.25" hidden="1" x14ac:dyDescent="0.2">
      <c r="B13" s="1"/>
      <c r="C13" s="1"/>
      <c r="D13" s="1"/>
      <c r="E13" s="1"/>
      <c r="F13" s="1"/>
      <c r="G13" s="1"/>
      <c r="H13" s="1"/>
      <c r="I13" s="5"/>
      <c r="J13" s="5"/>
      <c r="K13" s="5"/>
      <c r="L13" s="7"/>
    </row>
    <row r="14" spans="1:39" s="4" customFormat="1" ht="12.7" customHeight="1" x14ac:dyDescent="0.2">
      <c r="B14" s="1"/>
      <c r="C14" s="1"/>
      <c r="D14" s="1"/>
      <c r="E14" s="1"/>
      <c r="F14" s="1"/>
      <c r="G14" s="1"/>
      <c r="H14" s="1"/>
      <c r="I14" s="5"/>
      <c r="J14" s="5"/>
      <c r="K14" s="5"/>
      <c r="L14" s="7"/>
    </row>
    <row r="15" spans="1:39" ht="13.25" hidden="1" x14ac:dyDescent="0.2">
      <c r="B15" s="46" t="s">
        <v>3</v>
      </c>
      <c r="C15" s="159" t="e">
        <f>+VLOOKUP(#REF!,'[7]Datos Indicadores'!$A$2:$Y$144,11,FALSE)</f>
        <v>#REF!</v>
      </c>
      <c r="D15" s="159"/>
      <c r="E15" s="159"/>
      <c r="F15" s="159"/>
      <c r="G15" s="47" t="s">
        <v>4</v>
      </c>
      <c r="H15" s="48" t="e">
        <f>+VLOOKUP(#REF!,'[7]Datos Indicadores'!$A$2:$Y$144,10,FALSE)</f>
        <v>#REF!</v>
      </c>
      <c r="I15" s="5"/>
      <c r="J15" s="5"/>
      <c r="K15" s="5"/>
      <c r="L15" s="7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39" ht="13.25" hidden="1" x14ac:dyDescent="0.2">
      <c r="B16" s="49" t="s">
        <v>5</v>
      </c>
      <c r="C16" s="144" t="e">
        <f>+VLOOKUP(#REF!,'[7]Datos Indicadores'!$A$2:$Y$144,13,FALSE)</f>
        <v>#REF!</v>
      </c>
      <c r="D16" s="144"/>
      <c r="E16" s="144"/>
      <c r="F16" s="144"/>
      <c r="G16" s="50" t="s">
        <v>4</v>
      </c>
      <c r="H16" s="51" t="e">
        <f>+VLOOKUP(#REF!,'[7]Datos Indicadores'!$A$2:$Y$144,12,FALSE)</f>
        <v>#REF!</v>
      </c>
      <c r="I16" s="5"/>
      <c r="J16" s="5"/>
      <c r="K16" s="5"/>
      <c r="L16" s="7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2:39" ht="13.25" hidden="1" x14ac:dyDescent="0.2">
      <c r="B17" s="57" t="s">
        <v>11</v>
      </c>
      <c r="C17" s="58" t="e">
        <f>+VLOOKUP(#REF!,'[7]Datos Indicadores'!$A$2:$Y$144,7,FALSE)</f>
        <v>#REF!</v>
      </c>
      <c r="D17" s="59" t="s">
        <v>12</v>
      </c>
      <c r="E17" s="58" t="e">
        <f>+VLOOKUP(#REF!,'[7]Datos Indicadores'!$A$2:$Y$144,6,FALSE)</f>
        <v>#REF!</v>
      </c>
      <c r="F17" s="59" t="s">
        <v>13</v>
      </c>
      <c r="G17" s="60" t="e">
        <f>+VLOOKUP(#REF!,'[7]Datos Indicadores'!$A$2:$Y$144,9,FALSE)</f>
        <v>#REF!</v>
      </c>
      <c r="H17" s="61"/>
      <c r="I17" s="5"/>
      <c r="J17" s="5"/>
      <c r="K17" s="5"/>
      <c r="L17" s="7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2:39" ht="13.25" hidden="1" x14ac:dyDescent="0.2">
      <c r="B18" s="46" t="s">
        <v>14</v>
      </c>
      <c r="C18" s="27" t="e">
        <f>+VLOOKUP(#REF!,'[7]Datos Indicadores'!$A$2:$Y$144,20,FALSE)</f>
        <v>#REF!</v>
      </c>
      <c r="D18" s="47" t="s">
        <v>15</v>
      </c>
      <c r="E18" s="27" t="e">
        <f>+VLOOKUP(#REF!,'[7]Datos Indicadores'!$A$2:$Y$144,8,FALSE)</f>
        <v>#REF!</v>
      </c>
      <c r="F18" s="47"/>
      <c r="G18" s="47"/>
      <c r="H18" s="62"/>
      <c r="I18" s="5"/>
      <c r="J18" s="5"/>
      <c r="K18" s="5"/>
      <c r="L18" s="7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2:39" ht="14" hidden="1" thickBot="1" x14ac:dyDescent="0.25">
      <c r="B19" s="55" t="s">
        <v>16</v>
      </c>
      <c r="C19" s="173" t="e">
        <f>+VLOOKUP(#REF!,'[7]Datos Indicadores'!$A$2:$Y$144,5,FALSE)</f>
        <v>#REF!</v>
      </c>
      <c r="D19" s="173"/>
      <c r="E19" s="173"/>
      <c r="F19" s="173"/>
      <c r="G19" s="173"/>
      <c r="H19" s="174"/>
      <c r="I19" s="5"/>
      <c r="J19" s="5"/>
      <c r="K19" s="5"/>
      <c r="L19" s="7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2:39" s="4" customFormat="1" ht="13.25" hidden="1" x14ac:dyDescent="0.2">
      <c r="B20" s="1"/>
      <c r="C20" s="1"/>
      <c r="D20" s="1"/>
      <c r="E20" s="1"/>
      <c r="F20" s="1"/>
      <c r="G20" s="1"/>
      <c r="H20" s="1"/>
      <c r="I20" s="5"/>
      <c r="J20" s="5"/>
      <c r="K20" s="5"/>
      <c r="L20" s="7"/>
    </row>
    <row r="21" spans="2:39" s="4" customFormat="1" ht="13.25" hidden="1" x14ac:dyDescent="0.2">
      <c r="B21" s="1"/>
      <c r="C21" s="1"/>
      <c r="D21" s="1"/>
      <c r="E21" s="1"/>
      <c r="F21" s="1"/>
      <c r="G21" s="1"/>
      <c r="H21" s="1"/>
      <c r="I21" s="5"/>
      <c r="J21" s="5"/>
      <c r="K21" s="5"/>
      <c r="L21" s="7"/>
    </row>
    <row r="22" spans="2:39" s="4" customFormat="1" ht="12.7" customHeight="1" thickBot="1" x14ac:dyDescent="0.25">
      <c r="B22" s="1"/>
      <c r="C22" s="1"/>
      <c r="D22" s="1"/>
      <c r="E22" s="1"/>
      <c r="F22" s="1"/>
      <c r="G22" s="1"/>
      <c r="H22" s="1"/>
      <c r="I22" s="5"/>
      <c r="J22" s="5"/>
      <c r="K22" s="5"/>
      <c r="L22" s="7"/>
    </row>
    <row r="23" spans="2:39" ht="14" hidden="1" thickBot="1" x14ac:dyDescent="0.25">
      <c r="B23" s="46" t="s">
        <v>3</v>
      </c>
      <c r="C23" s="159" t="str">
        <f>+VLOOKUP(C26,'[7]Datos Indicadores'!$A$2:$Y$144,11,FALSE)</f>
        <v>Proceso: Gestión Jurídica</v>
      </c>
      <c r="D23" s="159"/>
      <c r="E23" s="159"/>
      <c r="F23" s="159"/>
      <c r="G23" s="47" t="s">
        <v>4</v>
      </c>
      <c r="H23" s="48">
        <f>+VLOOKUP(C26,'[7]Datos Indicadores'!$A$2:$Y$144,10,FALSE)</f>
        <v>7</v>
      </c>
      <c r="I23" s="5"/>
      <c r="J23" s="5"/>
      <c r="K23" s="5"/>
      <c r="L23" s="7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2:39" ht="14" hidden="1" thickBot="1" x14ac:dyDescent="0.25">
      <c r="B24" s="49" t="s">
        <v>5</v>
      </c>
      <c r="C24" s="144" t="str">
        <f>+VLOOKUP(C26,'[7]Datos Indicadores'!$A$2:$Y$144,13,FALSE)</f>
        <v>Proceso: Gestión Jurídica No Aplica</v>
      </c>
      <c r="D24" s="144"/>
      <c r="E24" s="144"/>
      <c r="F24" s="144"/>
      <c r="G24" s="50" t="s">
        <v>4</v>
      </c>
      <c r="H24" s="51">
        <f>+VLOOKUP(C26,'[7]Datos Indicadores'!$A$2:$Y$144,12,FALSE)</f>
        <v>7</v>
      </c>
      <c r="I24" s="5"/>
      <c r="J24" s="5"/>
      <c r="K24" s="5"/>
      <c r="L24" s="7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2:39" ht="25.55" customHeight="1" thickTop="1" thickBot="1" x14ac:dyDescent="0.25">
      <c r="B25" s="52" t="s">
        <v>6</v>
      </c>
      <c r="C25" s="108" t="s">
        <v>151</v>
      </c>
      <c r="D25" s="109"/>
      <c r="E25" s="109"/>
      <c r="F25" s="110"/>
      <c r="G25" s="53" t="s">
        <v>4</v>
      </c>
      <c r="H25" s="54">
        <v>3003</v>
      </c>
      <c r="I25" s="160" t="s">
        <v>7</v>
      </c>
      <c r="J25" s="160"/>
      <c r="K25" s="160"/>
      <c r="L25" s="15">
        <f>+'[7]5028 REP EXTERNA'!BB24</f>
        <v>0.94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2:39" ht="39.700000000000003" customHeight="1" thickTop="1" thickBot="1" x14ac:dyDescent="0.25">
      <c r="B26" s="55" t="s">
        <v>9</v>
      </c>
      <c r="C26" s="69">
        <v>5028</v>
      </c>
      <c r="D26" s="56" t="s">
        <v>10</v>
      </c>
      <c r="E26" s="117" t="s">
        <v>152</v>
      </c>
      <c r="F26" s="118"/>
      <c r="G26" s="118"/>
      <c r="H26" s="119"/>
      <c r="I26" s="39"/>
      <c r="J26" s="39"/>
      <c r="K26" s="39"/>
      <c r="L26" s="7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2:39" ht="12.7" hidden="1" customHeight="1" x14ac:dyDescent="0.2">
      <c r="B27" s="57" t="s">
        <v>11</v>
      </c>
      <c r="C27" s="58" t="s">
        <v>82</v>
      </c>
      <c r="D27" s="59" t="s">
        <v>12</v>
      </c>
      <c r="E27" s="58">
        <v>100</v>
      </c>
      <c r="F27" s="59" t="s">
        <v>13</v>
      </c>
      <c r="G27" s="60">
        <v>0</v>
      </c>
      <c r="H27" s="61"/>
      <c r="I27" s="39"/>
      <c r="J27" s="39"/>
      <c r="K27" s="39"/>
      <c r="L27" s="7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2:39" ht="12.7" hidden="1" customHeight="1" x14ac:dyDescent="0.2">
      <c r="B28" s="46" t="s">
        <v>14</v>
      </c>
      <c r="C28" s="68" t="s">
        <v>63</v>
      </c>
      <c r="D28" s="47" t="s">
        <v>15</v>
      </c>
      <c r="E28" s="68" t="s">
        <v>64</v>
      </c>
      <c r="F28" s="47"/>
      <c r="G28" s="47"/>
      <c r="H28" s="62"/>
      <c r="I28" s="39"/>
      <c r="J28" s="39"/>
      <c r="K28" s="39"/>
      <c r="L28" s="7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2:39" ht="13.6" hidden="1" customHeight="1" thickBot="1" x14ac:dyDescent="0.25">
      <c r="B29" s="55" t="s">
        <v>16</v>
      </c>
      <c r="C29" s="120" t="s">
        <v>65</v>
      </c>
      <c r="D29" s="121"/>
      <c r="E29" s="121"/>
      <c r="F29" s="121"/>
      <c r="G29" s="121"/>
      <c r="H29" s="122"/>
      <c r="I29" s="39"/>
      <c r="J29" s="39"/>
      <c r="K29" s="39"/>
      <c r="L29" s="7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2:39" s="4" customFormat="1" ht="12.7" hidden="1" customHeight="1" x14ac:dyDescent="0.2">
      <c r="B30" s="1"/>
      <c r="C30" s="1"/>
      <c r="D30" s="1"/>
      <c r="E30" s="1"/>
      <c r="F30" s="1"/>
      <c r="G30" s="1"/>
      <c r="H30" s="1"/>
      <c r="I30" s="39"/>
      <c r="J30" s="39"/>
      <c r="K30" s="39"/>
      <c r="L30" s="7"/>
    </row>
    <row r="31" spans="2:39" s="4" customFormat="1" ht="12.7" customHeight="1" thickBot="1" x14ac:dyDescent="0.25">
      <c r="B31" s="1"/>
      <c r="C31" s="1"/>
      <c r="D31" s="1"/>
      <c r="E31" s="1"/>
      <c r="F31" s="1"/>
      <c r="G31" s="1"/>
      <c r="H31" s="1"/>
      <c r="I31" s="39"/>
      <c r="J31" s="39"/>
      <c r="K31" s="39"/>
      <c r="L31" s="7"/>
    </row>
    <row r="32" spans="2:39" ht="13.6" hidden="1" customHeight="1" thickBot="1" x14ac:dyDescent="0.25">
      <c r="B32" s="46" t="s">
        <v>3</v>
      </c>
      <c r="C32" s="81" t="s">
        <v>153</v>
      </c>
      <c r="D32" s="82"/>
      <c r="E32" s="82"/>
      <c r="F32" s="83"/>
      <c r="G32" s="47" t="s">
        <v>4</v>
      </c>
      <c r="H32" s="48">
        <v>7</v>
      </c>
      <c r="I32" s="39"/>
      <c r="J32" s="39"/>
      <c r="K32" s="39"/>
      <c r="L32" s="7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2:39" ht="13.6" hidden="1" customHeight="1" thickBot="1" x14ac:dyDescent="0.25">
      <c r="B33" s="49" t="s">
        <v>5</v>
      </c>
      <c r="C33" s="105" t="s">
        <v>151</v>
      </c>
      <c r="D33" s="106"/>
      <c r="E33" s="106"/>
      <c r="F33" s="107"/>
      <c r="G33" s="50" t="s">
        <v>4</v>
      </c>
      <c r="H33" s="51">
        <v>7</v>
      </c>
      <c r="I33" s="39"/>
      <c r="J33" s="39"/>
      <c r="K33" s="39"/>
      <c r="L33" s="7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2:39" ht="25.55" customHeight="1" thickTop="1" thickBot="1" x14ac:dyDescent="0.25">
      <c r="B34" s="52" t="s">
        <v>6</v>
      </c>
      <c r="C34" s="108" t="s">
        <v>151</v>
      </c>
      <c r="D34" s="109"/>
      <c r="E34" s="109"/>
      <c r="F34" s="110"/>
      <c r="G34" s="53" t="s">
        <v>4</v>
      </c>
      <c r="H34" s="54">
        <v>3003</v>
      </c>
      <c r="I34" s="160" t="s">
        <v>7</v>
      </c>
      <c r="J34" s="160"/>
      <c r="K34" s="160"/>
      <c r="L34" s="15">
        <f>+'[7]5029 REP EXTERNA'!BB63</f>
        <v>0.99204771371769385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2:39" ht="35.299999999999997" customHeight="1" thickTop="1" thickBot="1" x14ac:dyDescent="0.25">
      <c r="B35" s="55" t="s">
        <v>9</v>
      </c>
      <c r="C35" s="69">
        <v>5029</v>
      </c>
      <c r="D35" s="56" t="s">
        <v>10</v>
      </c>
      <c r="E35" s="117" t="s">
        <v>154</v>
      </c>
      <c r="F35" s="118"/>
      <c r="G35" s="118"/>
      <c r="H35" s="119"/>
      <c r="I35" s="39"/>
      <c r="J35" s="39"/>
      <c r="K35" s="39"/>
      <c r="L35" s="7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</row>
    <row r="36" spans="2:39" ht="12.7" hidden="1" customHeight="1" x14ac:dyDescent="0.2">
      <c r="B36" s="57" t="s">
        <v>11</v>
      </c>
      <c r="C36" s="58" t="s">
        <v>82</v>
      </c>
      <c r="D36" s="59" t="s">
        <v>12</v>
      </c>
      <c r="E36" s="58">
        <v>100</v>
      </c>
      <c r="F36" s="59" t="s">
        <v>13</v>
      </c>
      <c r="G36" s="60">
        <v>0</v>
      </c>
      <c r="H36" s="61"/>
      <c r="I36" s="39"/>
      <c r="J36" s="39"/>
      <c r="K36" s="39"/>
      <c r="L36" s="7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2:39" ht="12.7" hidden="1" customHeight="1" x14ac:dyDescent="0.2">
      <c r="B37" s="46" t="s">
        <v>14</v>
      </c>
      <c r="C37" s="68" t="s">
        <v>63</v>
      </c>
      <c r="D37" s="47" t="s">
        <v>15</v>
      </c>
      <c r="E37" s="68" t="s">
        <v>64</v>
      </c>
      <c r="F37" s="47"/>
      <c r="G37" s="47"/>
      <c r="H37" s="62"/>
      <c r="I37" s="39"/>
      <c r="J37" s="39"/>
      <c r="K37" s="39"/>
      <c r="L37" s="7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2:39" ht="13.6" hidden="1" customHeight="1" thickBot="1" x14ac:dyDescent="0.25">
      <c r="B38" s="55" t="s">
        <v>16</v>
      </c>
      <c r="C38" s="120" t="s">
        <v>65</v>
      </c>
      <c r="D38" s="121"/>
      <c r="E38" s="121"/>
      <c r="F38" s="121"/>
      <c r="G38" s="121"/>
      <c r="H38" s="122"/>
      <c r="I38" s="39"/>
      <c r="J38" s="39"/>
      <c r="K38" s="39"/>
      <c r="L38" s="7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spans="2:39" s="4" customFormat="1" ht="12.7" hidden="1" customHeight="1" x14ac:dyDescent="0.2">
      <c r="B39" s="1"/>
      <c r="C39" s="1"/>
      <c r="D39" s="1"/>
      <c r="E39" s="1"/>
      <c r="F39" s="1"/>
      <c r="G39" s="1"/>
      <c r="H39" s="1"/>
      <c r="I39" s="39"/>
      <c r="J39" s="39"/>
      <c r="K39" s="39"/>
      <c r="L39" s="7"/>
    </row>
    <row r="40" spans="2:39" s="4" customFormat="1" ht="12.7" hidden="1" customHeight="1" x14ac:dyDescent="0.2">
      <c r="B40" s="1"/>
      <c r="C40" s="1"/>
      <c r="D40" s="1"/>
      <c r="E40" s="1"/>
      <c r="F40" s="1"/>
      <c r="G40" s="1"/>
      <c r="H40" s="1"/>
      <c r="I40" s="39"/>
      <c r="J40" s="39"/>
      <c r="K40" s="39"/>
      <c r="L40" s="7"/>
    </row>
    <row r="41" spans="2:39" s="4" customFormat="1" ht="12.7" hidden="1" customHeight="1" x14ac:dyDescent="0.2">
      <c r="B41" s="1"/>
      <c r="C41" s="1"/>
      <c r="D41" s="1"/>
      <c r="E41" s="1"/>
      <c r="F41" s="1"/>
      <c r="G41" s="1"/>
      <c r="H41" s="1"/>
      <c r="I41" s="39"/>
      <c r="J41" s="39"/>
      <c r="K41" s="39"/>
      <c r="L41" s="7"/>
    </row>
    <row r="42" spans="2:39" ht="12.7" hidden="1" customHeight="1" x14ac:dyDescent="0.2">
      <c r="B42" s="46" t="s">
        <v>3</v>
      </c>
      <c r="C42" s="81" t="s">
        <v>153</v>
      </c>
      <c r="D42" s="82"/>
      <c r="E42" s="82"/>
      <c r="F42" s="83"/>
      <c r="G42" s="47" t="s">
        <v>4</v>
      </c>
      <c r="H42" s="48">
        <v>7</v>
      </c>
      <c r="I42" s="39"/>
      <c r="J42" s="39"/>
      <c r="K42" s="39"/>
      <c r="L42" s="7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2:39" ht="12.7" hidden="1" customHeight="1" x14ac:dyDescent="0.2">
      <c r="B43" s="49" t="s">
        <v>5</v>
      </c>
      <c r="C43" s="123" t="s">
        <v>151</v>
      </c>
      <c r="D43" s="124"/>
      <c r="E43" s="124"/>
      <c r="F43" s="125"/>
      <c r="G43" s="50" t="s">
        <v>4</v>
      </c>
      <c r="H43" s="51">
        <v>7</v>
      </c>
      <c r="I43" s="39"/>
      <c r="J43" s="39"/>
      <c r="K43" s="39"/>
      <c r="L43" s="7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2:39" s="4" customFormat="1" ht="14" thickBot="1" x14ac:dyDescent="0.25">
      <c r="B44" s="63"/>
      <c r="C44" s="64"/>
      <c r="D44" s="64"/>
      <c r="E44" s="64"/>
      <c r="F44" s="64"/>
      <c r="G44" s="65"/>
      <c r="H44" s="66"/>
      <c r="I44" s="39"/>
      <c r="J44" s="39"/>
      <c r="K44" s="39"/>
      <c r="L44" s="7"/>
    </row>
    <row r="45" spans="2:39" ht="25.55" customHeight="1" thickBot="1" x14ac:dyDescent="0.25">
      <c r="B45" s="52" t="s">
        <v>6</v>
      </c>
      <c r="C45" s="108" t="s">
        <v>151</v>
      </c>
      <c r="D45" s="109"/>
      <c r="E45" s="109"/>
      <c r="F45" s="110"/>
      <c r="G45" s="53" t="s">
        <v>4</v>
      </c>
      <c r="H45" s="54">
        <v>3003</v>
      </c>
      <c r="I45" s="160" t="s">
        <v>7</v>
      </c>
      <c r="J45" s="160"/>
      <c r="K45" s="160"/>
      <c r="L45" s="26">
        <f>+'[7]5030 REP EXTERNA'!V63</f>
        <v>1.0418110418110418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</row>
    <row r="46" spans="2:39" ht="35.299999999999997" customHeight="1" thickTop="1" thickBot="1" x14ac:dyDescent="0.25">
      <c r="B46" s="55" t="s">
        <v>9</v>
      </c>
      <c r="C46" s="69">
        <v>5030</v>
      </c>
      <c r="D46" s="56" t="s">
        <v>10</v>
      </c>
      <c r="E46" s="117" t="s">
        <v>155</v>
      </c>
      <c r="F46" s="118"/>
      <c r="G46" s="118"/>
      <c r="H46" s="119"/>
      <c r="I46" s="39"/>
      <c r="J46" s="39"/>
      <c r="K46" s="39"/>
      <c r="L46" s="7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2:39" ht="12.7" hidden="1" customHeight="1" x14ac:dyDescent="0.2">
      <c r="B47" s="57" t="s">
        <v>11</v>
      </c>
      <c r="C47" s="58" t="s">
        <v>62</v>
      </c>
      <c r="D47" s="59" t="s">
        <v>12</v>
      </c>
      <c r="E47" s="58">
        <v>90</v>
      </c>
      <c r="F47" s="59" t="s">
        <v>13</v>
      </c>
      <c r="G47" s="60">
        <v>0</v>
      </c>
      <c r="H47" s="61"/>
      <c r="I47" s="39"/>
      <c r="J47" s="39"/>
      <c r="K47" s="39"/>
      <c r="L47" s="7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2:39" ht="12.7" hidden="1" customHeight="1" x14ac:dyDescent="0.2">
      <c r="B48" s="46" t="s">
        <v>14</v>
      </c>
      <c r="C48" s="68" t="s">
        <v>63</v>
      </c>
      <c r="D48" s="47" t="s">
        <v>15</v>
      </c>
      <c r="E48" s="68" t="s">
        <v>64</v>
      </c>
      <c r="F48" s="47"/>
      <c r="G48" s="47"/>
      <c r="H48" s="62"/>
      <c r="I48" s="39"/>
      <c r="J48" s="39"/>
      <c r="K48" s="39"/>
      <c r="L48" s="7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</row>
    <row r="49" spans="2:39" ht="13.6" hidden="1" customHeight="1" thickBot="1" x14ac:dyDescent="0.25">
      <c r="B49" s="55" t="s">
        <v>16</v>
      </c>
      <c r="C49" s="120" t="s">
        <v>65</v>
      </c>
      <c r="D49" s="121"/>
      <c r="E49" s="121"/>
      <c r="F49" s="121"/>
      <c r="G49" s="121"/>
      <c r="H49" s="122"/>
      <c r="I49" s="39"/>
      <c r="J49" s="39"/>
      <c r="K49" s="39"/>
      <c r="L49" s="7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2:39" s="4" customFormat="1" ht="12.7" customHeight="1" thickBot="1" x14ac:dyDescent="0.25">
      <c r="B50" s="1"/>
      <c r="C50" s="1"/>
      <c r="D50" s="1"/>
      <c r="E50" s="1"/>
      <c r="F50" s="1"/>
      <c r="G50" s="1"/>
      <c r="H50" s="1"/>
      <c r="I50" s="39"/>
      <c r="J50" s="39"/>
      <c r="K50" s="39"/>
      <c r="L50" s="7"/>
    </row>
    <row r="51" spans="2:39" s="4" customFormat="1" ht="13.6" hidden="1" customHeight="1" thickBot="1" x14ac:dyDescent="0.25">
      <c r="B51" s="1"/>
      <c r="C51" s="1"/>
      <c r="D51" s="1"/>
      <c r="E51" s="1"/>
      <c r="F51" s="1"/>
      <c r="G51" s="1"/>
      <c r="H51" s="1"/>
      <c r="I51" s="39"/>
      <c r="J51" s="39"/>
      <c r="K51" s="39"/>
      <c r="L51" s="7"/>
    </row>
    <row r="52" spans="2:39" ht="13.6" hidden="1" customHeight="1" thickBot="1" x14ac:dyDescent="0.25">
      <c r="B52" s="46" t="s">
        <v>3</v>
      </c>
      <c r="C52" s="81" t="s">
        <v>153</v>
      </c>
      <c r="D52" s="82"/>
      <c r="E52" s="82"/>
      <c r="F52" s="83"/>
      <c r="G52" s="47" t="s">
        <v>4</v>
      </c>
      <c r="H52" s="48">
        <v>7</v>
      </c>
      <c r="I52" s="39"/>
      <c r="J52" s="39"/>
      <c r="K52" s="39"/>
      <c r="L52" s="7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</row>
    <row r="53" spans="2:39" ht="13.6" hidden="1" customHeight="1" thickBot="1" x14ac:dyDescent="0.25">
      <c r="B53" s="49" t="s">
        <v>5</v>
      </c>
      <c r="C53" s="105" t="s">
        <v>151</v>
      </c>
      <c r="D53" s="106"/>
      <c r="E53" s="106"/>
      <c r="F53" s="107"/>
      <c r="G53" s="50" t="s">
        <v>4</v>
      </c>
      <c r="H53" s="51">
        <v>7</v>
      </c>
      <c r="I53" s="39"/>
      <c r="J53" s="39"/>
      <c r="K53" s="39"/>
      <c r="L53" s="7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</row>
    <row r="54" spans="2:39" ht="25.55" customHeight="1" thickTop="1" thickBot="1" x14ac:dyDescent="0.25">
      <c r="B54" s="52" t="s">
        <v>6</v>
      </c>
      <c r="C54" s="108" t="s">
        <v>151</v>
      </c>
      <c r="D54" s="109"/>
      <c r="E54" s="109"/>
      <c r="F54" s="110"/>
      <c r="G54" s="53" t="s">
        <v>4</v>
      </c>
      <c r="H54" s="54">
        <v>3003</v>
      </c>
      <c r="I54" s="160" t="s">
        <v>7</v>
      </c>
      <c r="J54" s="160"/>
      <c r="K54" s="160"/>
      <c r="L54" s="15">
        <f>+'[7]5057 REP EXTERNA'!R63</f>
        <v>0.40462427745664742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</row>
    <row r="55" spans="2:39" ht="35.299999999999997" customHeight="1" thickTop="1" thickBot="1" x14ac:dyDescent="0.25">
      <c r="B55" s="55" t="s">
        <v>9</v>
      </c>
      <c r="C55" s="69">
        <v>5057</v>
      </c>
      <c r="D55" s="56" t="s">
        <v>10</v>
      </c>
      <c r="E55" s="117" t="s">
        <v>156</v>
      </c>
      <c r="F55" s="118"/>
      <c r="G55" s="118"/>
      <c r="H55" s="119"/>
      <c r="I55" s="39"/>
      <c r="J55" s="39"/>
      <c r="K55" s="39"/>
      <c r="L55" s="7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</row>
    <row r="56" spans="2:39" ht="12.7" hidden="1" customHeight="1" x14ac:dyDescent="0.2">
      <c r="B56" s="57" t="s">
        <v>11</v>
      </c>
      <c r="C56" s="58" t="s">
        <v>87</v>
      </c>
      <c r="D56" s="59" t="s">
        <v>12</v>
      </c>
      <c r="E56" s="58">
        <v>80</v>
      </c>
      <c r="F56" s="59" t="s">
        <v>13</v>
      </c>
      <c r="G56" s="60">
        <v>0</v>
      </c>
      <c r="H56" s="61"/>
      <c r="I56" s="39"/>
      <c r="J56" s="39"/>
      <c r="K56" s="39"/>
      <c r="L56" s="7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2:39" ht="12.7" hidden="1" customHeight="1" x14ac:dyDescent="0.2">
      <c r="B57" s="46" t="s">
        <v>14</v>
      </c>
      <c r="C57" s="68" t="s">
        <v>63</v>
      </c>
      <c r="D57" s="47" t="s">
        <v>15</v>
      </c>
      <c r="E57" s="68" t="s">
        <v>64</v>
      </c>
      <c r="F57" s="47"/>
      <c r="G57" s="47"/>
      <c r="H57" s="62"/>
      <c r="I57" s="39"/>
      <c r="J57" s="39"/>
      <c r="K57" s="39"/>
      <c r="L57" s="7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2:39" ht="13.6" hidden="1" customHeight="1" thickBot="1" x14ac:dyDescent="0.25">
      <c r="B58" s="55" t="s">
        <v>16</v>
      </c>
      <c r="C58" s="120" t="s">
        <v>65</v>
      </c>
      <c r="D58" s="121"/>
      <c r="E58" s="121"/>
      <c r="F58" s="121"/>
      <c r="G58" s="121"/>
      <c r="H58" s="122"/>
      <c r="I58" s="39"/>
      <c r="J58" s="39"/>
      <c r="K58" s="39"/>
      <c r="L58" s="7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2:39" s="4" customFormat="1" ht="12.7" hidden="1" customHeight="1" x14ac:dyDescent="0.2">
      <c r="B59" s="1"/>
      <c r="C59" s="1"/>
      <c r="D59" s="1"/>
      <c r="E59" s="1"/>
      <c r="F59" s="1"/>
      <c r="G59" s="1"/>
      <c r="H59" s="1"/>
      <c r="I59" s="39"/>
      <c r="J59" s="39"/>
      <c r="K59" s="39"/>
      <c r="L59" s="7"/>
    </row>
    <row r="60" spans="2:39" s="4" customFormat="1" ht="12.7" hidden="1" customHeight="1" x14ac:dyDescent="0.2">
      <c r="B60" s="1"/>
      <c r="C60" s="1"/>
      <c r="D60" s="1"/>
      <c r="E60" s="1"/>
      <c r="F60" s="1"/>
      <c r="G60" s="1"/>
      <c r="H60" s="1"/>
      <c r="I60" s="39"/>
      <c r="J60" s="39"/>
      <c r="K60" s="39"/>
      <c r="L60" s="7"/>
    </row>
    <row r="61" spans="2:39" s="4" customFormat="1" ht="12.7" customHeight="1" thickBot="1" x14ac:dyDescent="0.25">
      <c r="B61" s="1"/>
      <c r="C61" s="1"/>
      <c r="D61" s="1"/>
      <c r="E61" s="1"/>
      <c r="F61" s="1"/>
      <c r="G61" s="1"/>
      <c r="H61" s="1"/>
      <c r="I61" s="39"/>
      <c r="J61" s="39"/>
      <c r="K61" s="39"/>
      <c r="L61" s="7"/>
    </row>
    <row r="62" spans="2:39" ht="13.6" hidden="1" customHeight="1" thickBot="1" x14ac:dyDescent="0.25">
      <c r="B62" s="46" t="s">
        <v>3</v>
      </c>
      <c r="C62" s="81" t="s">
        <v>153</v>
      </c>
      <c r="D62" s="82"/>
      <c r="E62" s="82"/>
      <c r="F62" s="83"/>
      <c r="G62" s="47" t="s">
        <v>4</v>
      </c>
      <c r="H62" s="48">
        <v>7</v>
      </c>
      <c r="I62" s="39"/>
      <c r="J62" s="39"/>
      <c r="K62" s="39"/>
      <c r="L62" s="7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2:39" ht="13.6" hidden="1" customHeight="1" thickBot="1" x14ac:dyDescent="0.25">
      <c r="B63" s="49" t="s">
        <v>5</v>
      </c>
      <c r="C63" s="105" t="s">
        <v>151</v>
      </c>
      <c r="D63" s="106"/>
      <c r="E63" s="106"/>
      <c r="F63" s="107"/>
      <c r="G63" s="50" t="s">
        <v>4</v>
      </c>
      <c r="H63" s="51">
        <v>7</v>
      </c>
      <c r="I63" s="39"/>
      <c r="J63" s="39"/>
      <c r="K63" s="39"/>
      <c r="L63" s="7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</row>
    <row r="64" spans="2:39" ht="25.55" customHeight="1" thickTop="1" thickBot="1" x14ac:dyDescent="0.25">
      <c r="B64" s="52" t="s">
        <v>6</v>
      </c>
      <c r="C64" s="108" t="s">
        <v>151</v>
      </c>
      <c r="D64" s="109"/>
      <c r="E64" s="109"/>
      <c r="F64" s="110"/>
      <c r="G64" s="53" t="s">
        <v>4</v>
      </c>
      <c r="H64" s="54">
        <v>3003</v>
      </c>
      <c r="I64" s="160" t="s">
        <v>7</v>
      </c>
      <c r="J64" s="160"/>
      <c r="K64" s="160"/>
      <c r="L64" s="15">
        <f>+'[7]5080 REP EXTERNA'!BB24</f>
        <v>0.71698113207547176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</row>
    <row r="65" spans="2:39" ht="35.299999999999997" customHeight="1" thickTop="1" thickBot="1" x14ac:dyDescent="0.25">
      <c r="B65" s="55" t="s">
        <v>9</v>
      </c>
      <c r="C65" s="69">
        <v>5080</v>
      </c>
      <c r="D65" s="56" t="s">
        <v>10</v>
      </c>
      <c r="E65" s="117" t="s">
        <v>157</v>
      </c>
      <c r="F65" s="118"/>
      <c r="G65" s="118"/>
      <c r="H65" s="119"/>
      <c r="I65" s="39"/>
      <c r="J65" s="39"/>
      <c r="K65" s="39"/>
      <c r="L65" s="7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</row>
    <row r="66" spans="2:39" ht="12.7" hidden="1" customHeight="1" x14ac:dyDescent="0.2">
      <c r="B66" s="57" t="s">
        <v>11</v>
      </c>
      <c r="C66" s="58" t="s">
        <v>82</v>
      </c>
      <c r="D66" s="59" t="s">
        <v>12</v>
      </c>
      <c r="E66" s="58">
        <v>80</v>
      </c>
      <c r="F66" s="59" t="s">
        <v>13</v>
      </c>
      <c r="G66" s="60">
        <v>0</v>
      </c>
      <c r="H66" s="61"/>
      <c r="I66" s="39"/>
      <c r="J66" s="39"/>
      <c r="K66" s="39"/>
      <c r="L66" s="7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2:39" ht="12.7" hidden="1" customHeight="1" x14ac:dyDescent="0.2">
      <c r="B67" s="46" t="s">
        <v>14</v>
      </c>
      <c r="C67" s="68" t="s">
        <v>63</v>
      </c>
      <c r="D67" s="47" t="s">
        <v>15</v>
      </c>
      <c r="E67" s="68" t="s">
        <v>64</v>
      </c>
      <c r="F67" s="47"/>
      <c r="G67" s="47"/>
      <c r="H67" s="62"/>
      <c r="I67" s="39"/>
      <c r="J67" s="39"/>
      <c r="K67" s="39"/>
      <c r="L67" s="7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spans="2:39" ht="13.6" hidden="1" customHeight="1" thickBot="1" x14ac:dyDescent="0.25">
      <c r="B68" s="55" t="s">
        <v>16</v>
      </c>
      <c r="C68" s="120" t="s">
        <v>65</v>
      </c>
      <c r="D68" s="121"/>
      <c r="E68" s="121"/>
      <c r="F68" s="121"/>
      <c r="G68" s="121"/>
      <c r="H68" s="122"/>
      <c r="I68" s="39"/>
      <c r="J68" s="39"/>
      <c r="K68" s="39"/>
      <c r="L68" s="7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</row>
    <row r="69" spans="2:39" s="4" customFormat="1" ht="12.7" customHeight="1" thickBot="1" x14ac:dyDescent="0.25">
      <c r="B69" s="1"/>
      <c r="C69" s="1"/>
      <c r="D69" s="1"/>
      <c r="E69" s="1"/>
      <c r="F69" s="1"/>
      <c r="G69" s="1"/>
      <c r="H69" s="1"/>
      <c r="I69" s="39"/>
      <c r="J69" s="39"/>
      <c r="K69" s="39"/>
      <c r="L69" s="7"/>
    </row>
    <row r="70" spans="2:39" s="4" customFormat="1" ht="13.6" hidden="1" customHeight="1" thickBot="1" x14ac:dyDescent="0.25">
      <c r="B70" s="1"/>
      <c r="C70" s="1"/>
      <c r="D70" s="1"/>
      <c r="E70" s="1"/>
      <c r="F70" s="1"/>
      <c r="G70" s="1"/>
      <c r="H70" s="1"/>
      <c r="I70" s="39"/>
      <c r="J70" s="39"/>
      <c r="K70" s="39"/>
      <c r="L70" s="7"/>
    </row>
    <row r="71" spans="2:39" ht="13.6" hidden="1" customHeight="1" thickBot="1" x14ac:dyDescent="0.25">
      <c r="B71" s="46" t="s">
        <v>3</v>
      </c>
      <c r="C71" s="81" t="s">
        <v>153</v>
      </c>
      <c r="D71" s="82"/>
      <c r="E71" s="82"/>
      <c r="F71" s="83"/>
      <c r="G71" s="47" t="s">
        <v>4</v>
      </c>
      <c r="H71" s="48">
        <v>7</v>
      </c>
      <c r="I71" s="39"/>
      <c r="J71" s="39"/>
      <c r="K71" s="39"/>
      <c r="L71" s="7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</row>
    <row r="72" spans="2:39" ht="13.6" hidden="1" customHeight="1" thickBot="1" x14ac:dyDescent="0.25">
      <c r="B72" s="49" t="s">
        <v>5</v>
      </c>
      <c r="C72" s="105" t="s">
        <v>151</v>
      </c>
      <c r="D72" s="106"/>
      <c r="E72" s="106"/>
      <c r="F72" s="107"/>
      <c r="G72" s="50" t="s">
        <v>4</v>
      </c>
      <c r="H72" s="51">
        <v>7</v>
      </c>
      <c r="I72" s="39"/>
      <c r="J72" s="39"/>
      <c r="K72" s="39"/>
      <c r="L72" s="7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</row>
    <row r="73" spans="2:39" ht="25.55" customHeight="1" thickTop="1" thickBot="1" x14ac:dyDescent="0.25">
      <c r="B73" s="52" t="s">
        <v>6</v>
      </c>
      <c r="C73" s="108" t="s">
        <v>151</v>
      </c>
      <c r="D73" s="109"/>
      <c r="E73" s="109"/>
      <c r="F73" s="110"/>
      <c r="G73" s="53" t="s">
        <v>4</v>
      </c>
      <c r="H73" s="54">
        <v>3003</v>
      </c>
      <c r="I73" s="160" t="s">
        <v>7</v>
      </c>
      <c r="J73" s="160"/>
      <c r="K73" s="160"/>
      <c r="L73" s="15">
        <f>+'[7]5081 REP EXTERNA'!BB64</f>
        <v>1.3362125035772825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</row>
    <row r="74" spans="2:39" ht="35.299999999999997" customHeight="1" thickTop="1" thickBot="1" x14ac:dyDescent="0.25">
      <c r="B74" s="55" t="s">
        <v>9</v>
      </c>
      <c r="C74" s="69">
        <v>5081</v>
      </c>
      <c r="D74" s="56" t="s">
        <v>10</v>
      </c>
      <c r="E74" s="117" t="s">
        <v>158</v>
      </c>
      <c r="F74" s="118"/>
      <c r="G74" s="118"/>
      <c r="H74" s="119"/>
      <c r="I74" s="39"/>
      <c r="J74" s="39"/>
      <c r="K74" s="39"/>
      <c r="L74" s="7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</row>
    <row r="75" spans="2:39" ht="12.7" hidden="1" customHeight="1" x14ac:dyDescent="0.2">
      <c r="B75" s="57" t="s">
        <v>11</v>
      </c>
      <c r="C75" s="58" t="s">
        <v>82</v>
      </c>
      <c r="D75" s="59" t="s">
        <v>12</v>
      </c>
      <c r="E75" s="58">
        <v>70</v>
      </c>
      <c r="F75" s="59" t="s">
        <v>13</v>
      </c>
      <c r="G75" s="60">
        <v>84.54</v>
      </c>
      <c r="H75" s="61"/>
      <c r="I75" s="39"/>
      <c r="J75" s="39"/>
      <c r="K75" s="39"/>
      <c r="L75" s="7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</row>
    <row r="76" spans="2:39" ht="12.7" hidden="1" customHeight="1" x14ac:dyDescent="0.2">
      <c r="B76" s="46" t="s">
        <v>14</v>
      </c>
      <c r="C76" s="68" t="s">
        <v>63</v>
      </c>
      <c r="D76" s="47" t="s">
        <v>15</v>
      </c>
      <c r="E76" s="68" t="s">
        <v>64</v>
      </c>
      <c r="F76" s="47"/>
      <c r="G76" s="47"/>
      <c r="H76" s="62"/>
      <c r="I76" s="39"/>
      <c r="J76" s="39"/>
      <c r="K76" s="39"/>
      <c r="L76" s="7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</row>
    <row r="77" spans="2:39" ht="13.6" hidden="1" customHeight="1" thickBot="1" x14ac:dyDescent="0.25">
      <c r="B77" s="55" t="s">
        <v>16</v>
      </c>
      <c r="C77" s="120" t="s">
        <v>65</v>
      </c>
      <c r="D77" s="121"/>
      <c r="E77" s="121"/>
      <c r="F77" s="121"/>
      <c r="G77" s="121"/>
      <c r="H77" s="122"/>
      <c r="I77" s="39"/>
      <c r="J77" s="39"/>
      <c r="K77" s="39"/>
      <c r="L77" s="7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</row>
    <row r="78" spans="2:39" s="4" customFormat="1" ht="12.7" hidden="1" customHeight="1" x14ac:dyDescent="0.2">
      <c r="B78" s="1"/>
      <c r="C78" s="1"/>
      <c r="D78" s="1"/>
      <c r="E78" s="1"/>
      <c r="F78" s="1"/>
      <c r="G78" s="1"/>
      <c r="H78" s="1"/>
      <c r="I78" s="39"/>
      <c r="J78" s="39"/>
      <c r="K78" s="39"/>
      <c r="L78" s="7"/>
    </row>
    <row r="79" spans="2:39" s="4" customFormat="1" ht="12.7" hidden="1" customHeight="1" x14ac:dyDescent="0.2">
      <c r="B79" s="1"/>
      <c r="C79" s="1"/>
      <c r="D79" s="1"/>
      <c r="E79" s="1"/>
      <c r="F79" s="1"/>
      <c r="G79" s="1"/>
      <c r="H79" s="1"/>
      <c r="I79" s="39"/>
      <c r="J79" s="39"/>
      <c r="K79" s="39"/>
      <c r="L79" s="7"/>
    </row>
    <row r="80" spans="2:39" s="4" customFormat="1" ht="12.7" hidden="1" customHeight="1" x14ac:dyDescent="0.2">
      <c r="B80" s="1"/>
      <c r="C80" s="1"/>
      <c r="D80" s="1"/>
      <c r="E80" s="1"/>
      <c r="F80" s="1"/>
      <c r="G80" s="1"/>
      <c r="H80" s="1"/>
      <c r="I80" s="39"/>
      <c r="J80" s="39"/>
      <c r="K80" s="39"/>
      <c r="L80" s="7"/>
    </row>
    <row r="81" spans="2:39" ht="12.7" hidden="1" customHeight="1" x14ac:dyDescent="0.2">
      <c r="B81" s="46" t="s">
        <v>3</v>
      </c>
      <c r="C81" s="81" t="s">
        <v>153</v>
      </c>
      <c r="D81" s="82"/>
      <c r="E81" s="82"/>
      <c r="F81" s="83"/>
      <c r="G81" s="47" t="s">
        <v>4</v>
      </c>
      <c r="H81" s="48">
        <v>7</v>
      </c>
      <c r="I81" s="39"/>
      <c r="J81" s="39"/>
      <c r="K81" s="39"/>
      <c r="L81" s="7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spans="2:39" ht="12.7" hidden="1" customHeight="1" x14ac:dyDescent="0.2">
      <c r="B82" s="49" t="s">
        <v>5</v>
      </c>
      <c r="C82" s="123" t="s">
        <v>151</v>
      </c>
      <c r="D82" s="124"/>
      <c r="E82" s="124"/>
      <c r="F82" s="125"/>
      <c r="G82" s="50" t="s">
        <v>4</v>
      </c>
      <c r="H82" s="51">
        <v>7</v>
      </c>
      <c r="I82" s="39"/>
      <c r="J82" s="39"/>
      <c r="K82" s="39"/>
      <c r="L82" s="7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</row>
    <row r="83" spans="2:39" s="4" customFormat="1" ht="14" thickBot="1" x14ac:dyDescent="0.25">
      <c r="B83" s="63"/>
      <c r="C83" s="64"/>
      <c r="D83" s="64"/>
      <c r="E83" s="64"/>
      <c r="F83" s="64"/>
      <c r="G83" s="65"/>
      <c r="H83" s="66"/>
      <c r="I83" s="39"/>
      <c r="J83" s="39"/>
      <c r="K83" s="39"/>
      <c r="L83" s="7"/>
    </row>
    <row r="84" spans="2:39" ht="25.55" customHeight="1" thickBot="1" x14ac:dyDescent="0.25">
      <c r="B84" s="52" t="s">
        <v>6</v>
      </c>
      <c r="C84" s="108" t="s">
        <v>151</v>
      </c>
      <c r="D84" s="109"/>
      <c r="E84" s="109"/>
      <c r="F84" s="110"/>
      <c r="G84" s="53" t="s">
        <v>4</v>
      </c>
      <c r="H84" s="54">
        <v>3003</v>
      </c>
      <c r="I84" s="160" t="s">
        <v>7</v>
      </c>
      <c r="J84" s="160"/>
      <c r="K84" s="160"/>
      <c r="L84" s="26">
        <f>+'[7]5083 REP EXTERNA'!BB64</f>
        <v>1.235632183908046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</row>
    <row r="85" spans="2:39" ht="35.299999999999997" customHeight="1" thickTop="1" thickBot="1" x14ac:dyDescent="0.25">
      <c r="B85" s="55" t="s">
        <v>9</v>
      </c>
      <c r="C85" s="69">
        <v>5083</v>
      </c>
      <c r="D85" s="56" t="s">
        <v>10</v>
      </c>
      <c r="E85" s="117" t="s">
        <v>159</v>
      </c>
      <c r="F85" s="118"/>
      <c r="G85" s="118"/>
      <c r="H85" s="119"/>
      <c r="I85" s="39"/>
      <c r="J85" s="39"/>
      <c r="K85" s="39"/>
      <c r="L85" s="7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</row>
    <row r="86" spans="2:39" ht="12.7" hidden="1" customHeight="1" x14ac:dyDescent="0.2">
      <c r="B86" s="57" t="s">
        <v>11</v>
      </c>
      <c r="C86" s="58" t="s">
        <v>82</v>
      </c>
      <c r="D86" s="59" t="s">
        <v>12</v>
      </c>
      <c r="E86" s="58">
        <v>80</v>
      </c>
      <c r="F86" s="59" t="s">
        <v>13</v>
      </c>
      <c r="G86" s="60">
        <v>47.5</v>
      </c>
      <c r="H86" s="61"/>
      <c r="I86" s="39"/>
      <c r="J86" s="39"/>
      <c r="K86" s="39"/>
      <c r="L86" s="7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</row>
    <row r="87" spans="2:39" ht="12.7" hidden="1" customHeight="1" x14ac:dyDescent="0.2">
      <c r="B87" s="46" t="s">
        <v>14</v>
      </c>
      <c r="C87" s="68" t="s">
        <v>63</v>
      </c>
      <c r="D87" s="47" t="s">
        <v>15</v>
      </c>
      <c r="E87" s="68" t="s">
        <v>64</v>
      </c>
      <c r="F87" s="47"/>
      <c r="G87" s="47"/>
      <c r="H87" s="62"/>
      <c r="I87" s="39"/>
      <c r="J87" s="39"/>
      <c r="K87" s="39"/>
      <c r="L87" s="7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</row>
    <row r="88" spans="2:39" ht="13.6" hidden="1" customHeight="1" thickBot="1" x14ac:dyDescent="0.25">
      <c r="B88" s="55" t="s">
        <v>16</v>
      </c>
      <c r="C88" s="120" t="s">
        <v>65</v>
      </c>
      <c r="D88" s="121"/>
      <c r="E88" s="121"/>
      <c r="F88" s="121"/>
      <c r="G88" s="121"/>
      <c r="H88" s="122"/>
      <c r="I88" s="39"/>
      <c r="J88" s="39"/>
      <c r="K88" s="39"/>
      <c r="L88" s="7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</row>
    <row r="89" spans="2:39" s="4" customFormat="1" ht="12.7" customHeight="1" thickBot="1" x14ac:dyDescent="0.25">
      <c r="B89" s="1"/>
      <c r="C89" s="1"/>
      <c r="D89" s="1"/>
      <c r="E89" s="1"/>
      <c r="F89" s="1"/>
      <c r="G89" s="1"/>
      <c r="H89" s="1"/>
      <c r="I89" s="39"/>
      <c r="J89" s="39"/>
      <c r="K89" s="39"/>
      <c r="L89" s="7"/>
    </row>
    <row r="90" spans="2:39" s="4" customFormat="1" ht="13.6" hidden="1" customHeight="1" thickBot="1" x14ac:dyDescent="0.25">
      <c r="B90" s="1"/>
      <c r="C90" s="1"/>
      <c r="D90" s="1"/>
      <c r="E90" s="1"/>
      <c r="F90" s="1"/>
      <c r="G90" s="1"/>
      <c r="H90" s="1"/>
      <c r="I90" s="39"/>
      <c r="J90" s="39"/>
      <c r="K90" s="39"/>
      <c r="L90" s="7"/>
    </row>
    <row r="91" spans="2:39" ht="13.6" hidden="1" customHeight="1" thickBot="1" x14ac:dyDescent="0.25">
      <c r="B91" s="46" t="s">
        <v>3</v>
      </c>
      <c r="C91" s="81" t="s">
        <v>153</v>
      </c>
      <c r="D91" s="82"/>
      <c r="E91" s="82"/>
      <c r="F91" s="83"/>
      <c r="G91" s="47" t="s">
        <v>4</v>
      </c>
      <c r="H91" s="48">
        <v>7</v>
      </c>
      <c r="I91" s="39"/>
      <c r="J91" s="39"/>
      <c r="K91" s="39"/>
      <c r="L91" s="7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</row>
    <row r="92" spans="2:39" ht="13.6" hidden="1" customHeight="1" thickBot="1" x14ac:dyDescent="0.25">
      <c r="B92" s="49" t="s">
        <v>5</v>
      </c>
      <c r="C92" s="105" t="s">
        <v>151</v>
      </c>
      <c r="D92" s="106"/>
      <c r="E92" s="106"/>
      <c r="F92" s="107"/>
      <c r="G92" s="50" t="s">
        <v>4</v>
      </c>
      <c r="H92" s="51">
        <v>7</v>
      </c>
      <c r="I92" s="39"/>
      <c r="J92" s="39"/>
      <c r="K92" s="39"/>
      <c r="L92" s="7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</row>
    <row r="93" spans="2:39" ht="25.55" customHeight="1" thickTop="1" thickBot="1" x14ac:dyDescent="0.25">
      <c r="B93" s="52" t="s">
        <v>6</v>
      </c>
      <c r="C93" s="108" t="s">
        <v>151</v>
      </c>
      <c r="D93" s="109"/>
      <c r="E93" s="109"/>
      <c r="F93" s="110"/>
      <c r="G93" s="53" t="s">
        <v>4</v>
      </c>
      <c r="H93" s="54">
        <v>3003</v>
      </c>
      <c r="I93" s="160" t="s">
        <v>7</v>
      </c>
      <c r="J93" s="160"/>
      <c r="K93" s="160"/>
      <c r="L93" s="15">
        <f>+'[7]5021 RJ'!BB53</f>
        <v>0.99949005609382968</v>
      </c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</row>
    <row r="94" spans="2:39" ht="35.299999999999997" customHeight="1" thickTop="1" thickBot="1" x14ac:dyDescent="0.25">
      <c r="B94" s="55" t="s">
        <v>9</v>
      </c>
      <c r="C94" s="69">
        <v>5021</v>
      </c>
      <c r="D94" s="56" t="s">
        <v>10</v>
      </c>
      <c r="E94" s="117" t="s">
        <v>160</v>
      </c>
      <c r="F94" s="118"/>
      <c r="G94" s="118"/>
      <c r="H94" s="119"/>
      <c r="I94" s="39"/>
      <c r="J94" s="39"/>
      <c r="K94" s="39"/>
      <c r="L94" s="7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</row>
    <row r="95" spans="2:39" ht="12.7" hidden="1" customHeight="1" x14ac:dyDescent="0.2">
      <c r="B95" s="57" t="s">
        <v>11</v>
      </c>
      <c r="C95" s="58" t="s">
        <v>82</v>
      </c>
      <c r="D95" s="59" t="s">
        <v>12</v>
      </c>
      <c r="E95" s="58">
        <v>100</v>
      </c>
      <c r="F95" s="59" t="s">
        <v>13</v>
      </c>
      <c r="G95" s="60">
        <v>99.11</v>
      </c>
      <c r="H95" s="61"/>
      <c r="I95" s="39"/>
      <c r="J95" s="39"/>
      <c r="K95" s="39"/>
      <c r="L95" s="7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</row>
    <row r="96" spans="2:39" ht="12.7" hidden="1" customHeight="1" x14ac:dyDescent="0.2">
      <c r="B96" s="46" t="s">
        <v>14</v>
      </c>
      <c r="C96" s="68" t="s">
        <v>63</v>
      </c>
      <c r="D96" s="47" t="s">
        <v>15</v>
      </c>
      <c r="E96" s="68" t="s">
        <v>64</v>
      </c>
      <c r="F96" s="47"/>
      <c r="G96" s="47"/>
      <c r="H96" s="62"/>
      <c r="I96" s="39"/>
      <c r="J96" s="39"/>
      <c r="K96" s="39"/>
      <c r="L96" s="7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</row>
    <row r="97" spans="2:39" ht="13.6" hidden="1" customHeight="1" thickBot="1" x14ac:dyDescent="0.25">
      <c r="B97" s="55" t="s">
        <v>16</v>
      </c>
      <c r="C97" s="120" t="s">
        <v>65</v>
      </c>
      <c r="D97" s="121"/>
      <c r="E97" s="121"/>
      <c r="F97" s="121"/>
      <c r="G97" s="121"/>
      <c r="H97" s="122"/>
      <c r="I97" s="39"/>
      <c r="J97" s="39"/>
      <c r="K97" s="39"/>
      <c r="L97" s="7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</row>
    <row r="98" spans="2:39" s="4" customFormat="1" ht="12.7" hidden="1" customHeight="1" x14ac:dyDescent="0.2">
      <c r="B98" s="1"/>
      <c r="C98" s="1"/>
      <c r="D98" s="1"/>
      <c r="E98" s="1"/>
      <c r="F98" s="1"/>
      <c r="G98" s="1"/>
      <c r="H98" s="1"/>
      <c r="I98" s="39"/>
      <c r="J98" s="39"/>
      <c r="K98" s="39"/>
      <c r="L98" s="7"/>
    </row>
    <row r="99" spans="2:39" s="4" customFormat="1" ht="12.7" hidden="1" customHeight="1" x14ac:dyDescent="0.2">
      <c r="B99" s="1"/>
      <c r="C99" s="1"/>
      <c r="D99" s="1"/>
      <c r="E99" s="1"/>
      <c r="F99" s="1"/>
      <c r="G99" s="1"/>
      <c r="H99" s="1"/>
      <c r="I99" s="39"/>
      <c r="J99" s="39"/>
      <c r="K99" s="39"/>
      <c r="L99" s="7"/>
    </row>
    <row r="100" spans="2:39" s="4" customFormat="1" ht="12.7" customHeight="1" thickBot="1" x14ac:dyDescent="0.25">
      <c r="B100" s="1"/>
      <c r="C100" s="1"/>
      <c r="D100" s="1"/>
      <c r="E100" s="1"/>
      <c r="F100" s="1"/>
      <c r="G100" s="1"/>
      <c r="H100" s="1"/>
      <c r="I100" s="39"/>
      <c r="J100" s="39"/>
      <c r="K100" s="39"/>
      <c r="L100" s="7"/>
    </row>
    <row r="101" spans="2:39" ht="13.6" hidden="1" customHeight="1" thickBot="1" x14ac:dyDescent="0.25">
      <c r="B101" s="46" t="s">
        <v>3</v>
      </c>
      <c r="C101" s="81" t="s">
        <v>153</v>
      </c>
      <c r="D101" s="82"/>
      <c r="E101" s="82"/>
      <c r="F101" s="83"/>
      <c r="G101" s="47" t="s">
        <v>4</v>
      </c>
      <c r="H101" s="48">
        <v>7</v>
      </c>
      <c r="I101" s="39"/>
      <c r="J101" s="39"/>
      <c r="K101" s="39"/>
      <c r="L101" s="7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</row>
    <row r="102" spans="2:39" ht="13.6" hidden="1" customHeight="1" thickBot="1" x14ac:dyDescent="0.25">
      <c r="B102" s="49" t="s">
        <v>5</v>
      </c>
      <c r="C102" s="105" t="s">
        <v>151</v>
      </c>
      <c r="D102" s="106"/>
      <c r="E102" s="106"/>
      <c r="F102" s="107"/>
      <c r="G102" s="50" t="s">
        <v>4</v>
      </c>
      <c r="H102" s="51">
        <v>7</v>
      </c>
      <c r="I102" s="39"/>
      <c r="J102" s="39"/>
      <c r="K102" s="39"/>
      <c r="L102" s="7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</row>
    <row r="103" spans="2:39" ht="25.55" customHeight="1" thickTop="1" thickBot="1" x14ac:dyDescent="0.25">
      <c r="B103" s="52" t="s">
        <v>6</v>
      </c>
      <c r="C103" s="108" t="s">
        <v>151</v>
      </c>
      <c r="D103" s="109"/>
      <c r="E103" s="109"/>
      <c r="F103" s="110"/>
      <c r="G103" s="53" t="s">
        <v>4</v>
      </c>
      <c r="H103" s="54">
        <v>3003</v>
      </c>
      <c r="I103" s="160" t="s">
        <v>7</v>
      </c>
      <c r="J103" s="160"/>
      <c r="K103" s="160"/>
      <c r="L103" s="15">
        <f>+'[7]5032ND'!V24</f>
        <v>0.93939393939393934</v>
      </c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</row>
    <row r="104" spans="2:39" ht="35.299999999999997" customHeight="1" thickTop="1" thickBot="1" x14ac:dyDescent="0.25">
      <c r="B104" s="55" t="s">
        <v>9</v>
      </c>
      <c r="C104" s="69">
        <v>5032</v>
      </c>
      <c r="D104" s="56" t="s">
        <v>10</v>
      </c>
      <c r="E104" s="117" t="s">
        <v>161</v>
      </c>
      <c r="F104" s="118"/>
      <c r="G104" s="118"/>
      <c r="H104" s="119"/>
      <c r="I104" s="5"/>
      <c r="J104" s="5"/>
      <c r="K104" s="5"/>
      <c r="L104" s="7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</row>
    <row r="105" spans="2:39" ht="12.7" hidden="1" customHeight="1" x14ac:dyDescent="0.2">
      <c r="B105" s="57" t="s">
        <v>11</v>
      </c>
      <c r="C105" s="58" t="s">
        <v>62</v>
      </c>
      <c r="D105" s="59" t="s">
        <v>12</v>
      </c>
      <c r="E105" s="58">
        <v>100</v>
      </c>
      <c r="F105" s="59" t="s">
        <v>13</v>
      </c>
      <c r="G105" s="60">
        <v>0</v>
      </c>
      <c r="H105" s="61"/>
      <c r="I105" s="5"/>
      <c r="J105" s="5"/>
      <c r="K105" s="5"/>
      <c r="L105" s="7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</row>
    <row r="106" spans="2:39" ht="12.7" hidden="1" customHeight="1" x14ac:dyDescent="0.2">
      <c r="B106" s="46" t="s">
        <v>14</v>
      </c>
      <c r="C106" s="68" t="s">
        <v>63</v>
      </c>
      <c r="D106" s="47" t="s">
        <v>15</v>
      </c>
      <c r="E106" s="68" t="s">
        <v>64</v>
      </c>
      <c r="F106" s="47"/>
      <c r="G106" s="47"/>
      <c r="H106" s="62"/>
      <c r="I106" s="5"/>
      <c r="J106" s="5"/>
      <c r="K106" s="5"/>
      <c r="L106" s="7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</row>
    <row r="107" spans="2:39" ht="13.6" hidden="1" customHeight="1" thickBot="1" x14ac:dyDescent="0.25">
      <c r="B107" s="55" t="s">
        <v>16</v>
      </c>
      <c r="C107" s="120" t="s">
        <v>112</v>
      </c>
      <c r="D107" s="121"/>
      <c r="E107" s="121"/>
      <c r="F107" s="121"/>
      <c r="G107" s="121"/>
      <c r="H107" s="122"/>
      <c r="I107" s="5"/>
      <c r="J107" s="5"/>
      <c r="K107" s="5"/>
      <c r="L107" s="7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</row>
    <row r="108" spans="2:39" s="4" customFormat="1" ht="12.7" customHeight="1" thickBot="1" x14ac:dyDescent="0.25">
      <c r="B108" s="1"/>
      <c r="C108" s="1"/>
      <c r="D108" s="1"/>
      <c r="E108" s="1"/>
      <c r="F108" s="1"/>
      <c r="G108" s="1"/>
      <c r="H108" s="1"/>
      <c r="I108" s="5"/>
      <c r="J108" s="5"/>
      <c r="K108" s="5"/>
      <c r="L108" s="7"/>
    </row>
    <row r="109" spans="2:39" s="4" customFormat="1" ht="13.6" hidden="1" customHeight="1" thickBot="1" x14ac:dyDescent="0.25">
      <c r="B109" s="1"/>
      <c r="C109" s="1"/>
      <c r="D109" s="1"/>
      <c r="E109" s="1"/>
      <c r="F109" s="1"/>
      <c r="G109" s="1"/>
      <c r="H109" s="1"/>
      <c r="I109" s="5"/>
      <c r="J109" s="5"/>
      <c r="K109" s="5"/>
      <c r="L109" s="7"/>
    </row>
    <row r="110" spans="2:39" ht="13.6" hidden="1" customHeight="1" thickBot="1" x14ac:dyDescent="0.25">
      <c r="B110" s="46" t="s">
        <v>3</v>
      </c>
      <c r="C110" s="81" t="s">
        <v>153</v>
      </c>
      <c r="D110" s="82"/>
      <c r="E110" s="82"/>
      <c r="F110" s="83"/>
      <c r="G110" s="47" t="s">
        <v>4</v>
      </c>
      <c r="H110" s="48">
        <v>7</v>
      </c>
      <c r="I110" s="5"/>
      <c r="J110" s="5"/>
      <c r="K110" s="5"/>
      <c r="L110" s="7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</row>
    <row r="111" spans="2:39" ht="13.6" hidden="1" customHeight="1" thickBot="1" x14ac:dyDescent="0.25">
      <c r="B111" s="46" t="s">
        <v>5</v>
      </c>
      <c r="C111" s="129" t="s">
        <v>151</v>
      </c>
      <c r="D111" s="130"/>
      <c r="E111" s="130"/>
      <c r="F111" s="131"/>
      <c r="G111" s="47" t="s">
        <v>4</v>
      </c>
      <c r="H111" s="48">
        <v>7</v>
      </c>
      <c r="I111" s="5"/>
      <c r="J111" s="5"/>
      <c r="K111" s="5"/>
      <c r="L111" s="7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</row>
    <row r="112" spans="2:39" ht="25.55" customHeight="1" thickTop="1" thickBot="1" x14ac:dyDescent="0.25">
      <c r="B112" s="46" t="s">
        <v>6</v>
      </c>
      <c r="C112" s="132" t="s">
        <v>151</v>
      </c>
      <c r="D112" s="133"/>
      <c r="E112" s="133"/>
      <c r="F112" s="134"/>
      <c r="G112" s="47" t="s">
        <v>4</v>
      </c>
      <c r="H112" s="48">
        <v>3003</v>
      </c>
      <c r="I112" s="160" t="s">
        <v>7</v>
      </c>
      <c r="J112" s="160"/>
      <c r="K112" s="160"/>
      <c r="L112" s="15">
        <f>+'[7]5033ND'!BB24</f>
        <v>1</v>
      </c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</row>
    <row r="113" spans="2:39" ht="35.299999999999997" customHeight="1" thickTop="1" x14ac:dyDescent="0.2">
      <c r="B113" s="46" t="s">
        <v>9</v>
      </c>
      <c r="C113" s="68">
        <v>5033</v>
      </c>
      <c r="D113" s="47" t="s">
        <v>10</v>
      </c>
      <c r="E113" s="135" t="s">
        <v>162</v>
      </c>
      <c r="F113" s="136"/>
      <c r="G113" s="136"/>
      <c r="H113" s="137"/>
      <c r="I113" s="39"/>
      <c r="J113" s="39"/>
      <c r="K113" s="39"/>
      <c r="L113" s="7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</row>
    <row r="114" spans="2:39" ht="12.7" hidden="1" customHeight="1" x14ac:dyDescent="0.2">
      <c r="B114" s="46" t="s">
        <v>11</v>
      </c>
      <c r="C114" s="68" t="s">
        <v>82</v>
      </c>
      <c r="D114" s="47" t="s">
        <v>12</v>
      </c>
      <c r="E114" s="68">
        <v>100</v>
      </c>
      <c r="F114" s="47" t="s">
        <v>13</v>
      </c>
      <c r="G114" s="70">
        <v>0</v>
      </c>
      <c r="H114" s="62"/>
      <c r="I114" s="39"/>
      <c r="J114" s="39"/>
      <c r="K114" s="39"/>
      <c r="L114" s="7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</row>
    <row r="115" spans="2:39" ht="12.7" hidden="1" customHeight="1" x14ac:dyDescent="0.2">
      <c r="B115" s="46" t="s">
        <v>14</v>
      </c>
      <c r="C115" s="68" t="s">
        <v>72</v>
      </c>
      <c r="D115" s="47" t="s">
        <v>15</v>
      </c>
      <c r="E115" s="68" t="s">
        <v>64</v>
      </c>
      <c r="F115" s="47"/>
      <c r="G115" s="47"/>
      <c r="H115" s="62"/>
      <c r="I115" s="39"/>
      <c r="J115" s="39"/>
      <c r="K115" s="39"/>
      <c r="L115" s="7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</row>
    <row r="116" spans="2:39" ht="13.6" hidden="1" customHeight="1" thickBot="1" x14ac:dyDescent="0.25">
      <c r="B116" s="55" t="s">
        <v>16</v>
      </c>
      <c r="C116" s="120" t="s">
        <v>65</v>
      </c>
      <c r="D116" s="121"/>
      <c r="E116" s="121"/>
      <c r="F116" s="121"/>
      <c r="G116" s="121"/>
      <c r="H116" s="122"/>
      <c r="I116" s="39"/>
      <c r="J116" s="39"/>
      <c r="K116" s="39"/>
      <c r="L116" s="7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</row>
    <row r="117" spans="2:39" s="4" customFormat="1" ht="12.7" hidden="1" customHeight="1" x14ac:dyDescent="0.2">
      <c r="B117" s="1"/>
      <c r="C117" s="1"/>
      <c r="D117" s="1"/>
      <c r="E117" s="1"/>
      <c r="F117" s="1"/>
      <c r="G117" s="1"/>
      <c r="H117" s="1"/>
      <c r="I117" s="39"/>
      <c r="J117" s="39"/>
      <c r="K117" s="39"/>
      <c r="L117" s="7"/>
    </row>
    <row r="118" spans="2:39" s="4" customFormat="1" ht="12.7" hidden="1" customHeight="1" x14ac:dyDescent="0.2">
      <c r="B118" s="1"/>
      <c r="C118" s="1"/>
      <c r="D118" s="1"/>
      <c r="E118" s="1"/>
      <c r="F118" s="1"/>
      <c r="G118" s="1"/>
      <c r="H118" s="1"/>
      <c r="I118" s="39"/>
      <c r="J118" s="39"/>
      <c r="K118" s="39"/>
      <c r="L118" s="7"/>
    </row>
    <row r="119" spans="2:39" s="4" customFormat="1" ht="12.7" hidden="1" customHeight="1" x14ac:dyDescent="0.2">
      <c r="B119" s="1"/>
      <c r="C119" s="1"/>
      <c r="D119" s="1"/>
      <c r="E119" s="1"/>
      <c r="F119" s="1"/>
      <c r="G119" s="1"/>
      <c r="H119" s="1"/>
      <c r="I119" s="39"/>
      <c r="J119" s="39"/>
      <c r="K119" s="39"/>
      <c r="L119" s="7"/>
    </row>
    <row r="120" spans="2:39" ht="12.7" hidden="1" customHeight="1" x14ac:dyDescent="0.2">
      <c r="B120" s="46" t="s">
        <v>3</v>
      </c>
      <c r="C120" s="81" t="s">
        <v>153</v>
      </c>
      <c r="D120" s="82"/>
      <c r="E120" s="82"/>
      <c r="F120" s="83"/>
      <c r="G120" s="47" t="s">
        <v>4</v>
      </c>
      <c r="H120" s="48">
        <v>7</v>
      </c>
      <c r="I120" s="39"/>
      <c r="J120" s="39"/>
      <c r="K120" s="39"/>
      <c r="L120" s="7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</row>
    <row r="121" spans="2:39" ht="12.7" hidden="1" customHeight="1" x14ac:dyDescent="0.2">
      <c r="B121" s="49" t="s">
        <v>5</v>
      </c>
      <c r="C121" s="123" t="s">
        <v>151</v>
      </c>
      <c r="D121" s="124"/>
      <c r="E121" s="124"/>
      <c r="F121" s="125"/>
      <c r="G121" s="50" t="s">
        <v>4</v>
      </c>
      <c r="H121" s="51">
        <v>7</v>
      </c>
      <c r="I121" s="39"/>
      <c r="J121" s="39"/>
      <c r="K121" s="39"/>
      <c r="L121" s="7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</row>
    <row r="122" spans="2:39" s="4" customFormat="1" ht="14" thickBot="1" x14ac:dyDescent="0.25">
      <c r="B122" s="63"/>
      <c r="C122" s="64"/>
      <c r="D122" s="64"/>
      <c r="E122" s="64"/>
      <c r="F122" s="64"/>
      <c r="G122" s="65"/>
      <c r="H122" s="66"/>
      <c r="I122" s="39"/>
      <c r="J122" s="39"/>
      <c r="K122" s="39"/>
      <c r="L122" s="7"/>
    </row>
    <row r="123" spans="2:39" ht="25.55" customHeight="1" thickBot="1" x14ac:dyDescent="0.25">
      <c r="B123" s="52" t="s">
        <v>6</v>
      </c>
      <c r="C123" s="108" t="s">
        <v>151</v>
      </c>
      <c r="D123" s="109"/>
      <c r="E123" s="109"/>
      <c r="F123" s="110"/>
      <c r="G123" s="53" t="s">
        <v>4</v>
      </c>
      <c r="H123" s="54">
        <v>3003</v>
      </c>
      <c r="I123" s="160" t="s">
        <v>7</v>
      </c>
      <c r="J123" s="160"/>
      <c r="K123" s="160"/>
      <c r="L123" s="26">
        <f>+'[7]5079ND'!BB24</f>
        <v>1</v>
      </c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</row>
    <row r="124" spans="2:39" ht="35.299999999999997" customHeight="1" thickTop="1" thickBot="1" x14ac:dyDescent="0.25">
      <c r="B124" s="55" t="s">
        <v>9</v>
      </c>
      <c r="C124" s="69">
        <v>5079</v>
      </c>
      <c r="D124" s="56" t="s">
        <v>10</v>
      </c>
      <c r="E124" s="117" t="s">
        <v>163</v>
      </c>
      <c r="F124" s="118"/>
      <c r="G124" s="118"/>
      <c r="H124" s="119"/>
      <c r="I124" s="39"/>
      <c r="J124" s="39"/>
      <c r="K124" s="39"/>
      <c r="L124" s="7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</row>
    <row r="125" spans="2:39" ht="12.7" hidden="1" customHeight="1" x14ac:dyDescent="0.2">
      <c r="B125" s="57" t="s">
        <v>11</v>
      </c>
      <c r="C125" s="58" t="s">
        <v>82</v>
      </c>
      <c r="D125" s="59" t="s">
        <v>12</v>
      </c>
      <c r="E125" s="58">
        <v>100</v>
      </c>
      <c r="F125" s="59" t="s">
        <v>13</v>
      </c>
      <c r="G125" s="60">
        <v>0</v>
      </c>
      <c r="H125" s="61"/>
      <c r="I125" s="39"/>
      <c r="J125" s="39"/>
      <c r="K125" s="39"/>
      <c r="L125" s="7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</row>
    <row r="126" spans="2:39" ht="12.7" hidden="1" customHeight="1" x14ac:dyDescent="0.2">
      <c r="B126" s="46" t="s">
        <v>14</v>
      </c>
      <c r="C126" s="68" t="s">
        <v>63</v>
      </c>
      <c r="D126" s="47" t="s">
        <v>15</v>
      </c>
      <c r="E126" s="68" t="s">
        <v>64</v>
      </c>
      <c r="F126" s="47"/>
      <c r="G126" s="47"/>
      <c r="H126" s="62"/>
      <c r="I126" s="39"/>
      <c r="J126" s="39"/>
      <c r="K126" s="39"/>
      <c r="L126" s="7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</row>
    <row r="127" spans="2:39" ht="13.6" hidden="1" customHeight="1" thickBot="1" x14ac:dyDescent="0.25">
      <c r="B127" s="55" t="s">
        <v>16</v>
      </c>
      <c r="C127" s="120" t="s">
        <v>65</v>
      </c>
      <c r="D127" s="121"/>
      <c r="E127" s="121"/>
      <c r="F127" s="121"/>
      <c r="G127" s="121"/>
      <c r="H127" s="122"/>
      <c r="I127" s="39"/>
      <c r="J127" s="39"/>
      <c r="K127" s="39"/>
      <c r="L127" s="7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</row>
    <row r="128" spans="2:39" s="4" customFormat="1" ht="12.7" customHeight="1" thickBot="1" x14ac:dyDescent="0.25">
      <c r="B128" s="1"/>
      <c r="C128" s="1"/>
      <c r="D128" s="1"/>
      <c r="E128" s="1"/>
      <c r="F128" s="1"/>
      <c r="G128" s="1"/>
      <c r="H128" s="1"/>
      <c r="I128" s="39"/>
      <c r="J128" s="39"/>
      <c r="K128" s="39"/>
      <c r="L128" s="7"/>
    </row>
    <row r="129" spans="2:39" s="4" customFormat="1" ht="13.6" hidden="1" customHeight="1" thickBot="1" x14ac:dyDescent="0.25">
      <c r="B129" s="1"/>
      <c r="C129" s="1"/>
      <c r="D129" s="1"/>
      <c r="E129" s="1"/>
      <c r="F129" s="1"/>
      <c r="G129" s="1"/>
      <c r="H129" s="1"/>
      <c r="I129" s="39"/>
      <c r="J129" s="39"/>
      <c r="K129" s="39"/>
      <c r="L129" s="7"/>
    </row>
    <row r="130" spans="2:39" ht="13.6" hidden="1" customHeight="1" thickBot="1" x14ac:dyDescent="0.25">
      <c r="B130" s="46" t="s">
        <v>3</v>
      </c>
      <c r="C130" s="81" t="s">
        <v>153</v>
      </c>
      <c r="D130" s="82"/>
      <c r="E130" s="82"/>
      <c r="F130" s="83"/>
      <c r="G130" s="47" t="s">
        <v>4</v>
      </c>
      <c r="H130" s="48">
        <v>7</v>
      </c>
      <c r="I130" s="39"/>
      <c r="J130" s="39"/>
      <c r="K130" s="39"/>
      <c r="L130" s="7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</row>
    <row r="131" spans="2:39" ht="13.6" hidden="1" customHeight="1" thickBot="1" x14ac:dyDescent="0.25">
      <c r="B131" s="49" t="s">
        <v>5</v>
      </c>
      <c r="C131" s="105" t="s">
        <v>151</v>
      </c>
      <c r="D131" s="106"/>
      <c r="E131" s="106"/>
      <c r="F131" s="107"/>
      <c r="G131" s="50" t="s">
        <v>4</v>
      </c>
      <c r="H131" s="51">
        <v>7</v>
      </c>
      <c r="I131" s="39"/>
      <c r="J131" s="39"/>
      <c r="K131" s="39"/>
      <c r="L131" s="7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</row>
    <row r="132" spans="2:39" ht="25.55" customHeight="1" thickTop="1" thickBot="1" x14ac:dyDescent="0.25">
      <c r="B132" s="52" t="s">
        <v>6</v>
      </c>
      <c r="C132" s="108" t="s">
        <v>151</v>
      </c>
      <c r="D132" s="109"/>
      <c r="E132" s="109"/>
      <c r="F132" s="110"/>
      <c r="G132" s="53" t="s">
        <v>4</v>
      </c>
      <c r="H132" s="54">
        <v>3003</v>
      </c>
      <c r="I132" s="160" t="s">
        <v>7</v>
      </c>
      <c r="J132" s="160"/>
      <c r="K132" s="160"/>
      <c r="L132" s="15">
        <f>+'[7]5082RJ'!V67</f>
        <v>0.8327067669172934</v>
      </c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</row>
    <row r="133" spans="2:39" ht="35.299999999999997" customHeight="1" thickTop="1" thickBot="1" x14ac:dyDescent="0.25">
      <c r="B133" s="55" t="s">
        <v>9</v>
      </c>
      <c r="C133" s="69">
        <v>5082</v>
      </c>
      <c r="D133" s="56" t="s">
        <v>10</v>
      </c>
      <c r="E133" s="117" t="s">
        <v>164</v>
      </c>
      <c r="F133" s="118"/>
      <c r="G133" s="118"/>
      <c r="H133" s="119"/>
      <c r="I133" s="39"/>
      <c r="J133" s="39"/>
      <c r="K133" s="39"/>
      <c r="L133" s="7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</row>
    <row r="134" spans="2:39" ht="12.7" hidden="1" customHeight="1" x14ac:dyDescent="0.2">
      <c r="B134" s="17" t="s">
        <v>11</v>
      </c>
      <c r="C134" s="18" t="s">
        <v>62</v>
      </c>
      <c r="D134" s="19" t="s">
        <v>12</v>
      </c>
      <c r="E134" s="18">
        <v>100</v>
      </c>
      <c r="F134" s="19" t="s">
        <v>13</v>
      </c>
      <c r="G134" s="20">
        <v>62.95</v>
      </c>
      <c r="H134" s="21"/>
      <c r="I134" s="39"/>
      <c r="J134" s="39"/>
      <c r="K134" s="39"/>
      <c r="L134" s="7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</row>
    <row r="135" spans="2:39" ht="12.7" hidden="1" customHeight="1" x14ac:dyDescent="0.2">
      <c r="B135" s="9" t="s">
        <v>14</v>
      </c>
      <c r="C135" s="71" t="s">
        <v>63</v>
      </c>
      <c r="D135" s="10" t="s">
        <v>15</v>
      </c>
      <c r="E135" s="71" t="s">
        <v>64</v>
      </c>
      <c r="F135" s="10"/>
      <c r="G135" s="10"/>
      <c r="H135" s="23"/>
      <c r="I135" s="39"/>
      <c r="J135" s="39"/>
      <c r="K135" s="39"/>
      <c r="L135" s="7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</row>
    <row r="136" spans="2:39" ht="13.6" hidden="1" customHeight="1" thickBot="1" x14ac:dyDescent="0.25">
      <c r="B136" s="16" t="s">
        <v>16</v>
      </c>
      <c r="C136" s="138" t="s">
        <v>65</v>
      </c>
      <c r="D136" s="139"/>
      <c r="E136" s="139"/>
      <c r="F136" s="139"/>
      <c r="G136" s="139"/>
      <c r="H136" s="140"/>
      <c r="I136" s="39"/>
      <c r="J136" s="39"/>
      <c r="K136" s="39"/>
      <c r="L136" s="7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</row>
    <row r="137" spans="2:39" s="4" customFormat="1" ht="12.7" hidden="1" customHeight="1" x14ac:dyDescent="0.2">
      <c r="I137" s="39"/>
      <c r="J137" s="39"/>
      <c r="K137" s="39"/>
      <c r="L137" s="7"/>
    </row>
    <row r="138" spans="2:39" s="4" customFormat="1" ht="12.7" hidden="1" customHeight="1" x14ac:dyDescent="0.2">
      <c r="I138" s="39"/>
      <c r="J138" s="39"/>
      <c r="K138" s="39"/>
      <c r="L138" s="7"/>
    </row>
    <row r="139" spans="2:39" s="4" customFormat="1" ht="12.7" customHeight="1" thickBot="1" x14ac:dyDescent="0.25">
      <c r="I139" s="39"/>
      <c r="J139" s="39"/>
      <c r="K139" s="39"/>
      <c r="L139" s="7"/>
    </row>
    <row r="140" spans="2:39" ht="13.6" hidden="1" customHeight="1" thickBot="1" x14ac:dyDescent="0.25">
      <c r="B140" s="9" t="s">
        <v>3</v>
      </c>
      <c r="C140" s="141" t="s">
        <v>153</v>
      </c>
      <c r="D140" s="142"/>
      <c r="E140" s="142"/>
      <c r="F140" s="143"/>
      <c r="G140" s="10" t="s">
        <v>4</v>
      </c>
      <c r="H140" s="11">
        <v>7</v>
      </c>
      <c r="I140" s="39"/>
      <c r="J140" s="39"/>
      <c r="K140" s="39"/>
      <c r="L140" s="7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</row>
    <row r="141" spans="2:39" ht="13.6" hidden="1" customHeight="1" thickBot="1" x14ac:dyDescent="0.25">
      <c r="B141" s="9" t="s">
        <v>5</v>
      </c>
      <c r="C141" s="161" t="s">
        <v>151</v>
      </c>
      <c r="D141" s="162"/>
      <c r="E141" s="162"/>
      <c r="F141" s="163"/>
      <c r="G141" s="10" t="s">
        <v>4</v>
      </c>
      <c r="H141" s="11">
        <v>7</v>
      </c>
      <c r="I141" s="39"/>
      <c r="J141" s="39"/>
      <c r="K141" s="39"/>
      <c r="L141" s="7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</row>
    <row r="142" spans="2:39" ht="25.55" customHeight="1" thickTop="1" thickBot="1" x14ac:dyDescent="0.25">
      <c r="B142" s="46" t="s">
        <v>6</v>
      </c>
      <c r="C142" s="132" t="s">
        <v>151</v>
      </c>
      <c r="D142" s="133"/>
      <c r="E142" s="133"/>
      <c r="F142" s="134"/>
      <c r="G142" s="47" t="s">
        <v>4</v>
      </c>
      <c r="H142" s="48">
        <v>3003</v>
      </c>
      <c r="I142" s="160" t="s">
        <v>7</v>
      </c>
      <c r="J142" s="160"/>
      <c r="K142" s="160"/>
      <c r="L142" s="15">
        <f>+'[7]5084RJ'!BB58</f>
        <v>1.0366512345679013</v>
      </c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</row>
    <row r="143" spans="2:39" ht="39.700000000000003" customHeight="1" thickTop="1" x14ac:dyDescent="0.2">
      <c r="B143" s="46" t="s">
        <v>9</v>
      </c>
      <c r="C143" s="68">
        <v>5084</v>
      </c>
      <c r="D143" s="47" t="s">
        <v>10</v>
      </c>
      <c r="E143" s="135" t="s">
        <v>165</v>
      </c>
      <c r="F143" s="136"/>
      <c r="G143" s="136"/>
      <c r="H143" s="137"/>
      <c r="I143" s="39"/>
      <c r="J143" s="39"/>
      <c r="K143" s="39"/>
      <c r="L143" s="7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</row>
    <row r="144" spans="2:39" ht="12.7" hidden="1" customHeight="1" x14ac:dyDescent="0.2">
      <c r="B144" s="46" t="s">
        <v>11</v>
      </c>
      <c r="C144" s="68" t="s">
        <v>82</v>
      </c>
      <c r="D144" s="47" t="s">
        <v>12</v>
      </c>
      <c r="E144" s="68">
        <v>100</v>
      </c>
      <c r="F144" s="47" t="s">
        <v>13</v>
      </c>
      <c r="G144" s="70">
        <v>62.5</v>
      </c>
      <c r="H144" s="62"/>
      <c r="I144" s="39"/>
      <c r="J144" s="39"/>
      <c r="K144" s="39"/>
      <c r="L144" s="7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</row>
    <row r="145" spans="2:39" ht="12.7" hidden="1" customHeight="1" x14ac:dyDescent="0.2">
      <c r="B145" s="46" t="s">
        <v>14</v>
      </c>
      <c r="C145" s="68" t="s">
        <v>63</v>
      </c>
      <c r="D145" s="47" t="s">
        <v>15</v>
      </c>
      <c r="E145" s="68" t="s">
        <v>64</v>
      </c>
      <c r="F145" s="47"/>
      <c r="G145" s="47"/>
      <c r="H145" s="62"/>
      <c r="I145" s="39"/>
      <c r="J145" s="39"/>
      <c r="K145" s="39"/>
      <c r="L145" s="7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</row>
    <row r="146" spans="2:39" ht="13.6" hidden="1" customHeight="1" thickBot="1" x14ac:dyDescent="0.25">
      <c r="B146" s="55" t="s">
        <v>16</v>
      </c>
      <c r="C146" s="120" t="s">
        <v>65</v>
      </c>
      <c r="D146" s="121"/>
      <c r="E146" s="121"/>
      <c r="F146" s="121"/>
      <c r="G146" s="121"/>
      <c r="H146" s="122"/>
      <c r="I146" s="39"/>
      <c r="J146" s="39"/>
      <c r="K146" s="39"/>
      <c r="L146" s="7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</row>
    <row r="147" spans="2:39" s="4" customFormat="1" ht="12.7" customHeight="1" thickBot="1" x14ac:dyDescent="0.25">
      <c r="B147" s="1"/>
      <c r="C147" s="1"/>
      <c r="D147" s="1"/>
      <c r="E147" s="1"/>
      <c r="F147" s="1"/>
      <c r="G147" s="1"/>
      <c r="H147" s="1"/>
      <c r="I147" s="39"/>
      <c r="J147" s="39"/>
      <c r="K147" s="39"/>
      <c r="L147" s="7"/>
    </row>
    <row r="148" spans="2:39" s="4" customFormat="1" ht="13.6" hidden="1" customHeight="1" thickBot="1" x14ac:dyDescent="0.25">
      <c r="B148" s="1"/>
      <c r="C148" s="1"/>
      <c r="D148" s="1"/>
      <c r="E148" s="1"/>
      <c r="F148" s="1"/>
      <c r="G148" s="1"/>
      <c r="H148" s="1"/>
      <c r="I148" s="39"/>
      <c r="J148" s="39"/>
      <c r="K148" s="39"/>
      <c r="L148" s="7"/>
    </row>
    <row r="149" spans="2:39" ht="13.6" hidden="1" customHeight="1" thickBot="1" x14ac:dyDescent="0.25">
      <c r="B149" s="46" t="s">
        <v>3</v>
      </c>
      <c r="C149" s="81" t="s">
        <v>153</v>
      </c>
      <c r="D149" s="82"/>
      <c r="E149" s="82"/>
      <c r="F149" s="83"/>
      <c r="G149" s="47" t="s">
        <v>4</v>
      </c>
      <c r="H149" s="48">
        <v>7</v>
      </c>
      <c r="I149" s="39"/>
      <c r="J149" s="39"/>
      <c r="K149" s="39"/>
      <c r="L149" s="7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</row>
    <row r="150" spans="2:39" ht="13.6" hidden="1" customHeight="1" thickBot="1" x14ac:dyDescent="0.25">
      <c r="B150" s="49" t="s">
        <v>5</v>
      </c>
      <c r="C150" s="105" t="s">
        <v>151</v>
      </c>
      <c r="D150" s="106"/>
      <c r="E150" s="106"/>
      <c r="F150" s="107"/>
      <c r="G150" s="50" t="s">
        <v>4</v>
      </c>
      <c r="H150" s="51">
        <v>7</v>
      </c>
      <c r="I150" s="39"/>
      <c r="J150" s="39"/>
      <c r="K150" s="39"/>
      <c r="L150" s="7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</row>
    <row r="151" spans="2:39" ht="25.55" customHeight="1" thickTop="1" thickBot="1" x14ac:dyDescent="0.25">
      <c r="B151" s="52" t="s">
        <v>6</v>
      </c>
      <c r="C151" s="108" t="s">
        <v>151</v>
      </c>
      <c r="D151" s="109"/>
      <c r="E151" s="109"/>
      <c r="F151" s="110"/>
      <c r="G151" s="53" t="s">
        <v>4</v>
      </c>
      <c r="H151" s="54">
        <v>3003</v>
      </c>
      <c r="I151" s="160" t="s">
        <v>7</v>
      </c>
      <c r="J151" s="160"/>
      <c r="K151" s="160"/>
      <c r="L151" s="15">
        <f>+'[7]5093RJ'!BB64</f>
        <v>1.0209982232272654</v>
      </c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</row>
    <row r="152" spans="2:39" ht="35.299999999999997" customHeight="1" thickTop="1" thickBot="1" x14ac:dyDescent="0.25">
      <c r="B152" s="55" t="s">
        <v>9</v>
      </c>
      <c r="C152" s="69">
        <v>5093</v>
      </c>
      <c r="D152" s="56" t="s">
        <v>10</v>
      </c>
      <c r="E152" s="117" t="s">
        <v>166</v>
      </c>
      <c r="F152" s="118"/>
      <c r="G152" s="118"/>
      <c r="H152" s="119"/>
      <c r="I152" s="5"/>
      <c r="J152" s="5"/>
      <c r="K152" s="5"/>
      <c r="L152" s="7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</row>
    <row r="153" spans="2:39" ht="12.7" hidden="1" customHeight="1" x14ac:dyDescent="0.2">
      <c r="B153" s="17" t="s">
        <v>11</v>
      </c>
      <c r="C153" s="18" t="s">
        <v>82</v>
      </c>
      <c r="D153" s="19" t="s">
        <v>12</v>
      </c>
      <c r="E153" s="18">
        <v>100</v>
      </c>
      <c r="F153" s="19" t="s">
        <v>13</v>
      </c>
      <c r="G153" s="20">
        <v>99.11</v>
      </c>
      <c r="H153" s="21"/>
      <c r="I153" s="5"/>
      <c r="J153" s="5"/>
      <c r="K153" s="5"/>
      <c r="L153" s="7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</row>
    <row r="154" spans="2:39" ht="12.7" hidden="1" customHeight="1" x14ac:dyDescent="0.2">
      <c r="B154" s="9" t="s">
        <v>14</v>
      </c>
      <c r="C154" s="71" t="s">
        <v>63</v>
      </c>
      <c r="D154" s="10" t="s">
        <v>15</v>
      </c>
      <c r="E154" s="71" t="s">
        <v>64</v>
      </c>
      <c r="F154" s="10"/>
      <c r="G154" s="10"/>
      <c r="H154" s="23"/>
      <c r="I154" s="5"/>
      <c r="J154" s="5"/>
      <c r="K154" s="5"/>
      <c r="L154" s="7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</row>
    <row r="155" spans="2:39" ht="13.6" hidden="1" customHeight="1" thickBot="1" x14ac:dyDescent="0.25">
      <c r="B155" s="16" t="s">
        <v>16</v>
      </c>
      <c r="C155" s="138" t="s">
        <v>96</v>
      </c>
      <c r="D155" s="139"/>
      <c r="E155" s="139"/>
      <c r="F155" s="139"/>
      <c r="G155" s="139"/>
      <c r="H155" s="140"/>
      <c r="I155" s="5"/>
      <c r="J155" s="5"/>
      <c r="K155" s="5"/>
      <c r="L155" s="7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</row>
    <row r="156" spans="2:39" s="4" customFormat="1" ht="12.7" hidden="1" customHeight="1" x14ac:dyDescent="0.2">
      <c r="I156" s="5"/>
      <c r="J156" s="5"/>
      <c r="K156" s="5"/>
      <c r="L156" s="7"/>
    </row>
    <row r="157" spans="2:39" s="4" customFormat="1" ht="12.7" hidden="1" customHeight="1" x14ac:dyDescent="0.2">
      <c r="I157" s="5"/>
      <c r="J157" s="5"/>
      <c r="K157" s="5"/>
      <c r="L157" s="7"/>
    </row>
    <row r="158" spans="2:39" s="4" customFormat="1" ht="12.7" hidden="1" customHeight="1" x14ac:dyDescent="0.2">
      <c r="I158" s="5"/>
      <c r="J158" s="5"/>
      <c r="K158" s="5"/>
      <c r="L158" s="7"/>
    </row>
    <row r="159" spans="2:39" ht="12.7" hidden="1" customHeight="1" x14ac:dyDescent="0.2">
      <c r="B159" s="9" t="s">
        <v>3</v>
      </c>
      <c r="C159" s="141" t="e">
        <v>#REF!</v>
      </c>
      <c r="D159" s="142"/>
      <c r="E159" s="142"/>
      <c r="F159" s="143"/>
      <c r="G159" s="10" t="s">
        <v>4</v>
      </c>
      <c r="H159" s="11" t="e">
        <v>#REF!</v>
      </c>
      <c r="I159" s="5"/>
      <c r="J159" s="5"/>
      <c r="K159" s="5"/>
      <c r="L159" s="7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</row>
    <row r="160" spans="2:39" ht="12.7" hidden="1" customHeight="1" x14ac:dyDescent="0.2">
      <c r="B160" s="12" t="s">
        <v>5</v>
      </c>
      <c r="C160" s="126" t="e">
        <v>#REF!</v>
      </c>
      <c r="D160" s="127"/>
      <c r="E160" s="127"/>
      <c r="F160" s="128"/>
      <c r="G160" s="13" t="s">
        <v>4</v>
      </c>
      <c r="H160" s="14" t="e">
        <v>#REF!</v>
      </c>
      <c r="I160" s="5"/>
      <c r="J160" s="5"/>
      <c r="K160" s="5"/>
      <c r="L160" s="7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</row>
    <row r="161" spans="1:12" s="4" customFormat="1" ht="13.25" x14ac:dyDescent="0.2">
      <c r="B161" s="24"/>
      <c r="C161" s="3"/>
      <c r="D161" s="3"/>
      <c r="E161" s="3"/>
      <c r="F161" s="3"/>
      <c r="G161" s="25"/>
      <c r="H161" s="2"/>
      <c r="I161" s="5"/>
      <c r="J161" s="5"/>
      <c r="K161" s="5"/>
      <c r="L161" s="7"/>
    </row>
    <row r="162" spans="1:12" s="4" customFormat="1" ht="13.25" x14ac:dyDescent="0.2">
      <c r="I162" s="5"/>
      <c r="J162" s="5"/>
      <c r="K162" s="5"/>
      <c r="L162" s="7"/>
    </row>
    <row r="163" spans="1:12" s="4" customFormat="1" ht="13.25" x14ac:dyDescent="0.2">
      <c r="A163" s="42"/>
      <c r="B163" s="42"/>
      <c r="C163" s="42"/>
      <c r="D163" s="42"/>
      <c r="E163" s="42"/>
      <c r="F163" s="42"/>
      <c r="G163" s="42"/>
      <c r="H163" s="42"/>
      <c r="I163" s="5"/>
      <c r="J163" s="5"/>
      <c r="K163" s="5"/>
      <c r="L163" s="7"/>
    </row>
    <row r="164" spans="1:12" s="4" customFormat="1" ht="12.7" customHeight="1" x14ac:dyDescent="0.2">
      <c r="A164" s="42"/>
      <c r="B164" s="42"/>
      <c r="C164" s="42"/>
      <c r="D164" s="42"/>
      <c r="E164" s="42"/>
      <c r="F164" s="42"/>
      <c r="G164" s="42"/>
      <c r="H164" s="42"/>
      <c r="I164" s="5"/>
      <c r="J164" s="5"/>
      <c r="K164" s="5"/>
      <c r="L164" s="7"/>
    </row>
    <row r="165" spans="1:12" s="4" customFormat="1" ht="12.7" customHeight="1" x14ac:dyDescent="0.2">
      <c r="A165" s="42"/>
      <c r="B165" s="42"/>
      <c r="C165" s="42"/>
      <c r="D165" s="42"/>
      <c r="E165" s="42"/>
      <c r="F165" s="42"/>
      <c r="G165" s="42"/>
      <c r="H165" s="42"/>
      <c r="I165" s="5"/>
      <c r="J165" s="5"/>
      <c r="K165" s="5"/>
      <c r="L165" s="7"/>
    </row>
    <row r="166" spans="1:12" s="31" customFormat="1" ht="13.25" x14ac:dyDescent="0.2">
      <c r="I166" s="39"/>
      <c r="J166" s="39"/>
      <c r="K166" s="39"/>
      <c r="L166" s="33"/>
    </row>
    <row r="167" spans="1:12" s="31" customFormat="1" ht="13.25" x14ac:dyDescent="0.2">
      <c r="I167" s="39"/>
      <c r="J167" s="39"/>
      <c r="K167" s="39"/>
      <c r="L167" s="33"/>
    </row>
    <row r="168" spans="1:12" s="31" customFormat="1" ht="13.25" x14ac:dyDescent="0.2">
      <c r="I168" s="39"/>
      <c r="J168" s="39"/>
      <c r="K168" s="39"/>
      <c r="L168" s="33"/>
    </row>
    <row r="169" spans="1:12" s="31" customFormat="1" ht="13.25" x14ac:dyDescent="0.2">
      <c r="I169" s="39"/>
      <c r="J169" s="39"/>
      <c r="K169" s="39"/>
      <c r="L169" s="33"/>
    </row>
    <row r="170" spans="1:12" s="31" customFormat="1" ht="13.25" x14ac:dyDescent="0.2">
      <c r="I170" s="39"/>
      <c r="J170" s="39"/>
      <c r="K170" s="39"/>
      <c r="L170" s="33"/>
    </row>
    <row r="171" spans="1:12" s="31" customFormat="1" ht="13.25" x14ac:dyDescent="0.2">
      <c r="F171" s="31" t="s">
        <v>17</v>
      </c>
      <c r="G171" s="31" t="s">
        <v>18</v>
      </c>
      <c r="I171" s="39"/>
      <c r="J171" s="39"/>
      <c r="K171" s="39"/>
      <c r="L171" s="33"/>
    </row>
    <row r="172" spans="1:12" s="31" customFormat="1" ht="13.25" x14ac:dyDescent="0.2">
      <c r="B172" s="32" t="s">
        <v>17</v>
      </c>
      <c r="C172" s="31" t="s">
        <v>10</v>
      </c>
      <c r="D172" s="31" t="s">
        <v>18</v>
      </c>
      <c r="F172" s="31">
        <f>+B175</f>
        <v>5028</v>
      </c>
      <c r="G172" s="33">
        <f>+D175</f>
        <v>0.94</v>
      </c>
      <c r="I172" s="39"/>
      <c r="J172" s="39"/>
      <c r="K172" s="39"/>
      <c r="L172" s="33"/>
    </row>
    <row r="173" spans="1:12" s="31" customFormat="1" ht="13.25" x14ac:dyDescent="0.2">
      <c r="B173" s="31" t="e">
        <f>+#REF!</f>
        <v>#REF!</v>
      </c>
      <c r="C173" s="31" t="e">
        <f>+#REF!</f>
        <v>#REF!</v>
      </c>
      <c r="D173" s="33" t="e">
        <f>+#REF!</f>
        <v>#REF!</v>
      </c>
      <c r="F173" s="31">
        <f t="shared" ref="F173:F192" si="0">+B176</f>
        <v>5029</v>
      </c>
      <c r="G173" s="33">
        <f t="shared" ref="G173:G192" si="1">+D176</f>
        <v>0.99204771371769385</v>
      </c>
      <c r="I173" s="39"/>
      <c r="J173" s="39"/>
      <c r="K173" s="39"/>
      <c r="L173" s="33"/>
    </row>
    <row r="174" spans="1:12" s="31" customFormat="1" ht="13.25" x14ac:dyDescent="0.2">
      <c r="B174" s="31" t="e">
        <f>+#REF!</f>
        <v>#REF!</v>
      </c>
      <c r="C174" s="31" t="e">
        <f>+#REF!</f>
        <v>#REF!</v>
      </c>
      <c r="D174" s="33" t="e">
        <f>+#REF!</f>
        <v>#REF!</v>
      </c>
      <c r="F174" s="31">
        <f t="shared" si="0"/>
        <v>5030</v>
      </c>
      <c r="G174" s="33">
        <f t="shared" si="1"/>
        <v>1.0418110418110418</v>
      </c>
      <c r="I174" s="39"/>
      <c r="J174" s="39"/>
      <c r="K174" s="39"/>
      <c r="L174" s="33"/>
    </row>
    <row r="175" spans="1:12" s="31" customFormat="1" ht="13.25" x14ac:dyDescent="0.2">
      <c r="B175" s="31">
        <f>+C26</f>
        <v>5028</v>
      </c>
      <c r="C175" s="33" t="str">
        <f>+E26</f>
        <v>Decisiones del Comité de Conciliación y Defensa Judicial relacionadas con los estudios de acciones de repetición.</v>
      </c>
      <c r="D175" s="33">
        <f>+L25</f>
        <v>0.94</v>
      </c>
      <c r="F175" s="31">
        <f t="shared" si="0"/>
        <v>5057</v>
      </c>
      <c r="G175" s="33">
        <f t="shared" si="1"/>
        <v>0.40462427745664742</v>
      </c>
      <c r="I175" s="39"/>
      <c r="J175" s="39"/>
      <c r="K175" s="39"/>
      <c r="L175" s="33"/>
    </row>
    <row r="176" spans="1:12" s="31" customFormat="1" ht="13.25" x14ac:dyDescent="0.2">
      <c r="B176" s="31">
        <f>+C35</f>
        <v>5029</v>
      </c>
      <c r="C176" s="31" t="str">
        <f>+E35</f>
        <v>Atención de Tutelas</v>
      </c>
      <c r="D176" s="33">
        <f>+L34</f>
        <v>0.99204771371769385</v>
      </c>
      <c r="F176" s="31">
        <f t="shared" si="0"/>
        <v>5080</v>
      </c>
      <c r="G176" s="33">
        <f t="shared" si="1"/>
        <v>0.71698113207547176</v>
      </c>
      <c r="I176" s="39"/>
      <c r="J176" s="39"/>
      <c r="K176" s="39"/>
      <c r="L176" s="33"/>
    </row>
    <row r="177" spans="2:12" s="31" customFormat="1" ht="13.25" x14ac:dyDescent="0.2">
      <c r="B177" s="31">
        <f>+C46</f>
        <v>5030</v>
      </c>
      <c r="C177" s="31" t="str">
        <f>+E46</f>
        <v>Fallos de tutela a favor de la DIAN</v>
      </c>
      <c r="D177" s="33">
        <f>+L45</f>
        <v>1.0418110418110418</v>
      </c>
      <c r="F177" s="31">
        <f t="shared" si="0"/>
        <v>5081</v>
      </c>
      <c r="G177" s="33">
        <f t="shared" si="1"/>
        <v>1.3362125035772825</v>
      </c>
      <c r="I177" s="39"/>
      <c r="J177" s="39"/>
      <c r="K177" s="39"/>
      <c r="L177" s="33"/>
    </row>
    <row r="178" spans="2:12" s="31" customFormat="1" ht="13.25" x14ac:dyDescent="0.2">
      <c r="B178" s="31">
        <f>+C55</f>
        <v>5057</v>
      </c>
      <c r="C178" s="31" t="str">
        <f>+E55</f>
        <v>Procesos terminados con fallo a favor de la DIAN</v>
      </c>
      <c r="D178" s="33">
        <f>+L54</f>
        <v>0.40462427745664742</v>
      </c>
      <c r="F178" s="31">
        <f t="shared" si="0"/>
        <v>5083</v>
      </c>
      <c r="G178" s="33">
        <f t="shared" si="1"/>
        <v>1.235632183908046</v>
      </c>
      <c r="I178" s="39"/>
      <c r="J178" s="39"/>
      <c r="K178" s="39"/>
      <c r="L178" s="33"/>
    </row>
    <row r="179" spans="2:12" s="31" customFormat="1" ht="13.25" x14ac:dyDescent="0.2">
      <c r="B179" s="31">
        <f>+C65</f>
        <v>5080</v>
      </c>
      <c r="C179" s="31" t="str">
        <f>E65</f>
        <v>Oportunidad en las decisiones adoptadas por el Comité de Conciliación y Defensa Judicial</v>
      </c>
      <c r="D179" s="33">
        <f>+L64</f>
        <v>0.71698113207547176</v>
      </c>
      <c r="F179" s="31">
        <f t="shared" si="0"/>
        <v>5021</v>
      </c>
      <c r="G179" s="33">
        <f t="shared" si="1"/>
        <v>0.99949005609382968</v>
      </c>
      <c r="I179" s="39"/>
      <c r="J179" s="39"/>
      <c r="K179" s="39"/>
      <c r="L179" s="33"/>
    </row>
    <row r="180" spans="2:12" s="31" customFormat="1" ht="13.25" x14ac:dyDescent="0.2">
      <c r="B180" s="31">
        <f>+C74</f>
        <v>5081</v>
      </c>
      <c r="C180" s="31" t="str">
        <f>+E74</f>
        <v>Estudios sobre la procedencia de denuncia</v>
      </c>
      <c r="D180" s="33">
        <f>+L73</f>
        <v>1.3362125035772825</v>
      </c>
      <c r="F180" s="31">
        <f t="shared" si="0"/>
        <v>5032</v>
      </c>
      <c r="G180" s="33">
        <f t="shared" si="1"/>
        <v>0.93939393939393934</v>
      </c>
      <c r="I180" s="39"/>
      <c r="J180" s="39"/>
      <c r="K180" s="39"/>
      <c r="L180" s="33"/>
    </row>
    <row r="181" spans="2:12" s="31" customFormat="1" ht="13.25" x14ac:dyDescent="0.2">
      <c r="B181" s="31">
        <f>+C85</f>
        <v>5083</v>
      </c>
      <c r="C181" s="31" t="str">
        <f>+E85</f>
        <v>Incidentes de Reparación Integral Presentados</v>
      </c>
      <c r="D181" s="33">
        <f>+L84</f>
        <v>1.235632183908046</v>
      </c>
      <c r="F181" s="31">
        <f t="shared" si="0"/>
        <v>5033</v>
      </c>
      <c r="G181" s="33">
        <f t="shared" si="1"/>
        <v>1</v>
      </c>
      <c r="I181" s="39"/>
      <c r="J181" s="39"/>
      <c r="K181" s="39"/>
      <c r="L181" s="33"/>
    </row>
    <row r="182" spans="2:12" s="31" customFormat="1" ht="13.25" x14ac:dyDescent="0.2">
      <c r="B182" s="31">
        <f>+C94</f>
        <v>5021</v>
      </c>
      <c r="C182" s="31" t="str">
        <f>+E94</f>
        <v>Oportunidad en los actos administrativos proferidos en Sede Administrativa en materia Tributaria.</v>
      </c>
      <c r="D182" s="33">
        <f>+L93</f>
        <v>0.99949005609382968</v>
      </c>
      <c r="F182" s="31">
        <f t="shared" si="0"/>
        <v>5079</v>
      </c>
      <c r="G182" s="33">
        <f t="shared" si="1"/>
        <v>1</v>
      </c>
      <c r="I182" s="39"/>
      <c r="J182" s="39"/>
      <c r="K182" s="39"/>
      <c r="L182" s="33"/>
    </row>
    <row r="183" spans="2:12" s="31" customFormat="1" ht="13.25" x14ac:dyDescent="0.2">
      <c r="B183" s="31">
        <f>+C104</f>
        <v>5032</v>
      </c>
      <c r="C183" s="31" t="str">
        <f>+E104</f>
        <v>Conceptos efectivamente reconsiderados por la Dian.</v>
      </c>
      <c r="D183" s="33">
        <f>+L103</f>
        <v>0.93939393939393934</v>
      </c>
      <c r="F183" s="31">
        <f t="shared" si="0"/>
        <v>5082</v>
      </c>
      <c r="G183" s="33">
        <f t="shared" si="1"/>
        <v>0.8327067669172934</v>
      </c>
      <c r="I183" s="39"/>
      <c r="J183" s="39"/>
      <c r="K183" s="39"/>
      <c r="L183" s="33"/>
    </row>
    <row r="184" spans="2:12" s="31" customFormat="1" ht="13.25" x14ac:dyDescent="0.2">
      <c r="B184" s="31">
        <f>+C113</f>
        <v>5033</v>
      </c>
      <c r="C184" s="31" t="str">
        <f>+E113</f>
        <v>Oportunidad en la respuesta de los Conceptos</v>
      </c>
      <c r="D184" s="33">
        <f>+L112</f>
        <v>1</v>
      </c>
      <c r="F184" s="31">
        <f t="shared" si="0"/>
        <v>5084</v>
      </c>
      <c r="G184" s="33">
        <f t="shared" si="1"/>
        <v>1.0366512345679013</v>
      </c>
      <c r="I184" s="39"/>
      <c r="J184" s="39"/>
      <c r="K184" s="39"/>
      <c r="L184" s="33"/>
    </row>
    <row r="185" spans="2:12" s="31" customFormat="1" ht="13.25" x14ac:dyDescent="0.2">
      <c r="B185" s="31">
        <f>+C124</f>
        <v>5079</v>
      </c>
      <c r="C185" s="31" t="str">
        <f>+E124</f>
        <v>Comentarios a proyectos de normativa</v>
      </c>
      <c r="D185" s="33">
        <f>+L123</f>
        <v>1</v>
      </c>
      <c r="F185" s="31">
        <f t="shared" si="0"/>
        <v>5093</v>
      </c>
      <c r="G185" s="33">
        <f t="shared" si="1"/>
        <v>1.0209982232272654</v>
      </c>
      <c r="I185" s="39"/>
      <c r="J185" s="39"/>
      <c r="K185" s="39"/>
      <c r="L185" s="33"/>
    </row>
    <row r="186" spans="2:12" s="31" customFormat="1" ht="13.25" x14ac:dyDescent="0.2">
      <c r="B186" s="31">
        <f>+C133</f>
        <v>5082</v>
      </c>
      <c r="C186" s="31" t="str">
        <f>+E133</f>
        <v>Fallos en sede Administrativa a favor de la DIAN.</v>
      </c>
      <c r="D186" s="33">
        <f>+L132</f>
        <v>0.8327067669172934</v>
      </c>
      <c r="F186" s="31" t="e">
        <f t="shared" si="0"/>
        <v>#REF!</v>
      </c>
      <c r="G186" s="33" t="e">
        <f t="shared" si="1"/>
        <v>#REF!</v>
      </c>
      <c r="I186" s="39"/>
      <c r="J186" s="39"/>
      <c r="K186" s="39"/>
      <c r="L186" s="33"/>
    </row>
    <row r="187" spans="2:12" s="31" customFormat="1" ht="13.25" x14ac:dyDescent="0.2">
      <c r="B187" s="31">
        <f>+C143</f>
        <v>5084</v>
      </c>
      <c r="C187" s="31" t="str">
        <f>+E143</f>
        <v>Oportunidad en los actos administrativos proferidos en Sede Administrativa en materia Aduanero y Cambiario.</v>
      </c>
      <c r="D187" s="33">
        <f>+L142</f>
        <v>1.0366512345679013</v>
      </c>
      <c r="F187" s="31" t="e">
        <f t="shared" si="0"/>
        <v>#REF!</v>
      </c>
      <c r="G187" s="33" t="e">
        <f t="shared" si="1"/>
        <v>#REF!</v>
      </c>
      <c r="I187" s="39"/>
      <c r="J187" s="39"/>
      <c r="K187" s="39"/>
      <c r="L187" s="33"/>
    </row>
    <row r="188" spans="2:12" s="31" customFormat="1" ht="13.25" x14ac:dyDescent="0.2">
      <c r="B188" s="31">
        <f>+C152</f>
        <v>5093</v>
      </c>
      <c r="C188" s="31" t="str">
        <f>+E152</f>
        <v>Mantener actualizado el RUPGJ</v>
      </c>
      <c r="D188" s="33">
        <f>+L151</f>
        <v>1.0209982232272654</v>
      </c>
      <c r="F188" s="31">
        <f t="shared" si="0"/>
        <v>0</v>
      </c>
      <c r="G188" s="33">
        <f t="shared" si="1"/>
        <v>0</v>
      </c>
      <c r="I188" s="39"/>
      <c r="J188" s="39"/>
      <c r="K188" s="39"/>
      <c r="L188" s="33"/>
    </row>
    <row r="189" spans="2:12" s="31" customFormat="1" ht="13.25" x14ac:dyDescent="0.2">
      <c r="B189" s="31" t="e">
        <f>+#REF!</f>
        <v>#REF!</v>
      </c>
      <c r="C189" s="31" t="e">
        <f>+#REF!</f>
        <v>#REF!</v>
      </c>
      <c r="D189" s="33" t="e">
        <f>+#REF!</f>
        <v>#REF!</v>
      </c>
      <c r="F189" s="31">
        <f t="shared" si="0"/>
        <v>0</v>
      </c>
      <c r="G189" s="33">
        <f t="shared" si="1"/>
        <v>0</v>
      </c>
      <c r="I189" s="39"/>
      <c r="J189" s="39"/>
      <c r="K189" s="39"/>
      <c r="L189" s="33"/>
    </row>
    <row r="190" spans="2:12" s="31" customFormat="1" ht="13.25" x14ac:dyDescent="0.2">
      <c r="B190" s="31" t="e">
        <f>+#REF!</f>
        <v>#REF!</v>
      </c>
      <c r="C190" s="31" t="e">
        <f>+#REF!</f>
        <v>#REF!</v>
      </c>
      <c r="D190" s="33" t="e">
        <f>+#REF!</f>
        <v>#REF!</v>
      </c>
      <c r="F190" s="31">
        <f t="shared" si="0"/>
        <v>0</v>
      </c>
      <c r="G190" s="33">
        <f t="shared" si="1"/>
        <v>0</v>
      </c>
      <c r="I190" s="39"/>
      <c r="J190" s="39"/>
      <c r="K190" s="39"/>
      <c r="L190" s="33"/>
    </row>
    <row r="191" spans="2:12" s="31" customFormat="1" ht="13.25" x14ac:dyDescent="0.2">
      <c r="F191" s="31">
        <f t="shared" si="0"/>
        <v>0</v>
      </c>
      <c r="G191" s="33">
        <f t="shared" si="1"/>
        <v>0</v>
      </c>
      <c r="I191" s="39"/>
      <c r="J191" s="39"/>
      <c r="K191" s="39"/>
      <c r="L191" s="33"/>
    </row>
    <row r="192" spans="2:12" s="31" customFormat="1" ht="13.25" x14ac:dyDescent="0.2">
      <c r="F192" s="31">
        <f t="shared" si="0"/>
        <v>0</v>
      </c>
      <c r="G192" s="33">
        <f t="shared" si="1"/>
        <v>0</v>
      </c>
      <c r="I192" s="39"/>
      <c r="J192" s="39"/>
      <c r="K192" s="39"/>
      <c r="L192" s="33"/>
    </row>
    <row r="193" spans="1:12" s="31" customFormat="1" ht="13.25" x14ac:dyDescent="0.2">
      <c r="F193" s="31">
        <f t="shared" ref="F193:F196" si="2">+B194</f>
        <v>0</v>
      </c>
      <c r="G193" s="33">
        <f t="shared" ref="G193:G196" si="3">+D194</f>
        <v>0</v>
      </c>
      <c r="I193" s="39"/>
      <c r="J193" s="39"/>
      <c r="K193" s="39"/>
      <c r="L193" s="33"/>
    </row>
    <row r="194" spans="1:12" s="31" customFormat="1" ht="13.25" x14ac:dyDescent="0.2">
      <c r="F194" s="31">
        <f t="shared" si="2"/>
        <v>0</v>
      </c>
      <c r="G194" s="33">
        <f t="shared" si="3"/>
        <v>0</v>
      </c>
      <c r="I194" s="39"/>
      <c r="J194" s="39"/>
      <c r="K194" s="39"/>
      <c r="L194" s="33"/>
    </row>
    <row r="195" spans="1:12" s="31" customFormat="1" ht="13.25" x14ac:dyDescent="0.2">
      <c r="F195" s="31">
        <f t="shared" si="2"/>
        <v>0</v>
      </c>
      <c r="G195" s="33">
        <f t="shared" si="3"/>
        <v>0</v>
      </c>
      <c r="I195" s="39"/>
      <c r="J195" s="39"/>
      <c r="K195" s="39"/>
      <c r="L195" s="33"/>
    </row>
    <row r="196" spans="1:12" s="31" customFormat="1" ht="13.25" x14ac:dyDescent="0.2">
      <c r="F196" s="31">
        <f t="shared" si="2"/>
        <v>0</v>
      </c>
      <c r="G196" s="33">
        <f t="shared" si="3"/>
        <v>0</v>
      </c>
      <c r="I196" s="39"/>
      <c r="J196" s="39"/>
      <c r="K196" s="39"/>
      <c r="L196" s="33"/>
    </row>
    <row r="197" spans="1:12" s="31" customFormat="1" ht="13.25" x14ac:dyDescent="0.2">
      <c r="A197" s="42"/>
      <c r="B197" s="42"/>
      <c r="C197" s="42"/>
      <c r="D197" s="42"/>
      <c r="E197" s="42"/>
      <c r="F197" s="42"/>
      <c r="G197" s="42"/>
      <c r="H197" s="42"/>
      <c r="I197" s="39"/>
      <c r="J197" s="39"/>
      <c r="K197" s="39"/>
      <c r="L197" s="33"/>
    </row>
    <row r="198" spans="1:12" ht="13.25" hidden="1" x14ac:dyDescent="0.2">
      <c r="A198" s="42"/>
      <c r="B198" s="44"/>
      <c r="C198" s="44"/>
      <c r="D198" s="44"/>
      <c r="E198" s="44"/>
      <c r="F198" s="44"/>
      <c r="G198" s="44"/>
      <c r="H198" s="44"/>
    </row>
    <row r="199" spans="1:12" ht="13.25" hidden="1" x14ac:dyDescent="0.2">
      <c r="A199" s="42"/>
      <c r="B199" s="44"/>
      <c r="C199" s="44"/>
      <c r="D199" s="44"/>
      <c r="E199" s="44"/>
      <c r="F199" s="44"/>
      <c r="G199" s="44"/>
      <c r="H199" s="44"/>
    </row>
    <row r="200" spans="1:12" ht="13.25" hidden="1" x14ac:dyDescent="0.2">
      <c r="A200" s="42"/>
      <c r="B200" s="44"/>
      <c r="C200" s="44"/>
      <c r="D200" s="44"/>
      <c r="E200" s="44"/>
      <c r="F200" s="44"/>
      <c r="G200" s="44"/>
      <c r="H200" s="44"/>
    </row>
    <row r="201" spans="1:12" ht="13.25" hidden="1" x14ac:dyDescent="0.2">
      <c r="A201" s="42"/>
      <c r="B201" s="44"/>
      <c r="C201" s="44"/>
      <c r="D201" s="44"/>
      <c r="E201" s="44"/>
      <c r="F201" s="44"/>
      <c r="G201" s="44"/>
      <c r="H201" s="44"/>
    </row>
    <row r="202" spans="1:12" ht="13.25" hidden="1" x14ac:dyDescent="0.2">
      <c r="A202" s="42"/>
      <c r="B202" s="44"/>
      <c r="C202" s="44"/>
      <c r="D202" s="44"/>
      <c r="E202" s="44"/>
      <c r="F202" s="44"/>
      <c r="G202" s="44"/>
      <c r="H202" s="44"/>
    </row>
    <row r="203" spans="1:12" ht="13.25" hidden="1" x14ac:dyDescent="0.2">
      <c r="A203" s="42"/>
      <c r="B203" s="44"/>
      <c r="C203" s="44"/>
      <c r="D203" s="44"/>
      <c r="E203" s="44"/>
      <c r="F203" s="44"/>
      <c r="G203" s="44"/>
      <c r="H203" s="44"/>
    </row>
    <row r="204" spans="1:12" ht="13.25" hidden="1" x14ac:dyDescent="0.2">
      <c r="A204" s="42"/>
      <c r="B204" s="44"/>
      <c r="C204" s="44"/>
      <c r="D204" s="44"/>
      <c r="E204" s="44"/>
      <c r="F204" s="44"/>
      <c r="G204" s="44"/>
      <c r="H204" s="44"/>
    </row>
    <row r="205" spans="1:12" ht="13.25" hidden="1" x14ac:dyDescent="0.2">
      <c r="A205" s="42"/>
      <c r="B205" s="44"/>
      <c r="C205" s="44"/>
      <c r="D205" s="44"/>
      <c r="E205" s="44"/>
      <c r="F205" s="44"/>
      <c r="G205" s="44"/>
      <c r="H205" s="44"/>
    </row>
    <row r="206" spans="1:12" ht="13.25" hidden="1" x14ac:dyDescent="0.2">
      <c r="A206" s="42"/>
      <c r="B206" s="44"/>
      <c r="C206" s="44"/>
      <c r="D206" s="44"/>
      <c r="E206" s="44"/>
      <c r="F206" s="44"/>
      <c r="G206" s="44"/>
      <c r="H206" s="44"/>
    </row>
    <row r="207" spans="1:12" ht="13.25" hidden="1" x14ac:dyDescent="0.2">
      <c r="A207" s="42"/>
      <c r="B207" s="44"/>
      <c r="C207" s="44"/>
      <c r="D207" s="44"/>
      <c r="E207" s="44"/>
      <c r="F207" s="44"/>
      <c r="G207" s="44"/>
      <c r="H207" s="44"/>
    </row>
    <row r="208" spans="1:12" ht="13.25" hidden="1" x14ac:dyDescent="0.2">
      <c r="A208" s="42"/>
      <c r="B208" s="44"/>
      <c r="C208" s="44"/>
      <c r="D208" s="44"/>
      <c r="E208" s="44"/>
      <c r="F208" s="44"/>
      <c r="G208" s="44"/>
      <c r="H208" s="44"/>
    </row>
    <row r="209" spans="1:8" ht="13.25" hidden="1" x14ac:dyDescent="0.2">
      <c r="A209" s="42"/>
      <c r="B209" s="44"/>
      <c r="C209" s="44"/>
      <c r="D209" s="44"/>
      <c r="E209" s="44"/>
      <c r="F209" s="44"/>
      <c r="G209" s="44"/>
      <c r="H209" s="44"/>
    </row>
    <row r="210" spans="1:8" ht="13.25" hidden="1" x14ac:dyDescent="0.2">
      <c r="A210" s="42"/>
      <c r="B210" s="44"/>
      <c r="C210" s="44"/>
      <c r="D210" s="44"/>
      <c r="E210" s="44"/>
      <c r="F210" s="44"/>
      <c r="G210" s="44"/>
      <c r="H210" s="44"/>
    </row>
    <row r="211" spans="1:8" ht="13.25" hidden="1" x14ac:dyDescent="0.2">
      <c r="A211" s="42"/>
      <c r="B211" s="44"/>
      <c r="C211" s="44"/>
      <c r="D211" s="44"/>
      <c r="E211" s="44"/>
      <c r="F211" s="44"/>
      <c r="G211" s="44"/>
      <c r="H211" s="44"/>
    </row>
    <row r="212" spans="1:8" ht="13.25" hidden="1" x14ac:dyDescent="0.2">
      <c r="A212" s="42"/>
      <c r="B212" s="44"/>
      <c r="C212" s="44"/>
      <c r="D212" s="44"/>
      <c r="E212" s="44"/>
      <c r="F212" s="44"/>
      <c r="G212" s="44"/>
      <c r="H212" s="44"/>
    </row>
    <row r="213" spans="1:8" ht="13.25" hidden="1" x14ac:dyDescent="0.2">
      <c r="A213" s="42"/>
      <c r="B213" s="44"/>
      <c r="C213" s="44"/>
      <c r="D213" s="44"/>
      <c r="E213" s="44"/>
      <c r="F213" s="44"/>
      <c r="G213" s="44"/>
      <c r="H213" s="44"/>
    </row>
    <row r="214" spans="1:8" ht="13.25" hidden="1" x14ac:dyDescent="0.2">
      <c r="A214" s="42"/>
      <c r="B214" s="44"/>
      <c r="C214" s="44"/>
      <c r="D214" s="44"/>
      <c r="E214" s="44"/>
      <c r="F214" s="44"/>
      <c r="G214" s="44"/>
      <c r="H214" s="44"/>
    </row>
    <row r="215" spans="1:8" ht="13.25" hidden="1" x14ac:dyDescent="0.2">
      <c r="A215" s="42"/>
      <c r="B215" s="44"/>
      <c r="C215" s="44"/>
      <c r="D215" s="44"/>
      <c r="E215" s="44"/>
      <c r="F215" s="44"/>
      <c r="G215" s="44"/>
      <c r="H215" s="44"/>
    </row>
    <row r="216" spans="1:8" ht="13.25" hidden="1" x14ac:dyDescent="0.2">
      <c r="A216" s="42"/>
      <c r="B216" s="44"/>
      <c r="C216" s="44"/>
      <c r="D216" s="44"/>
      <c r="E216" s="44"/>
      <c r="F216" s="44"/>
      <c r="G216" s="44"/>
      <c r="H216" s="44"/>
    </row>
    <row r="217" spans="1:8" ht="13.25" hidden="1" x14ac:dyDescent="0.2">
      <c r="A217" s="42"/>
      <c r="B217" s="44"/>
      <c r="C217" s="44"/>
      <c r="D217" s="44"/>
      <c r="E217" s="44"/>
      <c r="F217" s="44"/>
      <c r="G217" s="44"/>
      <c r="H217" s="44"/>
    </row>
    <row r="218" spans="1:8" ht="13.25" hidden="1" x14ac:dyDescent="0.2">
      <c r="A218" s="42"/>
      <c r="B218" s="44"/>
      <c r="C218" s="44"/>
      <c r="D218" s="44"/>
      <c r="E218" s="44"/>
      <c r="F218" s="44"/>
      <c r="G218" s="44"/>
      <c r="H218" s="44"/>
    </row>
    <row r="219" spans="1:8" ht="13.25" hidden="1" x14ac:dyDescent="0.2">
      <c r="A219" s="42"/>
      <c r="B219" s="44"/>
      <c r="C219" s="44"/>
      <c r="D219" s="44"/>
      <c r="E219" s="44"/>
      <c r="F219" s="44"/>
      <c r="G219" s="44"/>
      <c r="H219" s="44"/>
    </row>
    <row r="220" spans="1:8" ht="13.25" hidden="1" x14ac:dyDescent="0.2">
      <c r="A220" s="42"/>
      <c r="B220" s="44"/>
      <c r="C220" s="44"/>
      <c r="D220" s="44"/>
      <c r="E220" s="44"/>
      <c r="F220" s="44"/>
      <c r="G220" s="44"/>
      <c r="H220" s="44"/>
    </row>
    <row r="221" spans="1:8" ht="13.25" hidden="1" x14ac:dyDescent="0.2">
      <c r="A221" s="42"/>
      <c r="B221" s="44"/>
      <c r="C221" s="44"/>
      <c r="D221" s="44"/>
      <c r="E221" s="44"/>
      <c r="F221" s="44"/>
      <c r="G221" s="44"/>
      <c r="H221" s="44"/>
    </row>
    <row r="222" spans="1:8" ht="13.25" hidden="1" x14ac:dyDescent="0.2">
      <c r="A222" s="42"/>
      <c r="B222" s="44"/>
      <c r="C222" s="44"/>
      <c r="D222" s="44"/>
      <c r="E222" s="44"/>
      <c r="F222" s="44"/>
      <c r="G222" s="44"/>
      <c r="H222" s="44"/>
    </row>
    <row r="223" spans="1:8" ht="13.25" hidden="1" x14ac:dyDescent="0.2">
      <c r="A223" s="42"/>
      <c r="B223" s="44"/>
      <c r="C223" s="44"/>
      <c r="D223" s="44"/>
      <c r="E223" s="44"/>
      <c r="F223" s="44"/>
      <c r="G223" s="44"/>
      <c r="H223" s="44"/>
    </row>
    <row r="224" spans="1:8" ht="13.25" hidden="1" x14ac:dyDescent="0.2">
      <c r="A224" s="42"/>
      <c r="B224" s="44"/>
      <c r="C224" s="44"/>
      <c r="D224" s="44"/>
      <c r="E224" s="44"/>
      <c r="F224" s="44"/>
      <c r="G224" s="44"/>
      <c r="H224" s="44"/>
    </row>
    <row r="225" spans="1:8" ht="13.25" hidden="1" x14ac:dyDescent="0.2">
      <c r="A225" s="42"/>
      <c r="B225" s="44"/>
      <c r="C225" s="44"/>
      <c r="D225" s="44"/>
      <c r="E225" s="44"/>
      <c r="F225" s="44"/>
      <c r="G225" s="44"/>
      <c r="H225" s="44"/>
    </row>
    <row r="226" spans="1:8" ht="13.25" hidden="1" x14ac:dyDescent="0.2">
      <c r="A226" s="42"/>
      <c r="B226" s="44"/>
      <c r="C226" s="44"/>
      <c r="D226" s="44"/>
      <c r="E226" s="44"/>
      <c r="F226" s="44"/>
      <c r="G226" s="44"/>
      <c r="H226" s="44"/>
    </row>
    <row r="227" spans="1:8" ht="13.25" hidden="1" x14ac:dyDescent="0.2">
      <c r="A227" s="42"/>
      <c r="B227" s="44"/>
      <c r="C227" s="44"/>
      <c r="D227" s="44"/>
      <c r="E227" s="44"/>
      <c r="F227" s="44"/>
      <c r="G227" s="44"/>
      <c r="H227" s="44"/>
    </row>
    <row r="228" spans="1:8" ht="13.25" hidden="1" x14ac:dyDescent="0.2">
      <c r="A228" s="42"/>
      <c r="B228" s="44"/>
      <c r="C228" s="44"/>
      <c r="D228" s="44"/>
      <c r="E228" s="44"/>
      <c r="F228" s="44"/>
      <c r="G228" s="44"/>
      <c r="H228" s="44"/>
    </row>
    <row r="229" spans="1:8" ht="13.25" hidden="1" x14ac:dyDescent="0.2">
      <c r="A229" s="42"/>
      <c r="B229" s="44"/>
      <c r="C229" s="44"/>
      <c r="D229" s="44"/>
      <c r="E229" s="44"/>
      <c r="F229" s="44"/>
      <c r="G229" s="44"/>
      <c r="H229" s="44"/>
    </row>
    <row r="230" spans="1:8" ht="13.25" hidden="1" x14ac:dyDescent="0.2">
      <c r="A230" s="42"/>
      <c r="B230" s="44"/>
      <c r="C230" s="44"/>
      <c r="D230" s="44"/>
      <c r="E230" s="44"/>
      <c r="F230" s="44"/>
      <c r="G230" s="44"/>
      <c r="H230" s="44"/>
    </row>
    <row r="231" spans="1:8" ht="13.25" hidden="1" x14ac:dyDescent="0.2">
      <c r="A231" s="42"/>
      <c r="B231" s="44"/>
      <c r="C231" s="44"/>
      <c r="D231" s="44"/>
      <c r="E231" s="44"/>
      <c r="F231" s="44"/>
      <c r="G231" s="44"/>
      <c r="H231" s="44"/>
    </row>
    <row r="232" spans="1:8" ht="13.25" hidden="1" x14ac:dyDescent="0.2">
      <c r="A232" s="42"/>
      <c r="B232" s="44"/>
      <c r="C232" s="44"/>
      <c r="D232" s="44"/>
      <c r="E232" s="44"/>
      <c r="F232" s="44"/>
      <c r="G232" s="44"/>
      <c r="H232" s="44"/>
    </row>
    <row r="233" spans="1:8" ht="13.25" hidden="1" x14ac:dyDescent="0.2">
      <c r="A233" s="42"/>
      <c r="B233" s="44"/>
      <c r="C233" s="44"/>
      <c r="D233" s="44"/>
      <c r="E233" s="44"/>
      <c r="F233" s="44"/>
      <c r="G233" s="44"/>
      <c r="H233" s="44"/>
    </row>
    <row r="234" spans="1:8" ht="13.25" hidden="1" x14ac:dyDescent="0.2">
      <c r="A234" s="42"/>
      <c r="B234" s="44"/>
      <c r="C234" s="44"/>
      <c r="D234" s="44"/>
      <c r="E234" s="44"/>
      <c r="F234" s="44"/>
      <c r="G234" s="44"/>
      <c r="H234" s="44"/>
    </row>
    <row r="235" spans="1:8" ht="13.25" hidden="1" x14ac:dyDescent="0.2">
      <c r="A235" s="42"/>
      <c r="B235" s="44"/>
      <c r="C235" s="44"/>
      <c r="D235" s="44"/>
      <c r="E235" s="44"/>
      <c r="F235" s="44"/>
      <c r="G235" s="44"/>
      <c r="H235" s="44"/>
    </row>
    <row r="236" spans="1:8" ht="13.25" hidden="1" x14ac:dyDescent="0.2">
      <c r="A236" s="42"/>
      <c r="B236" s="44"/>
      <c r="C236" s="44"/>
      <c r="D236" s="44"/>
      <c r="E236" s="44"/>
      <c r="F236" s="44"/>
      <c r="G236" s="44"/>
      <c r="H236" s="44"/>
    </row>
    <row r="237" spans="1:8" ht="13.25" hidden="1" x14ac:dyDescent="0.2">
      <c r="A237" s="42"/>
      <c r="B237" s="44"/>
      <c r="C237" s="44"/>
      <c r="D237" s="44"/>
      <c r="E237" s="44"/>
      <c r="F237" s="44"/>
      <c r="G237" s="44"/>
      <c r="H237" s="44"/>
    </row>
    <row r="238" spans="1:8" ht="13.25" hidden="1" x14ac:dyDescent="0.2">
      <c r="A238" s="42"/>
      <c r="B238" s="44"/>
      <c r="C238" s="44"/>
      <c r="D238" s="44"/>
      <c r="E238" s="44"/>
      <c r="F238" s="44"/>
      <c r="G238" s="44"/>
      <c r="H238" s="44"/>
    </row>
    <row r="239" spans="1:8" ht="13.25" hidden="1" x14ac:dyDescent="0.2">
      <c r="A239" s="42"/>
      <c r="B239" s="44"/>
      <c r="C239" s="44"/>
      <c r="D239" s="44"/>
      <c r="E239" s="44"/>
      <c r="F239" s="44"/>
      <c r="G239" s="44"/>
      <c r="H239" s="44"/>
    </row>
    <row r="240" spans="1:8" ht="13.25" hidden="1" x14ac:dyDescent="0.2">
      <c r="A240" s="42"/>
      <c r="B240" s="44"/>
      <c r="C240" s="44"/>
      <c r="D240" s="44"/>
      <c r="E240" s="44"/>
      <c r="F240" s="44"/>
      <c r="G240" s="44"/>
      <c r="H240" s="44"/>
    </row>
    <row r="241" spans="1:8" ht="13.25" hidden="1" x14ac:dyDescent="0.2">
      <c r="A241" s="42"/>
      <c r="B241" s="44"/>
      <c r="C241" s="44"/>
      <c r="D241" s="44"/>
      <c r="E241" s="44"/>
      <c r="F241" s="44"/>
      <c r="G241" s="44"/>
      <c r="H241" s="44"/>
    </row>
    <row r="242" spans="1:8" ht="13.25" hidden="1" x14ac:dyDescent="0.2">
      <c r="A242" s="42"/>
      <c r="B242" s="44"/>
      <c r="C242" s="44"/>
      <c r="D242" s="44"/>
      <c r="E242" s="44"/>
      <c r="F242" s="44"/>
      <c r="G242" s="44"/>
      <c r="H242" s="44"/>
    </row>
    <row r="243" spans="1:8" ht="13.25" hidden="1" x14ac:dyDescent="0.2">
      <c r="A243" s="42"/>
      <c r="B243" s="44"/>
      <c r="C243" s="44"/>
      <c r="D243" s="44"/>
      <c r="E243" s="44"/>
      <c r="F243" s="44"/>
      <c r="G243" s="44"/>
      <c r="H243" s="44"/>
    </row>
    <row r="244" spans="1:8" ht="13.25" hidden="1" x14ac:dyDescent="0.2">
      <c r="A244" s="42"/>
      <c r="B244" s="44"/>
      <c r="C244" s="44"/>
      <c r="D244" s="44"/>
      <c r="E244" s="44"/>
      <c r="F244" s="44"/>
      <c r="G244" s="44"/>
      <c r="H244" s="44"/>
    </row>
    <row r="245" spans="1:8" ht="13.25" hidden="1" x14ac:dyDescent="0.2">
      <c r="A245" s="42"/>
      <c r="B245" s="44"/>
      <c r="C245" s="44"/>
      <c r="D245" s="44"/>
      <c r="E245" s="44"/>
      <c r="F245" s="44"/>
      <c r="G245" s="44"/>
      <c r="H245" s="44"/>
    </row>
    <row r="246" spans="1:8" ht="13.25" hidden="1" x14ac:dyDescent="0.2">
      <c r="A246" s="42"/>
      <c r="B246" s="44"/>
      <c r="C246" s="44"/>
      <c r="D246" s="44"/>
      <c r="E246" s="44"/>
      <c r="F246" s="44"/>
      <c r="G246" s="44"/>
      <c r="H246" s="44"/>
    </row>
    <row r="247" spans="1:8" ht="13.25" hidden="1" x14ac:dyDescent="0.2">
      <c r="A247" s="42"/>
      <c r="B247" s="44"/>
      <c r="C247" s="44"/>
      <c r="D247" s="44"/>
      <c r="E247" s="44"/>
      <c r="F247" s="44"/>
      <c r="G247" s="44"/>
      <c r="H247" s="44"/>
    </row>
    <row r="248" spans="1:8" ht="13.25" hidden="1" x14ac:dyDescent="0.2">
      <c r="A248" s="42"/>
      <c r="B248" s="44"/>
      <c r="C248" s="44"/>
      <c r="D248" s="44"/>
      <c r="E248" s="44"/>
      <c r="F248" s="44"/>
      <c r="G248" s="44"/>
      <c r="H248" s="44"/>
    </row>
    <row r="249" spans="1:8" ht="13.25" hidden="1" x14ac:dyDescent="0.2">
      <c r="A249" s="42"/>
      <c r="B249" s="44"/>
      <c r="C249" s="44"/>
      <c r="D249" s="44"/>
      <c r="E249" s="44"/>
      <c r="F249" s="44"/>
      <c r="G249" s="44"/>
      <c r="H249" s="44"/>
    </row>
    <row r="250" spans="1:8" ht="13.25" hidden="1" x14ac:dyDescent="0.2">
      <c r="A250" s="42"/>
      <c r="B250" s="44"/>
      <c r="C250" s="44"/>
      <c r="D250" s="44"/>
      <c r="E250" s="44"/>
      <c r="F250" s="44"/>
      <c r="G250" s="44"/>
      <c r="H250" s="44"/>
    </row>
    <row r="251" spans="1:8" ht="13.25" hidden="1" x14ac:dyDescent="0.2">
      <c r="A251" s="42"/>
      <c r="B251" s="44"/>
      <c r="C251" s="44"/>
      <c r="D251" s="44"/>
      <c r="E251" s="44"/>
      <c r="F251" s="44"/>
      <c r="G251" s="44"/>
      <c r="H251" s="44"/>
    </row>
    <row r="252" spans="1:8" ht="13.25" hidden="1" x14ac:dyDescent="0.2">
      <c r="A252" s="42"/>
      <c r="B252" s="44"/>
      <c r="C252" s="44"/>
      <c r="D252" s="44"/>
      <c r="E252" s="44"/>
      <c r="F252" s="44"/>
      <c r="G252" s="44"/>
      <c r="H252" s="44"/>
    </row>
    <row r="253" spans="1:8" ht="13.25" hidden="1" x14ac:dyDescent="0.2">
      <c r="A253" s="42"/>
      <c r="B253" s="44"/>
      <c r="C253" s="44"/>
      <c r="D253" s="44"/>
      <c r="E253" s="44"/>
      <c r="F253" s="44"/>
      <c r="G253" s="44"/>
      <c r="H253" s="44"/>
    </row>
    <row r="254" spans="1:8" ht="13.25" hidden="1" x14ac:dyDescent="0.2">
      <c r="A254" s="42"/>
      <c r="B254" s="44"/>
      <c r="C254" s="44"/>
      <c r="D254" s="44"/>
      <c r="E254" s="44"/>
      <c r="F254" s="44"/>
      <c r="G254" s="44"/>
      <c r="H254" s="44"/>
    </row>
    <row r="255" spans="1:8" ht="13.25" hidden="1" x14ac:dyDescent="0.2">
      <c r="A255" s="42"/>
      <c r="B255" s="44"/>
      <c r="C255" s="44"/>
      <c r="D255" s="44"/>
      <c r="E255" s="44"/>
      <c r="F255" s="44"/>
      <c r="G255" s="44"/>
      <c r="H255" s="44"/>
    </row>
    <row r="256" spans="1:8" ht="13.25" hidden="1" x14ac:dyDescent="0.2">
      <c r="A256" s="42"/>
      <c r="B256" s="44"/>
      <c r="C256" s="44"/>
      <c r="D256" s="44"/>
      <c r="E256" s="44"/>
      <c r="F256" s="44"/>
      <c r="G256" s="44"/>
      <c r="H256" s="44"/>
    </row>
    <row r="257" spans="1:8" ht="13.25" hidden="1" x14ac:dyDescent="0.2">
      <c r="A257" s="42"/>
      <c r="B257" s="44"/>
      <c r="C257" s="44"/>
      <c r="D257" s="44"/>
      <c r="E257" s="44"/>
      <c r="F257" s="44"/>
      <c r="G257" s="44"/>
      <c r="H257" s="44"/>
    </row>
    <row r="258" spans="1:8" ht="13.25" hidden="1" x14ac:dyDescent="0.2">
      <c r="A258" s="42"/>
      <c r="B258" s="44"/>
      <c r="C258" s="44"/>
      <c r="D258" s="44"/>
      <c r="E258" s="44"/>
      <c r="F258" s="44"/>
      <c r="G258" s="44"/>
      <c r="H258" s="44"/>
    </row>
    <row r="259" spans="1:8" ht="13.25" hidden="1" x14ac:dyDescent="0.2">
      <c r="A259" s="42"/>
      <c r="B259" s="44"/>
      <c r="C259" s="44"/>
      <c r="D259" s="44"/>
      <c r="E259" s="44"/>
      <c r="F259" s="44"/>
      <c r="G259" s="44"/>
      <c r="H259" s="44"/>
    </row>
    <row r="260" spans="1:8" ht="13.25" hidden="1" x14ac:dyDescent="0.2">
      <c r="A260" s="42"/>
      <c r="B260" s="44"/>
      <c r="C260" s="44"/>
      <c r="D260" s="44"/>
      <c r="E260" s="44"/>
      <c r="F260" s="44"/>
      <c r="G260" s="44"/>
      <c r="H260" s="44"/>
    </row>
    <row r="261" spans="1:8" ht="13.25" hidden="1" x14ac:dyDescent="0.2">
      <c r="A261" s="42"/>
      <c r="B261" s="44"/>
      <c r="C261" s="44"/>
      <c r="D261" s="44"/>
      <c r="E261" s="44"/>
      <c r="F261" s="44"/>
      <c r="G261" s="44"/>
      <c r="H261" s="44"/>
    </row>
    <row r="262" spans="1:8" ht="13.25" hidden="1" x14ac:dyDescent="0.2">
      <c r="A262" s="42"/>
      <c r="B262" s="44"/>
      <c r="C262" s="44"/>
      <c r="D262" s="44"/>
      <c r="E262" s="44"/>
      <c r="F262" s="44"/>
      <c r="G262" s="44"/>
      <c r="H262" s="44"/>
    </row>
    <row r="263" spans="1:8" ht="13.25" hidden="1" x14ac:dyDescent="0.2">
      <c r="A263" s="42"/>
      <c r="B263" s="44"/>
      <c r="C263" s="44"/>
      <c r="D263" s="44"/>
      <c r="E263" s="44"/>
      <c r="F263" s="44"/>
      <c r="G263" s="44"/>
      <c r="H263" s="44"/>
    </row>
    <row r="264" spans="1:8" ht="13.25" hidden="1" x14ac:dyDescent="0.2">
      <c r="A264" s="42"/>
      <c r="B264" s="44"/>
      <c r="C264" s="44"/>
      <c r="D264" s="44"/>
      <c r="E264" s="44"/>
      <c r="F264" s="44"/>
      <c r="G264" s="44"/>
      <c r="H264" s="44"/>
    </row>
    <row r="265" spans="1:8" ht="13.25" hidden="1" x14ac:dyDescent="0.2">
      <c r="A265" s="42"/>
      <c r="B265" s="44"/>
      <c r="C265" s="44"/>
      <c r="D265" s="44"/>
      <c r="E265" s="44"/>
      <c r="F265" s="44"/>
      <c r="G265" s="44"/>
      <c r="H265" s="44"/>
    </row>
    <row r="266" spans="1:8" ht="13.25" hidden="1" x14ac:dyDescent="0.2">
      <c r="A266" s="42"/>
      <c r="B266" s="44"/>
      <c r="C266" s="44"/>
      <c r="D266" s="44"/>
      <c r="E266" s="44"/>
      <c r="F266" s="44"/>
      <c r="G266" s="44"/>
      <c r="H266" s="44"/>
    </row>
    <row r="267" spans="1:8" ht="13.25" hidden="1" x14ac:dyDescent="0.2">
      <c r="A267" s="42"/>
      <c r="B267" s="44"/>
      <c r="C267" s="44"/>
      <c r="D267" s="44"/>
      <c r="E267" s="44"/>
      <c r="F267" s="44"/>
      <c r="G267" s="44"/>
      <c r="H267" s="44"/>
    </row>
    <row r="268" spans="1:8" ht="13.25" hidden="1" x14ac:dyDescent="0.2">
      <c r="A268" s="42"/>
      <c r="B268" s="44"/>
      <c r="C268" s="44"/>
      <c r="D268" s="44"/>
      <c r="E268" s="44"/>
      <c r="F268" s="44"/>
      <c r="G268" s="44"/>
      <c r="H268" s="44"/>
    </row>
    <row r="269" spans="1:8" ht="13.25" hidden="1" x14ac:dyDescent="0.2">
      <c r="A269" s="42"/>
      <c r="B269" s="44"/>
      <c r="C269" s="44"/>
      <c r="D269" s="44"/>
      <c r="E269" s="44"/>
      <c r="F269" s="44"/>
      <c r="G269" s="44"/>
      <c r="H269" s="44"/>
    </row>
    <row r="270" spans="1:8" ht="13.25" hidden="1" x14ac:dyDescent="0.2">
      <c r="A270" s="42"/>
      <c r="B270" s="44"/>
      <c r="C270" s="44"/>
      <c r="D270" s="44"/>
      <c r="E270" s="44"/>
      <c r="F270" s="44"/>
      <c r="G270" s="44"/>
      <c r="H270" s="44"/>
    </row>
    <row r="271" spans="1:8" ht="13.25" hidden="1" x14ac:dyDescent="0.2">
      <c r="A271" s="42"/>
      <c r="B271" s="44"/>
      <c r="C271" s="44"/>
      <c r="D271" s="44"/>
      <c r="E271" s="44"/>
      <c r="F271" s="44"/>
      <c r="G271" s="44"/>
      <c r="H271" s="44"/>
    </row>
    <row r="272" spans="1:8" ht="13.25" hidden="1" x14ac:dyDescent="0.2">
      <c r="A272" s="42"/>
      <c r="B272" s="44"/>
      <c r="C272" s="44"/>
      <c r="D272" s="44"/>
      <c r="E272" s="44"/>
      <c r="F272" s="44"/>
      <c r="G272" s="44"/>
      <c r="H272" s="44"/>
    </row>
    <row r="273" spans="1:8" ht="13.25" hidden="1" x14ac:dyDescent="0.2">
      <c r="A273" s="42"/>
      <c r="B273" s="44"/>
      <c r="C273" s="44"/>
      <c r="D273" s="44"/>
      <c r="E273" s="44"/>
      <c r="F273" s="44"/>
      <c r="G273" s="44"/>
      <c r="H273" s="44"/>
    </row>
    <row r="274" spans="1:8" ht="13.25" hidden="1" x14ac:dyDescent="0.2">
      <c r="A274" s="42"/>
      <c r="B274" s="44"/>
      <c r="C274" s="44"/>
      <c r="D274" s="44"/>
      <c r="E274" s="44"/>
      <c r="F274" s="44"/>
      <c r="G274" s="44"/>
      <c r="H274" s="44"/>
    </row>
    <row r="275" spans="1:8" ht="13.25" hidden="1" x14ac:dyDescent="0.2">
      <c r="A275" s="42"/>
      <c r="B275" s="44"/>
      <c r="C275" s="44"/>
      <c r="D275" s="44"/>
      <c r="E275" s="44"/>
      <c r="F275" s="44"/>
      <c r="G275" s="44"/>
      <c r="H275" s="44"/>
    </row>
    <row r="276" spans="1:8" ht="13.25" hidden="1" x14ac:dyDescent="0.2">
      <c r="A276" s="42"/>
      <c r="B276" s="44"/>
      <c r="C276" s="44"/>
      <c r="D276" s="44"/>
      <c r="E276" s="44"/>
      <c r="F276" s="44"/>
      <c r="G276" s="44"/>
      <c r="H276" s="44"/>
    </row>
    <row r="277" spans="1:8" ht="13.25" hidden="1" x14ac:dyDescent="0.2">
      <c r="A277" s="42"/>
      <c r="B277" s="44"/>
      <c r="C277" s="44"/>
      <c r="D277" s="44"/>
      <c r="E277" s="44"/>
      <c r="F277" s="44"/>
      <c r="G277" s="44"/>
      <c r="H277" s="44"/>
    </row>
    <row r="278" spans="1:8" ht="13.25" hidden="1" x14ac:dyDescent="0.2">
      <c r="A278" s="42"/>
      <c r="B278" s="44"/>
      <c r="C278" s="44"/>
      <c r="D278" s="44"/>
      <c r="E278" s="44"/>
      <c r="F278" s="44"/>
      <c r="G278" s="44"/>
      <c r="H278" s="44"/>
    </row>
    <row r="279" spans="1:8" ht="13.25" hidden="1" x14ac:dyDescent="0.2">
      <c r="A279" s="42"/>
      <c r="B279" s="44"/>
      <c r="C279" s="44"/>
      <c r="D279" s="44"/>
      <c r="E279" s="44"/>
      <c r="F279" s="44"/>
      <c r="G279" s="44"/>
      <c r="H279" s="44"/>
    </row>
    <row r="280" spans="1:8" ht="13.25" hidden="1" x14ac:dyDescent="0.2">
      <c r="A280" s="42"/>
      <c r="B280" s="44"/>
      <c r="C280" s="44"/>
      <c r="D280" s="44"/>
      <c r="E280" s="44"/>
      <c r="F280" s="44"/>
      <c r="G280" s="44"/>
      <c r="H280" s="44"/>
    </row>
    <row r="281" spans="1:8" ht="13.25" hidden="1" x14ac:dyDescent="0.2">
      <c r="A281" s="42"/>
      <c r="B281" s="44"/>
      <c r="C281" s="44"/>
      <c r="D281" s="44"/>
      <c r="E281" s="44"/>
      <c r="F281" s="44"/>
      <c r="G281" s="44"/>
      <c r="H281" s="44"/>
    </row>
    <row r="282" spans="1:8" ht="13.25" hidden="1" x14ac:dyDescent="0.2">
      <c r="A282" s="42"/>
      <c r="B282" s="44"/>
      <c r="C282" s="44"/>
      <c r="D282" s="44"/>
      <c r="E282" s="44"/>
      <c r="F282" s="44"/>
      <c r="G282" s="44"/>
      <c r="H282" s="44"/>
    </row>
    <row r="283" spans="1:8" ht="13.25" hidden="1" x14ac:dyDescent="0.2">
      <c r="A283" s="42"/>
      <c r="B283" s="44"/>
      <c r="C283" s="44"/>
      <c r="D283" s="44"/>
      <c r="E283" s="44"/>
      <c r="F283" s="44"/>
      <c r="G283" s="44"/>
      <c r="H283" s="44"/>
    </row>
    <row r="284" spans="1:8" ht="13.25" hidden="1" x14ac:dyDescent="0.2">
      <c r="A284" s="42"/>
      <c r="B284" s="44"/>
      <c r="C284" s="44"/>
      <c r="D284" s="44"/>
      <c r="E284" s="44"/>
      <c r="F284" s="44"/>
      <c r="G284" s="44"/>
      <c r="H284" s="44"/>
    </row>
    <row r="285" spans="1:8" ht="13.25" hidden="1" x14ac:dyDescent="0.2">
      <c r="A285" s="42"/>
      <c r="B285" s="44"/>
      <c r="C285" s="44"/>
      <c r="D285" s="44"/>
      <c r="E285" s="44"/>
      <c r="F285" s="44"/>
      <c r="G285" s="44"/>
      <c r="H285" s="44"/>
    </row>
    <row r="286" spans="1:8" ht="13.25" hidden="1" x14ac:dyDescent="0.2">
      <c r="A286" s="42"/>
      <c r="B286" s="44"/>
      <c r="C286" s="44"/>
      <c r="D286" s="44"/>
      <c r="E286" s="44"/>
      <c r="F286" s="44"/>
      <c r="G286" s="44"/>
      <c r="H286" s="44"/>
    </row>
    <row r="287" spans="1:8" ht="13.25" hidden="1" x14ac:dyDescent="0.2">
      <c r="A287" s="42"/>
      <c r="B287" s="44"/>
      <c r="C287" s="44"/>
      <c r="D287" s="44"/>
      <c r="E287" s="44"/>
      <c r="F287" s="44"/>
      <c r="G287" s="44"/>
      <c r="H287" s="44"/>
    </row>
    <row r="288" spans="1:8" ht="13.25" hidden="1" x14ac:dyDescent="0.2">
      <c r="A288" s="42"/>
      <c r="B288" s="44"/>
      <c r="C288" s="44"/>
      <c r="D288" s="44"/>
      <c r="E288" s="44"/>
      <c r="F288" s="44"/>
      <c r="G288" s="44"/>
      <c r="H288" s="44"/>
    </row>
    <row r="289" spans="1:8" ht="13.25" hidden="1" x14ac:dyDescent="0.2">
      <c r="A289" s="42"/>
      <c r="B289" s="44"/>
      <c r="C289" s="44"/>
      <c r="D289" s="44"/>
      <c r="E289" s="44"/>
      <c r="F289" s="44"/>
      <c r="G289" s="44"/>
      <c r="H289" s="44"/>
    </row>
    <row r="290" spans="1:8" ht="13.25" hidden="1" x14ac:dyDescent="0.2">
      <c r="A290" s="42"/>
      <c r="B290" s="44"/>
      <c r="C290" s="44"/>
      <c r="D290" s="44"/>
      <c r="E290" s="44"/>
      <c r="F290" s="44"/>
      <c r="G290" s="44"/>
      <c r="H290" s="44"/>
    </row>
    <row r="291" spans="1:8" ht="13.25" hidden="1" x14ac:dyDescent="0.2">
      <c r="A291" s="42"/>
      <c r="B291" s="44"/>
      <c r="C291" s="44"/>
      <c r="D291" s="44"/>
      <c r="E291" s="44"/>
      <c r="F291" s="44"/>
      <c r="G291" s="44"/>
      <c r="H291" s="44"/>
    </row>
    <row r="292" spans="1:8" ht="13.25" hidden="1" x14ac:dyDescent="0.2">
      <c r="A292" s="42"/>
      <c r="B292" s="44"/>
      <c r="C292" s="44"/>
      <c r="D292" s="44"/>
      <c r="E292" s="44"/>
      <c r="F292" s="44"/>
      <c r="G292" s="44"/>
      <c r="H292" s="44"/>
    </row>
    <row r="293" spans="1:8" ht="13.25" hidden="1" x14ac:dyDescent="0.2">
      <c r="A293" s="42"/>
      <c r="B293" s="44"/>
      <c r="C293" s="44"/>
      <c r="D293" s="44"/>
      <c r="E293" s="44"/>
      <c r="F293" s="44"/>
      <c r="G293" s="44"/>
      <c r="H293" s="44"/>
    </row>
    <row r="294" spans="1:8" ht="13.25" hidden="1" x14ac:dyDescent="0.2">
      <c r="A294" s="42"/>
      <c r="B294" s="44"/>
      <c r="C294" s="44"/>
      <c r="D294" s="44"/>
      <c r="E294" s="44"/>
      <c r="F294" s="44"/>
      <c r="G294" s="44"/>
      <c r="H294" s="44"/>
    </row>
    <row r="295" spans="1:8" ht="13.25" hidden="1" x14ac:dyDescent="0.2">
      <c r="A295" s="42"/>
      <c r="B295" s="44"/>
      <c r="C295" s="44"/>
      <c r="D295" s="44"/>
      <c r="E295" s="44"/>
      <c r="F295" s="44"/>
      <c r="G295" s="44"/>
      <c r="H295" s="44"/>
    </row>
    <row r="296" spans="1:8" ht="13.25" hidden="1" x14ac:dyDescent="0.2">
      <c r="A296" s="42"/>
      <c r="B296" s="44"/>
      <c r="C296" s="44"/>
      <c r="D296" s="44"/>
      <c r="E296" s="44"/>
      <c r="F296" s="44"/>
      <c r="G296" s="44"/>
      <c r="H296" s="44"/>
    </row>
    <row r="297" spans="1:8" ht="13.25" hidden="1" x14ac:dyDescent="0.2">
      <c r="A297" s="42"/>
      <c r="B297" s="44"/>
      <c r="C297" s="44"/>
      <c r="D297" s="44"/>
      <c r="E297" s="44"/>
      <c r="F297" s="44"/>
      <c r="G297" s="44"/>
      <c r="H297" s="44"/>
    </row>
    <row r="298" spans="1:8" ht="13.25" hidden="1" x14ac:dyDescent="0.2">
      <c r="A298" s="42"/>
      <c r="B298" s="44"/>
      <c r="C298" s="44"/>
      <c r="D298" s="44"/>
      <c r="E298" s="44"/>
      <c r="F298" s="44"/>
      <c r="G298" s="44"/>
      <c r="H298" s="44"/>
    </row>
    <row r="299" spans="1:8" ht="13.25" hidden="1" x14ac:dyDescent="0.2">
      <c r="A299" s="42"/>
      <c r="B299" s="44"/>
      <c r="C299" s="44"/>
      <c r="D299" s="44"/>
      <c r="E299" s="44"/>
      <c r="F299" s="44"/>
      <c r="G299" s="44"/>
      <c r="H299" s="44"/>
    </row>
    <row r="300" spans="1:8" ht="13.25" hidden="1" x14ac:dyDescent="0.2">
      <c r="A300" s="42"/>
      <c r="B300" s="44"/>
      <c r="C300" s="44"/>
      <c r="D300" s="44"/>
      <c r="E300" s="44"/>
      <c r="F300" s="44"/>
      <c r="G300" s="44"/>
      <c r="H300" s="44"/>
    </row>
    <row r="301" spans="1:8" ht="13.25" hidden="1" x14ac:dyDescent="0.2">
      <c r="A301" s="42"/>
      <c r="B301" s="44"/>
      <c r="C301" s="44"/>
      <c r="D301" s="44"/>
      <c r="E301" s="44"/>
      <c r="F301" s="44"/>
      <c r="G301" s="44"/>
      <c r="H301" s="44"/>
    </row>
    <row r="302" spans="1:8" ht="13.25" hidden="1" x14ac:dyDescent="0.2">
      <c r="A302" s="42"/>
      <c r="B302" s="44"/>
      <c r="C302" s="44"/>
      <c r="D302" s="44"/>
      <c r="E302" s="44"/>
      <c r="F302" s="44"/>
      <c r="G302" s="44"/>
      <c r="H302" s="44"/>
    </row>
    <row r="303" spans="1:8" ht="13.25" hidden="1" x14ac:dyDescent="0.2">
      <c r="A303" s="42"/>
      <c r="B303" s="44"/>
      <c r="C303" s="44"/>
      <c r="D303" s="44"/>
      <c r="E303" s="44"/>
      <c r="F303" s="44"/>
      <c r="G303" s="44"/>
      <c r="H303" s="44"/>
    </row>
    <row r="304" spans="1:8" ht="13.25" hidden="1" x14ac:dyDescent="0.2">
      <c r="A304" s="42"/>
      <c r="B304" s="44"/>
      <c r="C304" s="44"/>
      <c r="D304" s="44"/>
      <c r="E304" s="44"/>
      <c r="F304" s="44"/>
      <c r="G304" s="44"/>
      <c r="H304" s="44"/>
    </row>
    <row r="305" spans="1:8" ht="13.25" hidden="1" x14ac:dyDescent="0.2">
      <c r="A305" s="42"/>
      <c r="B305" s="44"/>
      <c r="C305" s="44"/>
      <c r="D305" s="44"/>
      <c r="E305" s="44"/>
      <c r="F305" s="44"/>
      <c r="G305" s="44"/>
      <c r="H305" s="44"/>
    </row>
    <row r="306" spans="1:8" ht="13.25" hidden="1" x14ac:dyDescent="0.2">
      <c r="A306" s="42"/>
      <c r="B306" s="44"/>
      <c r="C306" s="44"/>
      <c r="D306" s="44"/>
      <c r="E306" s="44"/>
      <c r="F306" s="44"/>
      <c r="G306" s="44"/>
      <c r="H306" s="44"/>
    </row>
    <row r="307" spans="1:8" ht="13.25" hidden="1" x14ac:dyDescent="0.2">
      <c r="A307" s="42"/>
      <c r="B307" s="44"/>
      <c r="C307" s="44"/>
      <c r="D307" s="44"/>
      <c r="E307" s="44"/>
      <c r="F307" s="44"/>
      <c r="G307" s="44"/>
      <c r="H307" s="44"/>
    </row>
    <row r="308" spans="1:8" ht="13.25" hidden="1" x14ac:dyDescent="0.2">
      <c r="A308" s="42"/>
      <c r="B308" s="44"/>
      <c r="C308" s="44"/>
      <c r="D308" s="44"/>
      <c r="E308" s="44"/>
      <c r="F308" s="44"/>
      <c r="G308" s="44"/>
      <c r="H308" s="44"/>
    </row>
    <row r="309" spans="1:8" ht="13.25" hidden="1" x14ac:dyDescent="0.2">
      <c r="A309" s="42"/>
      <c r="B309" s="44"/>
      <c r="C309" s="44"/>
      <c r="D309" s="44"/>
      <c r="E309" s="44"/>
      <c r="F309" s="44"/>
      <c r="G309" s="44"/>
      <c r="H309" s="44"/>
    </row>
    <row r="310" spans="1:8" ht="13.25" hidden="1" x14ac:dyDescent="0.2">
      <c r="A310" s="42"/>
      <c r="B310" s="44"/>
      <c r="C310" s="44"/>
      <c r="D310" s="44"/>
      <c r="E310" s="44"/>
      <c r="F310" s="44"/>
      <c r="G310" s="44"/>
      <c r="H310" s="44"/>
    </row>
    <row r="311" spans="1:8" ht="13.25" hidden="1" x14ac:dyDescent="0.2">
      <c r="A311" s="42"/>
      <c r="B311" s="44"/>
      <c r="C311" s="44"/>
      <c r="D311" s="44"/>
      <c r="E311" s="44"/>
      <c r="F311" s="44"/>
      <c r="G311" s="44"/>
      <c r="H311" s="44"/>
    </row>
    <row r="312" spans="1:8" ht="13.25" hidden="1" x14ac:dyDescent="0.2">
      <c r="A312" s="42"/>
      <c r="B312" s="44"/>
      <c r="C312" s="44"/>
      <c r="D312" s="44"/>
      <c r="E312" s="44"/>
      <c r="F312" s="44"/>
      <c r="G312" s="44"/>
      <c r="H312" s="44"/>
    </row>
    <row r="313" spans="1:8" ht="13.25" hidden="1" x14ac:dyDescent="0.2">
      <c r="A313" s="42"/>
      <c r="B313" s="44"/>
      <c r="C313" s="44"/>
      <c r="D313" s="44"/>
      <c r="E313" s="44"/>
      <c r="F313" s="44"/>
      <c r="G313" s="44"/>
      <c r="H313" s="44"/>
    </row>
    <row r="314" spans="1:8" ht="13.25" hidden="1" x14ac:dyDescent="0.2">
      <c r="A314" s="42"/>
      <c r="B314" s="44"/>
      <c r="C314" s="44"/>
      <c r="D314" s="44"/>
      <c r="E314" s="44"/>
      <c r="F314" s="44"/>
      <c r="G314" s="44"/>
      <c r="H314" s="44"/>
    </row>
    <row r="315" spans="1:8" ht="13.25" hidden="1" x14ac:dyDescent="0.2">
      <c r="A315" s="42"/>
      <c r="B315" s="44"/>
      <c r="C315" s="44"/>
      <c r="D315" s="44"/>
      <c r="E315" s="44"/>
      <c r="F315" s="44"/>
      <c r="G315" s="44"/>
      <c r="H315" s="44"/>
    </row>
    <row r="316" spans="1:8" ht="13.25" hidden="1" x14ac:dyDescent="0.2">
      <c r="A316" s="42"/>
      <c r="B316" s="44"/>
      <c r="C316" s="44"/>
      <c r="D316" s="44"/>
      <c r="E316" s="44"/>
      <c r="F316" s="44"/>
      <c r="G316" s="44"/>
      <c r="H316" s="44"/>
    </row>
    <row r="317" spans="1:8" ht="13.25" hidden="1" x14ac:dyDescent="0.2">
      <c r="A317" s="42"/>
      <c r="B317" s="44"/>
      <c r="C317" s="44"/>
      <c r="D317" s="44"/>
      <c r="E317" s="44"/>
      <c r="F317" s="44"/>
      <c r="G317" s="44"/>
      <c r="H317" s="44"/>
    </row>
    <row r="318" spans="1:8" ht="13.25" hidden="1" x14ac:dyDescent="0.2">
      <c r="A318" s="42"/>
      <c r="B318" s="44"/>
      <c r="C318" s="44"/>
      <c r="D318" s="44"/>
      <c r="E318" s="44"/>
      <c r="F318" s="44"/>
      <c r="G318" s="44"/>
      <c r="H318" s="44"/>
    </row>
    <row r="319" spans="1:8" ht="13.25" hidden="1" x14ac:dyDescent="0.2">
      <c r="A319" s="42"/>
      <c r="B319" s="44"/>
      <c r="C319" s="44"/>
      <c r="D319" s="44"/>
      <c r="E319" s="44"/>
      <c r="F319" s="44"/>
      <c r="G319" s="44"/>
      <c r="H319" s="44"/>
    </row>
    <row r="320" spans="1:8" ht="13.25" hidden="1" x14ac:dyDescent="0.2">
      <c r="A320" s="42"/>
      <c r="B320" s="44"/>
      <c r="C320" s="44"/>
      <c r="D320" s="44"/>
      <c r="E320" s="44"/>
      <c r="F320" s="44"/>
      <c r="G320" s="44"/>
      <c r="H320" s="44"/>
    </row>
    <row r="321" spans="1:8" ht="13.25" hidden="1" x14ac:dyDescent="0.2">
      <c r="A321" s="42"/>
      <c r="B321" s="44"/>
      <c r="C321" s="44"/>
      <c r="D321" s="44"/>
      <c r="E321" s="44"/>
      <c r="F321" s="44"/>
      <c r="G321" s="44"/>
      <c r="H321" s="44"/>
    </row>
    <row r="322" spans="1:8" ht="13.25" hidden="1" x14ac:dyDescent="0.2">
      <c r="A322" s="42"/>
      <c r="B322" s="44"/>
      <c r="C322" s="44"/>
      <c r="D322" s="44"/>
      <c r="E322" s="44"/>
      <c r="F322" s="44"/>
      <c r="G322" s="44"/>
      <c r="H322" s="44"/>
    </row>
    <row r="323" spans="1:8" ht="13.25" hidden="1" x14ac:dyDescent="0.2">
      <c r="A323" s="42"/>
      <c r="B323" s="44"/>
      <c r="C323" s="44"/>
      <c r="D323" s="44"/>
      <c r="E323" s="44"/>
      <c r="F323" s="44"/>
      <c r="G323" s="44"/>
      <c r="H323" s="44"/>
    </row>
    <row r="324" spans="1:8" ht="13.25" hidden="1" x14ac:dyDescent="0.2">
      <c r="A324" s="42"/>
      <c r="B324" s="44"/>
      <c r="C324" s="44"/>
      <c r="D324" s="44"/>
      <c r="E324" s="44"/>
      <c r="F324" s="44"/>
      <c r="G324" s="44"/>
      <c r="H324" s="44"/>
    </row>
    <row r="325" spans="1:8" ht="13.25" hidden="1" x14ac:dyDescent="0.2">
      <c r="A325" s="42"/>
      <c r="B325" s="44"/>
      <c r="C325" s="44"/>
      <c r="D325" s="44"/>
      <c r="E325" s="44"/>
      <c r="F325" s="44"/>
      <c r="G325" s="44"/>
      <c r="H325" s="44"/>
    </row>
    <row r="326" spans="1:8" ht="13.25" hidden="1" x14ac:dyDescent="0.2">
      <c r="A326" s="42"/>
      <c r="B326" s="44"/>
      <c r="C326" s="44"/>
      <c r="D326" s="44"/>
      <c r="E326" s="44"/>
      <c r="F326" s="44"/>
      <c r="G326" s="44"/>
      <c r="H326" s="44"/>
    </row>
    <row r="327" spans="1:8" ht="13.25" hidden="1" x14ac:dyDescent="0.2">
      <c r="A327" s="42"/>
      <c r="B327" s="44"/>
      <c r="C327" s="44"/>
      <c r="D327" s="44"/>
      <c r="E327" s="44"/>
      <c r="F327" s="44"/>
      <c r="G327" s="44"/>
      <c r="H327" s="44"/>
    </row>
    <row r="328" spans="1:8" ht="13.25" hidden="1" x14ac:dyDescent="0.2">
      <c r="A328" s="42"/>
      <c r="B328" s="44"/>
      <c r="C328" s="44"/>
      <c r="D328" s="44"/>
      <c r="E328" s="44"/>
      <c r="F328" s="44"/>
      <c r="G328" s="44"/>
      <c r="H328" s="44"/>
    </row>
    <row r="329" spans="1:8" ht="13.25" hidden="1" x14ac:dyDescent="0.2">
      <c r="A329" s="42"/>
      <c r="B329" s="44"/>
      <c r="C329" s="44"/>
      <c r="D329" s="44"/>
      <c r="E329" s="44"/>
      <c r="F329" s="44"/>
      <c r="G329" s="44"/>
      <c r="H329" s="44"/>
    </row>
    <row r="330" spans="1:8" ht="13.25" hidden="1" x14ac:dyDescent="0.2">
      <c r="A330" s="42"/>
      <c r="B330" s="44"/>
      <c r="C330" s="44"/>
      <c r="D330" s="44"/>
      <c r="E330" s="44"/>
      <c r="F330" s="44"/>
      <c r="G330" s="44"/>
      <c r="H330" s="44"/>
    </row>
    <row r="331" spans="1:8" ht="13.25" hidden="1" x14ac:dyDescent="0.2">
      <c r="A331" s="42"/>
      <c r="B331" s="44"/>
      <c r="C331" s="44"/>
      <c r="D331" s="44"/>
      <c r="E331" s="44"/>
      <c r="F331" s="44"/>
      <c r="G331" s="44"/>
      <c r="H331" s="44"/>
    </row>
    <row r="332" spans="1:8" ht="13.25" hidden="1" x14ac:dyDescent="0.2">
      <c r="A332" s="42"/>
      <c r="B332" s="44"/>
      <c r="C332" s="44"/>
      <c r="D332" s="44"/>
      <c r="E332" s="44"/>
      <c r="F332" s="44"/>
      <c r="G332" s="44"/>
      <c r="H332" s="44"/>
    </row>
    <row r="333" spans="1:8" ht="13.25" hidden="1" x14ac:dyDescent="0.2">
      <c r="A333" s="42"/>
      <c r="B333" s="44"/>
      <c r="C333" s="44"/>
      <c r="D333" s="44"/>
      <c r="E333" s="44"/>
      <c r="F333" s="44"/>
      <c r="G333" s="44"/>
      <c r="H333" s="44"/>
    </row>
    <row r="334" spans="1:8" ht="13.25" hidden="1" x14ac:dyDescent="0.2">
      <c r="A334" s="42"/>
      <c r="B334" s="44"/>
      <c r="C334" s="44"/>
      <c r="D334" s="44"/>
      <c r="E334" s="44"/>
      <c r="F334" s="44"/>
      <c r="G334" s="44"/>
      <c r="H334" s="44"/>
    </row>
    <row r="335" spans="1:8" ht="13.25" hidden="1" x14ac:dyDescent="0.2">
      <c r="A335" s="42"/>
      <c r="B335" s="44"/>
      <c r="C335" s="44"/>
      <c r="D335" s="44"/>
      <c r="E335" s="44"/>
      <c r="F335" s="44"/>
      <c r="G335" s="44"/>
      <c r="H335" s="44"/>
    </row>
    <row r="336" spans="1:8" ht="13.25" hidden="1" x14ac:dyDescent="0.2">
      <c r="A336" s="42"/>
      <c r="B336" s="44"/>
      <c r="C336" s="44"/>
      <c r="D336" s="44"/>
      <c r="E336" s="44"/>
      <c r="F336" s="44"/>
      <c r="G336" s="44"/>
      <c r="H336" s="44"/>
    </row>
    <row r="337" spans="1:8" ht="13.25" hidden="1" x14ac:dyDescent="0.2">
      <c r="A337" s="42"/>
      <c r="B337" s="44"/>
      <c r="C337" s="44"/>
      <c r="D337" s="44"/>
      <c r="E337" s="44"/>
      <c r="F337" s="44"/>
      <c r="G337" s="44"/>
      <c r="H337" s="44"/>
    </row>
    <row r="338" spans="1:8" ht="13.25" hidden="1" x14ac:dyDescent="0.2">
      <c r="A338" s="42"/>
      <c r="B338" s="44"/>
      <c r="C338" s="44"/>
      <c r="D338" s="44"/>
      <c r="E338" s="44"/>
      <c r="F338" s="44"/>
      <c r="G338" s="44"/>
      <c r="H338" s="44"/>
    </row>
    <row r="339" spans="1:8" ht="13.25" hidden="1" x14ac:dyDescent="0.2">
      <c r="A339" s="42"/>
      <c r="B339" s="44"/>
      <c r="C339" s="44"/>
      <c r="D339" s="44"/>
      <c r="E339" s="44"/>
      <c r="F339" s="44"/>
      <c r="G339" s="44"/>
      <c r="H339" s="44"/>
    </row>
    <row r="340" spans="1:8" ht="13.25" hidden="1" x14ac:dyDescent="0.2">
      <c r="A340" s="42"/>
      <c r="B340" s="44"/>
      <c r="C340" s="44"/>
      <c r="D340" s="44"/>
      <c r="E340" s="44"/>
      <c r="F340" s="44"/>
      <c r="G340" s="44"/>
      <c r="H340" s="44"/>
    </row>
    <row r="341" spans="1:8" ht="13.25" hidden="1" x14ac:dyDescent="0.2">
      <c r="A341" s="42"/>
      <c r="B341" s="44"/>
      <c r="C341" s="44"/>
      <c r="D341" s="44"/>
      <c r="E341" s="44"/>
      <c r="F341" s="44"/>
      <c r="G341" s="44"/>
      <c r="H341" s="44"/>
    </row>
    <row r="342" spans="1:8" ht="13.25" hidden="1" x14ac:dyDescent="0.2">
      <c r="A342" s="42"/>
      <c r="B342" s="44"/>
      <c r="C342" s="44"/>
      <c r="D342" s="44"/>
      <c r="E342" s="44"/>
      <c r="F342" s="44"/>
      <c r="G342" s="44"/>
      <c r="H342" s="44"/>
    </row>
    <row r="343" spans="1:8" ht="13.25" hidden="1" x14ac:dyDescent="0.2">
      <c r="A343" s="42"/>
      <c r="B343" s="44"/>
      <c r="C343" s="44"/>
      <c r="D343" s="44"/>
      <c r="E343" s="44"/>
      <c r="F343" s="44"/>
      <c r="G343" s="44"/>
      <c r="H343" s="44"/>
    </row>
    <row r="344" spans="1:8" ht="13.25" hidden="1" x14ac:dyDescent="0.2">
      <c r="A344" s="42"/>
      <c r="B344" s="44"/>
      <c r="C344" s="44"/>
      <c r="D344" s="44"/>
      <c r="E344" s="44"/>
      <c r="F344" s="44"/>
      <c r="G344" s="44"/>
      <c r="H344" s="44"/>
    </row>
    <row r="345" spans="1:8" ht="13.25" hidden="1" x14ac:dyDescent="0.2">
      <c r="A345" s="42"/>
      <c r="B345" s="44"/>
      <c r="C345" s="44"/>
      <c r="D345" s="44"/>
      <c r="E345" s="44"/>
      <c r="F345" s="44"/>
      <c r="G345" s="44"/>
      <c r="H345" s="44"/>
    </row>
    <row r="346" spans="1:8" ht="13.25" hidden="1" x14ac:dyDescent="0.2">
      <c r="A346" s="42"/>
      <c r="B346" s="44"/>
      <c r="C346" s="44"/>
      <c r="D346" s="44"/>
      <c r="E346" s="44"/>
      <c r="F346" s="44"/>
      <c r="G346" s="44"/>
      <c r="H346" s="44"/>
    </row>
    <row r="347" spans="1:8" ht="13.25" hidden="1" x14ac:dyDescent="0.2">
      <c r="A347" s="42"/>
      <c r="B347" s="44"/>
      <c r="C347" s="44"/>
      <c r="D347" s="44"/>
      <c r="E347" s="44"/>
      <c r="F347" s="44"/>
      <c r="G347" s="44"/>
      <c r="H347" s="44"/>
    </row>
    <row r="348" spans="1:8" ht="13.25" hidden="1" x14ac:dyDescent="0.2">
      <c r="A348" s="42"/>
      <c r="B348" s="44"/>
      <c r="C348" s="44"/>
      <c r="D348" s="44"/>
      <c r="E348" s="44"/>
      <c r="F348" s="44"/>
      <c r="G348" s="44"/>
      <c r="H348" s="44"/>
    </row>
    <row r="349" spans="1:8" ht="13.25" hidden="1" x14ac:dyDescent="0.2">
      <c r="A349" s="42"/>
      <c r="B349" s="44"/>
      <c r="C349" s="44"/>
      <c r="D349" s="44"/>
      <c r="E349" s="44"/>
      <c r="F349" s="44"/>
      <c r="G349" s="44"/>
      <c r="H349" s="44"/>
    </row>
    <row r="350" spans="1:8" ht="13.25" hidden="1" x14ac:dyDescent="0.2">
      <c r="A350" s="42"/>
      <c r="B350" s="44"/>
      <c r="C350" s="44"/>
      <c r="D350" s="44"/>
      <c r="E350" s="44"/>
      <c r="F350" s="44"/>
      <c r="G350" s="44"/>
      <c r="H350" s="44"/>
    </row>
    <row r="351" spans="1:8" ht="13.25" hidden="1" x14ac:dyDescent="0.2">
      <c r="A351" s="42"/>
      <c r="B351" s="44"/>
      <c r="C351" s="44"/>
      <c r="D351" s="44"/>
      <c r="E351" s="44"/>
      <c r="F351" s="44"/>
      <c r="G351" s="44"/>
      <c r="H351" s="44"/>
    </row>
    <row r="352" spans="1:8" ht="13.25" hidden="1" x14ac:dyDescent="0.2">
      <c r="A352" s="42"/>
      <c r="B352" s="44"/>
      <c r="C352" s="44"/>
      <c r="D352" s="44"/>
      <c r="E352" s="44"/>
      <c r="F352" s="44"/>
      <c r="G352" s="44"/>
      <c r="H352" s="44"/>
    </row>
    <row r="353" spans="1:8" ht="13.25" hidden="1" x14ac:dyDescent="0.2">
      <c r="A353" s="42"/>
      <c r="B353" s="44"/>
      <c r="C353" s="44"/>
      <c r="D353" s="44"/>
      <c r="E353" s="44"/>
      <c r="F353" s="44"/>
      <c r="G353" s="44"/>
      <c r="H353" s="44"/>
    </row>
    <row r="354" spans="1:8" ht="13.25" hidden="1" x14ac:dyDescent="0.2">
      <c r="A354" s="42"/>
      <c r="B354" s="44"/>
      <c r="C354" s="44"/>
      <c r="D354" s="44"/>
      <c r="E354" s="44"/>
      <c r="F354" s="44"/>
      <c r="G354" s="44"/>
      <c r="H354" s="44"/>
    </row>
    <row r="355" spans="1:8" ht="13.25" hidden="1" x14ac:dyDescent="0.2">
      <c r="A355" s="42"/>
      <c r="B355" s="44"/>
      <c r="C355" s="44"/>
      <c r="D355" s="44"/>
      <c r="E355" s="44"/>
      <c r="F355" s="44"/>
      <c r="G355" s="44"/>
      <c r="H355" s="44"/>
    </row>
    <row r="356" spans="1:8" ht="13.25" hidden="1" x14ac:dyDescent="0.2">
      <c r="A356" s="42"/>
      <c r="B356" s="44"/>
      <c r="C356" s="44"/>
      <c r="D356" s="44"/>
      <c r="E356" s="44"/>
      <c r="F356" s="44"/>
      <c r="G356" s="44"/>
      <c r="H356" s="44"/>
    </row>
    <row r="357" spans="1:8" ht="13.25" hidden="1" x14ac:dyDescent="0.2">
      <c r="A357" s="42"/>
      <c r="B357" s="44"/>
      <c r="C357" s="44"/>
      <c r="D357" s="44"/>
      <c r="E357" s="44"/>
      <c r="F357" s="44"/>
      <c r="G357" s="44"/>
      <c r="H357" s="44"/>
    </row>
    <row r="358" spans="1:8" ht="13.25" hidden="1" x14ac:dyDescent="0.2">
      <c r="A358" s="42"/>
      <c r="B358" s="44"/>
      <c r="C358" s="44"/>
      <c r="D358" s="44"/>
      <c r="E358" s="44"/>
      <c r="F358" s="44"/>
      <c r="G358" s="44"/>
      <c r="H358" s="44"/>
    </row>
    <row r="359" spans="1:8" ht="13.25" hidden="1" x14ac:dyDescent="0.2">
      <c r="A359" s="42"/>
      <c r="B359" s="44"/>
      <c r="C359" s="44"/>
      <c r="D359" s="44"/>
      <c r="E359" s="44"/>
      <c r="F359" s="44"/>
      <c r="G359" s="44"/>
      <c r="H359" s="44"/>
    </row>
    <row r="360" spans="1:8" ht="13.25" hidden="1" x14ac:dyDescent="0.2">
      <c r="A360" s="42"/>
      <c r="B360" s="44"/>
      <c r="C360" s="44"/>
      <c r="D360" s="44"/>
      <c r="E360" s="44"/>
      <c r="F360" s="44"/>
      <c r="G360" s="44"/>
      <c r="H360" s="44"/>
    </row>
    <row r="361" spans="1:8" ht="13.25" hidden="1" x14ac:dyDescent="0.2">
      <c r="A361" s="42"/>
      <c r="B361" s="44"/>
      <c r="C361" s="44"/>
      <c r="D361" s="44"/>
      <c r="E361" s="44"/>
      <c r="F361" s="44"/>
      <c r="G361" s="44"/>
      <c r="H361" s="44"/>
    </row>
    <row r="362" spans="1:8" ht="13.25" hidden="1" x14ac:dyDescent="0.2">
      <c r="A362" s="42"/>
      <c r="B362" s="44"/>
      <c r="C362" s="44"/>
      <c r="D362" s="44"/>
      <c r="E362" s="44"/>
      <c r="F362" s="44"/>
      <c r="G362" s="44"/>
      <c r="H362" s="44"/>
    </row>
    <row r="363" spans="1:8" ht="13.25" hidden="1" x14ac:dyDescent="0.2">
      <c r="A363" s="42"/>
      <c r="B363" s="44"/>
      <c r="C363" s="44"/>
      <c r="D363" s="44"/>
      <c r="E363" s="44"/>
      <c r="F363" s="44"/>
      <c r="G363" s="44"/>
      <c r="H363" s="44"/>
    </row>
    <row r="364" spans="1:8" ht="13.25" hidden="1" x14ac:dyDescent="0.2">
      <c r="A364" s="42"/>
      <c r="B364" s="44"/>
      <c r="C364" s="44"/>
      <c r="D364" s="44"/>
      <c r="E364" s="44"/>
      <c r="F364" s="44"/>
      <c r="G364" s="44"/>
      <c r="H364" s="44"/>
    </row>
    <row r="365" spans="1:8" ht="13.25" hidden="1" x14ac:dyDescent="0.2">
      <c r="A365" s="42"/>
      <c r="B365" s="44"/>
      <c r="C365" s="44"/>
      <c r="D365" s="44"/>
      <c r="E365" s="44"/>
      <c r="F365" s="44"/>
      <c r="G365" s="44"/>
      <c r="H365" s="44"/>
    </row>
    <row r="366" spans="1:8" ht="13.25" hidden="1" x14ac:dyDescent="0.2">
      <c r="A366" s="42"/>
      <c r="B366" s="44"/>
      <c r="C366" s="44"/>
      <c r="D366" s="44"/>
      <c r="E366" s="44"/>
      <c r="F366" s="44"/>
      <c r="G366" s="44"/>
      <c r="H366" s="44"/>
    </row>
    <row r="367" spans="1:8" ht="13.25" hidden="1" x14ac:dyDescent="0.2">
      <c r="A367" s="42"/>
      <c r="B367" s="44"/>
      <c r="C367" s="44"/>
      <c r="D367" s="44"/>
      <c r="E367" s="44"/>
      <c r="F367" s="44"/>
      <c r="G367" s="44"/>
      <c r="H367" s="44"/>
    </row>
    <row r="368" spans="1:8" ht="13.25" hidden="1" x14ac:dyDescent="0.2">
      <c r="A368" s="42"/>
      <c r="B368" s="44"/>
      <c r="C368" s="44"/>
      <c r="D368" s="44"/>
      <c r="E368" s="44"/>
      <c r="F368" s="44"/>
      <c r="G368" s="44"/>
      <c r="H368" s="44"/>
    </row>
    <row r="369" spans="1:8" ht="13.25" hidden="1" x14ac:dyDescent="0.2">
      <c r="A369" s="42"/>
      <c r="B369" s="44"/>
      <c r="C369" s="44"/>
      <c r="D369" s="44"/>
      <c r="E369" s="44"/>
      <c r="F369" s="44"/>
      <c r="G369" s="44"/>
      <c r="H369" s="44"/>
    </row>
    <row r="370" spans="1:8" ht="13.25" hidden="1" x14ac:dyDescent="0.2">
      <c r="A370" s="42"/>
      <c r="B370" s="44"/>
      <c r="C370" s="44"/>
      <c r="D370" s="44"/>
      <c r="E370" s="44"/>
      <c r="F370" s="44"/>
      <c r="G370" s="44"/>
      <c r="H370" s="44"/>
    </row>
    <row r="371" spans="1:8" ht="13.25" hidden="1" x14ac:dyDescent="0.2">
      <c r="A371" s="42"/>
      <c r="B371" s="44"/>
      <c r="C371" s="44"/>
      <c r="D371" s="44"/>
      <c r="E371" s="44"/>
      <c r="F371" s="44"/>
      <c r="G371" s="44"/>
      <c r="H371" s="44"/>
    </row>
    <row r="372" spans="1:8" ht="13.25" hidden="1" x14ac:dyDescent="0.2">
      <c r="A372" s="42"/>
      <c r="B372" s="44"/>
      <c r="C372" s="44"/>
      <c r="D372" s="44"/>
      <c r="E372" s="44"/>
      <c r="F372" s="44"/>
      <c r="G372" s="44"/>
      <c r="H372" s="44"/>
    </row>
    <row r="373" spans="1:8" ht="13.25" hidden="1" x14ac:dyDescent="0.2">
      <c r="A373" s="42"/>
      <c r="B373" s="44"/>
      <c r="C373" s="44"/>
      <c r="D373" s="44"/>
      <c r="E373" s="44"/>
      <c r="F373" s="44"/>
      <c r="G373" s="44"/>
      <c r="H373" s="44"/>
    </row>
    <row r="374" spans="1:8" ht="13.25" hidden="1" x14ac:dyDescent="0.2">
      <c r="A374" s="42"/>
      <c r="B374" s="44"/>
      <c r="C374" s="44"/>
      <c r="D374" s="44"/>
      <c r="E374" s="44"/>
      <c r="F374" s="44"/>
      <c r="G374" s="44"/>
      <c r="H374" s="44"/>
    </row>
    <row r="375" spans="1:8" ht="13.25" hidden="1" x14ac:dyDescent="0.2">
      <c r="A375" s="42"/>
      <c r="B375" s="44"/>
      <c r="C375" s="44"/>
      <c r="D375" s="44"/>
      <c r="E375" s="44"/>
      <c r="F375" s="44"/>
      <c r="G375" s="44"/>
      <c r="H375" s="44"/>
    </row>
    <row r="376" spans="1:8" ht="13.25" hidden="1" x14ac:dyDescent="0.2">
      <c r="A376" s="42"/>
      <c r="B376" s="44"/>
      <c r="C376" s="44"/>
      <c r="D376" s="44"/>
      <c r="E376" s="44"/>
      <c r="F376" s="44"/>
      <c r="G376" s="44"/>
      <c r="H376" s="44"/>
    </row>
    <row r="377" spans="1:8" ht="13.25" hidden="1" x14ac:dyDescent="0.2">
      <c r="A377" s="42"/>
      <c r="B377" s="44"/>
      <c r="C377" s="44"/>
      <c r="D377" s="44"/>
      <c r="E377" s="44"/>
      <c r="F377" s="44"/>
      <c r="G377" s="44"/>
      <c r="H377" s="44"/>
    </row>
    <row r="378" spans="1:8" ht="13.25" hidden="1" x14ac:dyDescent="0.2">
      <c r="A378" s="42"/>
      <c r="B378" s="44"/>
      <c r="C378" s="44"/>
      <c r="D378" s="44"/>
      <c r="E378" s="44"/>
      <c r="F378" s="44"/>
      <c r="G378" s="44"/>
      <c r="H378" s="44"/>
    </row>
    <row r="379" spans="1:8" ht="13.25" hidden="1" x14ac:dyDescent="0.2">
      <c r="A379" s="42"/>
      <c r="B379" s="44"/>
      <c r="C379" s="44"/>
      <c r="D379" s="44"/>
      <c r="E379" s="44"/>
      <c r="F379" s="44"/>
      <c r="G379" s="44"/>
      <c r="H379" s="44"/>
    </row>
    <row r="380" spans="1:8" ht="13.25" hidden="1" x14ac:dyDescent="0.2">
      <c r="A380" s="42"/>
      <c r="B380" s="44"/>
      <c r="C380" s="44"/>
      <c r="D380" s="44"/>
      <c r="E380" s="44"/>
      <c r="F380" s="44"/>
      <c r="G380" s="44"/>
      <c r="H380" s="44"/>
    </row>
    <row r="381" spans="1:8" ht="13.25" hidden="1" x14ac:dyDescent="0.2">
      <c r="A381" s="42"/>
      <c r="B381" s="44"/>
      <c r="C381" s="44"/>
      <c r="D381" s="44"/>
      <c r="E381" s="44"/>
      <c r="F381" s="44"/>
      <c r="G381" s="44"/>
      <c r="H381" s="44"/>
    </row>
    <row r="382" spans="1:8" ht="13.25" hidden="1" x14ac:dyDescent="0.2">
      <c r="A382" s="42"/>
      <c r="B382" s="44"/>
      <c r="C382" s="44"/>
      <c r="D382" s="44"/>
      <c r="E382" s="44"/>
      <c r="F382" s="44"/>
      <c r="G382" s="44"/>
      <c r="H382" s="44"/>
    </row>
    <row r="383" spans="1:8" ht="13.25" hidden="1" x14ac:dyDescent="0.2">
      <c r="A383" s="42"/>
      <c r="B383" s="44"/>
      <c r="C383" s="44"/>
      <c r="D383" s="44"/>
      <c r="E383" s="44"/>
      <c r="F383" s="44"/>
      <c r="G383" s="44"/>
      <c r="H383" s="44"/>
    </row>
    <row r="384" spans="1:8" ht="13.25" hidden="1" x14ac:dyDescent="0.2">
      <c r="A384" s="42"/>
      <c r="B384" s="44"/>
      <c r="C384" s="44"/>
      <c r="D384" s="44"/>
      <c r="E384" s="44"/>
      <c r="F384" s="44"/>
      <c r="G384" s="44"/>
      <c r="H384" s="44"/>
    </row>
    <row r="385" spans="1:8" ht="13.25" hidden="1" x14ac:dyDescent="0.2">
      <c r="A385" s="42"/>
      <c r="B385" s="44"/>
      <c r="C385" s="44"/>
      <c r="D385" s="44"/>
      <c r="E385" s="44"/>
      <c r="F385" s="44"/>
      <c r="G385" s="44"/>
      <c r="H385" s="44"/>
    </row>
    <row r="386" spans="1:8" ht="13.25" hidden="1" x14ac:dyDescent="0.2">
      <c r="A386" s="42"/>
      <c r="B386" s="44"/>
      <c r="C386" s="44"/>
      <c r="D386" s="44"/>
      <c r="E386" s="44"/>
      <c r="F386" s="44"/>
      <c r="G386" s="44"/>
      <c r="H386" s="44"/>
    </row>
    <row r="387" spans="1:8" ht="13.25" hidden="1" x14ac:dyDescent="0.2">
      <c r="A387" s="42"/>
      <c r="B387" s="44"/>
      <c r="C387" s="44"/>
      <c r="D387" s="44"/>
      <c r="E387" s="44"/>
      <c r="F387" s="44"/>
      <c r="G387" s="44"/>
      <c r="H387" s="44"/>
    </row>
    <row r="388" spans="1:8" ht="13.25" hidden="1" x14ac:dyDescent="0.2">
      <c r="A388" s="42"/>
      <c r="B388" s="44"/>
      <c r="C388" s="44"/>
      <c r="D388" s="44"/>
      <c r="E388" s="44"/>
      <c r="F388" s="44"/>
      <c r="G388" s="44"/>
      <c r="H388" s="44"/>
    </row>
    <row r="389" spans="1:8" ht="13.25" hidden="1" x14ac:dyDescent="0.2">
      <c r="A389" s="42"/>
      <c r="B389" s="44"/>
      <c r="C389" s="44"/>
      <c r="D389" s="44"/>
      <c r="E389" s="44"/>
      <c r="F389" s="44"/>
      <c r="G389" s="44"/>
      <c r="H389" s="44"/>
    </row>
    <row r="390" spans="1:8" ht="13.25" hidden="1" x14ac:dyDescent="0.2">
      <c r="A390" s="42"/>
      <c r="B390" s="44"/>
      <c r="C390" s="44"/>
      <c r="D390" s="44"/>
      <c r="E390" s="44"/>
      <c r="F390" s="44"/>
      <c r="G390" s="44"/>
      <c r="H390" s="44"/>
    </row>
    <row r="391" spans="1:8" ht="13.25" hidden="1" x14ac:dyDescent="0.2">
      <c r="A391" s="42"/>
      <c r="B391" s="44"/>
      <c r="C391" s="44"/>
      <c r="D391" s="44"/>
      <c r="E391" s="44"/>
      <c r="F391" s="44"/>
      <c r="G391" s="44"/>
      <c r="H391" s="44"/>
    </row>
    <row r="392" spans="1:8" ht="13.25" hidden="1" x14ac:dyDescent="0.2">
      <c r="A392" s="42"/>
      <c r="B392" s="44"/>
      <c r="C392" s="44"/>
      <c r="D392" s="44"/>
      <c r="E392" s="44"/>
      <c r="F392" s="44"/>
      <c r="G392" s="44"/>
      <c r="H392" s="44"/>
    </row>
    <row r="393" spans="1:8" ht="13.25" hidden="1" x14ac:dyDescent="0.2">
      <c r="A393" s="42"/>
      <c r="B393" s="44"/>
      <c r="C393" s="44"/>
      <c r="D393" s="44"/>
      <c r="E393" s="44"/>
      <c r="F393" s="44"/>
      <c r="G393" s="44"/>
      <c r="H393" s="44"/>
    </row>
    <row r="394" spans="1:8" ht="13.25" hidden="1" x14ac:dyDescent="0.2">
      <c r="A394" s="42"/>
      <c r="B394" s="44"/>
      <c r="C394" s="44"/>
      <c r="D394" s="44"/>
      <c r="E394" s="44"/>
      <c r="F394" s="44"/>
      <c r="G394" s="44"/>
      <c r="H394" s="44"/>
    </row>
    <row r="395" spans="1:8" ht="13.25" hidden="1" x14ac:dyDescent="0.2">
      <c r="A395" s="42"/>
      <c r="B395" s="44"/>
      <c r="C395" s="44"/>
      <c r="D395" s="44"/>
      <c r="E395" s="44"/>
      <c r="F395" s="44"/>
      <c r="G395" s="44"/>
      <c r="H395" s="44"/>
    </row>
    <row r="396" spans="1:8" ht="13.25" hidden="1" x14ac:dyDescent="0.2">
      <c r="A396" s="42"/>
      <c r="B396" s="44"/>
      <c r="C396" s="44"/>
      <c r="D396" s="44"/>
      <c r="E396" s="44"/>
      <c r="F396" s="44"/>
      <c r="G396" s="44"/>
      <c r="H396" s="44"/>
    </row>
    <row r="397" spans="1:8" ht="13.25" hidden="1" x14ac:dyDescent="0.2">
      <c r="A397" s="42"/>
      <c r="B397" s="44"/>
      <c r="C397" s="44"/>
      <c r="D397" s="44"/>
      <c r="E397" s="44"/>
      <c r="F397" s="44"/>
      <c r="G397" s="44"/>
      <c r="H397" s="44"/>
    </row>
    <row r="398" spans="1:8" ht="13.25" hidden="1" x14ac:dyDescent="0.2">
      <c r="A398" s="42"/>
      <c r="B398" s="44"/>
      <c r="C398" s="44"/>
      <c r="D398" s="44"/>
      <c r="E398" s="44"/>
      <c r="F398" s="44"/>
      <c r="G398" s="44"/>
      <c r="H398" s="44"/>
    </row>
    <row r="399" spans="1:8" ht="13.25" hidden="1" x14ac:dyDescent="0.2">
      <c r="A399" s="42"/>
      <c r="B399" s="44"/>
      <c r="C399" s="44"/>
      <c r="D399" s="44"/>
      <c r="E399" s="44"/>
      <c r="F399" s="44"/>
      <c r="G399" s="44"/>
      <c r="H399" s="44"/>
    </row>
    <row r="400" spans="1:8" ht="13.25" hidden="1" x14ac:dyDescent="0.2">
      <c r="A400" s="42"/>
      <c r="B400" s="44"/>
      <c r="C400" s="44"/>
      <c r="D400" s="44"/>
      <c r="E400" s="44"/>
      <c r="F400" s="44"/>
      <c r="G400" s="44"/>
      <c r="H400" s="44"/>
    </row>
    <row r="401" spans="1:8" ht="13.25" hidden="1" x14ac:dyDescent="0.2">
      <c r="A401" s="42"/>
      <c r="B401" s="44"/>
      <c r="C401" s="44"/>
      <c r="D401" s="44"/>
      <c r="E401" s="44"/>
      <c r="F401" s="44"/>
      <c r="G401" s="44"/>
      <c r="H401" s="44"/>
    </row>
    <row r="402" spans="1:8" ht="13.25" hidden="1" x14ac:dyDescent="0.2">
      <c r="A402" s="42"/>
      <c r="B402" s="44"/>
      <c r="C402" s="44"/>
      <c r="D402" s="44"/>
      <c r="E402" s="44"/>
      <c r="F402" s="44"/>
      <c r="G402" s="44"/>
      <c r="H402" s="44"/>
    </row>
    <row r="403" spans="1:8" ht="13.25" hidden="1" x14ac:dyDescent="0.2">
      <c r="A403" s="42"/>
      <c r="B403" s="44"/>
      <c r="C403" s="44"/>
      <c r="D403" s="44"/>
      <c r="E403" s="44"/>
      <c r="F403" s="44"/>
      <c r="G403" s="44"/>
      <c r="H403" s="44"/>
    </row>
    <row r="404" spans="1:8" ht="13.25" hidden="1" x14ac:dyDescent="0.2">
      <c r="A404" s="42"/>
      <c r="B404" s="44"/>
      <c r="C404" s="44"/>
      <c r="D404" s="44"/>
      <c r="E404" s="44"/>
      <c r="F404" s="44"/>
      <c r="G404" s="44"/>
      <c r="H404" s="44"/>
    </row>
    <row r="405" spans="1:8" ht="13.25" hidden="1" x14ac:dyDescent="0.2">
      <c r="A405" s="42"/>
      <c r="B405" s="44"/>
      <c r="C405" s="44"/>
      <c r="D405" s="44"/>
      <c r="E405" s="44"/>
      <c r="F405" s="44"/>
      <c r="G405" s="44"/>
      <c r="H405" s="44"/>
    </row>
    <row r="406" spans="1:8" ht="13.25" hidden="1" x14ac:dyDescent="0.2">
      <c r="A406" s="42"/>
      <c r="B406" s="44"/>
      <c r="C406" s="44"/>
      <c r="D406" s="44"/>
      <c r="E406" s="44"/>
      <c r="F406" s="44"/>
      <c r="G406" s="44"/>
      <c r="H406" s="44"/>
    </row>
    <row r="407" spans="1:8" ht="13.25" hidden="1" x14ac:dyDescent="0.2">
      <c r="A407" s="42"/>
      <c r="B407" s="44"/>
      <c r="C407" s="44"/>
      <c r="D407" s="44"/>
      <c r="E407" s="44"/>
      <c r="F407" s="44"/>
      <c r="G407" s="44"/>
      <c r="H407" s="44"/>
    </row>
    <row r="408" spans="1:8" ht="13.25" hidden="1" x14ac:dyDescent="0.2">
      <c r="A408" s="42"/>
      <c r="B408" s="44"/>
      <c r="C408" s="44"/>
      <c r="D408" s="44"/>
      <c r="E408" s="44"/>
      <c r="F408" s="44"/>
      <c r="G408" s="44"/>
      <c r="H408" s="44"/>
    </row>
    <row r="409" spans="1:8" ht="13.25" hidden="1" x14ac:dyDescent="0.2">
      <c r="A409" s="42"/>
      <c r="B409" s="44"/>
      <c r="C409" s="44"/>
      <c r="D409" s="44"/>
      <c r="E409" s="44"/>
      <c r="F409" s="44"/>
      <c r="G409" s="44"/>
      <c r="H409" s="44"/>
    </row>
    <row r="410" spans="1:8" ht="13.25" hidden="1" x14ac:dyDescent="0.2">
      <c r="A410" s="42"/>
      <c r="B410" s="44"/>
      <c r="C410" s="44"/>
      <c r="D410" s="44"/>
      <c r="E410" s="44"/>
      <c r="F410" s="44"/>
      <c r="G410" s="44"/>
      <c r="H410" s="44"/>
    </row>
    <row r="411" spans="1:8" ht="13.25" hidden="1" x14ac:dyDescent="0.2">
      <c r="A411" s="42"/>
      <c r="B411" s="44"/>
      <c r="C411" s="44"/>
      <c r="D411" s="44"/>
      <c r="E411" s="44"/>
      <c r="F411" s="44"/>
      <c r="G411" s="44"/>
      <c r="H411" s="44"/>
    </row>
    <row r="412" spans="1:8" ht="13.25" hidden="1" x14ac:dyDescent="0.2">
      <c r="A412" s="42"/>
      <c r="B412" s="44"/>
      <c r="C412" s="44"/>
      <c r="D412" s="44"/>
      <c r="E412" s="44"/>
      <c r="F412" s="44"/>
      <c r="G412" s="44"/>
      <c r="H412" s="44"/>
    </row>
    <row r="413" spans="1:8" ht="13.25" hidden="1" x14ac:dyDescent="0.2">
      <c r="A413" s="42"/>
      <c r="B413" s="44"/>
      <c r="C413" s="44"/>
      <c r="D413" s="44"/>
      <c r="E413" s="44"/>
      <c r="F413" s="44"/>
      <c r="G413" s="44"/>
      <c r="H413" s="44"/>
    </row>
    <row r="414" spans="1:8" ht="13.25" hidden="1" x14ac:dyDescent="0.2">
      <c r="A414" s="42"/>
      <c r="B414" s="44"/>
      <c r="C414" s="44"/>
      <c r="D414" s="44"/>
      <c r="E414" s="44"/>
      <c r="F414" s="44"/>
      <c r="G414" s="44"/>
      <c r="H414" s="44"/>
    </row>
    <row r="415" spans="1:8" ht="13.25" hidden="1" x14ac:dyDescent="0.2">
      <c r="A415" s="42"/>
      <c r="B415" s="44"/>
      <c r="C415" s="44"/>
      <c r="D415" s="44"/>
      <c r="E415" s="44"/>
      <c r="F415" s="44"/>
      <c r="G415" s="44"/>
      <c r="H415" s="44"/>
    </row>
    <row r="416" spans="1:8" ht="13.25" hidden="1" x14ac:dyDescent="0.2">
      <c r="A416" s="42"/>
      <c r="B416" s="44"/>
      <c r="C416" s="44"/>
      <c r="D416" s="44"/>
      <c r="E416" s="44"/>
      <c r="F416" s="44"/>
      <c r="G416" s="44"/>
      <c r="H416" s="44"/>
    </row>
    <row r="417" spans="1:8" ht="13.25" hidden="1" x14ac:dyDescent="0.2">
      <c r="A417" s="42"/>
      <c r="B417" s="44"/>
      <c r="C417" s="44"/>
      <c r="D417" s="44"/>
      <c r="E417" s="44"/>
      <c r="F417" s="44"/>
      <c r="G417" s="44"/>
      <c r="H417" s="44"/>
    </row>
    <row r="418" spans="1:8" ht="13.25" hidden="1" x14ac:dyDescent="0.2">
      <c r="A418" s="42"/>
      <c r="B418" s="44"/>
      <c r="C418" s="44"/>
      <c r="D418" s="44"/>
      <c r="E418" s="44"/>
      <c r="F418" s="44"/>
      <c r="G418" s="44"/>
      <c r="H418" s="44"/>
    </row>
    <row r="419" spans="1:8" ht="13.25" hidden="1" x14ac:dyDescent="0.2">
      <c r="A419" s="42"/>
      <c r="B419" s="44"/>
      <c r="C419" s="44"/>
      <c r="D419" s="44"/>
      <c r="E419" s="44"/>
      <c r="F419" s="44"/>
      <c r="G419" s="44"/>
      <c r="H419" s="44"/>
    </row>
    <row r="420" spans="1:8" ht="13.25" hidden="1" x14ac:dyDescent="0.2">
      <c r="A420" s="42"/>
      <c r="B420" s="44"/>
      <c r="C420" s="44"/>
      <c r="D420" s="44"/>
      <c r="E420" s="44"/>
      <c r="F420" s="44"/>
      <c r="G420" s="44"/>
      <c r="H420" s="44"/>
    </row>
    <row r="421" spans="1:8" ht="13.25" hidden="1" x14ac:dyDescent="0.2">
      <c r="A421" s="42"/>
      <c r="B421" s="44"/>
      <c r="C421" s="44"/>
      <c r="D421" s="44"/>
      <c r="E421" s="44"/>
      <c r="F421" s="44"/>
      <c r="G421" s="44"/>
      <c r="H421" s="44"/>
    </row>
    <row r="422" spans="1:8" ht="13.25" hidden="1" x14ac:dyDescent="0.2">
      <c r="A422" s="42"/>
      <c r="B422" s="44"/>
      <c r="C422" s="44"/>
      <c r="D422" s="44"/>
      <c r="E422" s="44"/>
      <c r="F422" s="44"/>
      <c r="G422" s="44"/>
      <c r="H422" s="44"/>
    </row>
    <row r="423" spans="1:8" ht="13.25" hidden="1" x14ac:dyDescent="0.2">
      <c r="A423" s="42"/>
      <c r="B423" s="44"/>
      <c r="C423" s="44"/>
      <c r="D423" s="44"/>
      <c r="E423" s="44"/>
      <c r="F423" s="44"/>
      <c r="G423" s="44"/>
      <c r="H423" s="44"/>
    </row>
    <row r="424" spans="1:8" ht="13.25" hidden="1" x14ac:dyDescent="0.2">
      <c r="A424" s="42"/>
      <c r="B424" s="44"/>
      <c r="C424" s="44"/>
      <c r="D424" s="44"/>
      <c r="E424" s="44"/>
      <c r="F424" s="44"/>
      <c r="G424" s="44"/>
      <c r="H424" s="44"/>
    </row>
    <row r="425" spans="1:8" ht="13.25" hidden="1" x14ac:dyDescent="0.2">
      <c r="A425" s="42"/>
      <c r="B425" s="44"/>
      <c r="C425" s="44"/>
      <c r="D425" s="44"/>
      <c r="E425" s="44"/>
      <c r="F425" s="44"/>
      <c r="G425" s="44"/>
      <c r="H425" s="44"/>
    </row>
    <row r="426" spans="1:8" ht="13.25" hidden="1" x14ac:dyDescent="0.2">
      <c r="A426" s="42"/>
      <c r="B426" s="44"/>
      <c r="C426" s="44"/>
      <c r="D426" s="44"/>
      <c r="E426" s="44"/>
      <c r="F426" s="44"/>
      <c r="G426" s="44"/>
      <c r="H426" s="44"/>
    </row>
    <row r="427" spans="1:8" ht="13.25" hidden="1" x14ac:dyDescent="0.2">
      <c r="A427" s="42"/>
      <c r="B427" s="44"/>
      <c r="C427" s="44"/>
      <c r="D427" s="44"/>
      <c r="E427" s="44"/>
      <c r="F427" s="44"/>
      <c r="G427" s="44"/>
      <c r="H427" s="44"/>
    </row>
    <row r="428" spans="1:8" ht="13.25" hidden="1" x14ac:dyDescent="0.2">
      <c r="A428" s="42"/>
      <c r="B428" s="44"/>
      <c r="C428" s="44"/>
      <c r="D428" s="44"/>
      <c r="E428" s="44"/>
      <c r="F428" s="44"/>
      <c r="G428" s="44"/>
      <c r="H428" s="44"/>
    </row>
    <row r="429" spans="1:8" ht="13.25" hidden="1" x14ac:dyDescent="0.2">
      <c r="A429" s="42"/>
      <c r="B429" s="44"/>
      <c r="C429" s="44"/>
      <c r="D429" s="44"/>
      <c r="E429" s="44"/>
      <c r="F429" s="44"/>
      <c r="G429" s="44"/>
      <c r="H429" s="44"/>
    </row>
    <row r="430" spans="1:8" ht="13.25" hidden="1" x14ac:dyDescent="0.2">
      <c r="A430" s="42"/>
      <c r="B430" s="44"/>
      <c r="C430" s="44"/>
      <c r="D430" s="44"/>
      <c r="E430" s="44"/>
      <c r="F430" s="44"/>
      <c r="G430" s="44"/>
      <c r="H430" s="44"/>
    </row>
    <row r="431" spans="1:8" ht="13.25" hidden="1" x14ac:dyDescent="0.2">
      <c r="A431" s="42"/>
      <c r="B431" s="44"/>
      <c r="C431" s="44"/>
      <c r="D431" s="44"/>
      <c r="E431" s="44"/>
      <c r="F431" s="44"/>
      <c r="G431" s="44"/>
      <c r="H431" s="44"/>
    </row>
    <row r="432" spans="1:8" ht="13.25" hidden="1" x14ac:dyDescent="0.2">
      <c r="A432" s="42"/>
      <c r="B432" s="44"/>
      <c r="C432" s="44"/>
      <c r="D432" s="44"/>
      <c r="E432" s="44"/>
      <c r="F432" s="44"/>
      <c r="G432" s="44"/>
      <c r="H432" s="44"/>
    </row>
    <row r="433" spans="1:8" ht="13.25" hidden="1" x14ac:dyDescent="0.2">
      <c r="A433" s="42"/>
      <c r="B433" s="44"/>
      <c r="C433" s="44"/>
      <c r="D433" s="44"/>
      <c r="E433" s="44"/>
      <c r="F433" s="44"/>
      <c r="G433" s="44"/>
      <c r="H433" s="44"/>
    </row>
    <row r="434" spans="1:8" ht="13.25" hidden="1" x14ac:dyDescent="0.2">
      <c r="A434" s="42"/>
      <c r="B434" s="44"/>
      <c r="C434" s="44"/>
      <c r="D434" s="44"/>
      <c r="E434" s="44"/>
      <c r="F434" s="44"/>
      <c r="G434" s="44"/>
      <c r="H434" s="44"/>
    </row>
    <row r="435" spans="1:8" ht="13.25" hidden="1" x14ac:dyDescent="0.2">
      <c r="A435" s="42"/>
      <c r="B435" s="44"/>
      <c r="C435" s="44"/>
      <c r="D435" s="44"/>
      <c r="E435" s="44"/>
      <c r="F435" s="44"/>
      <c r="G435" s="44"/>
      <c r="H435" s="44"/>
    </row>
    <row r="436" spans="1:8" ht="13.25" hidden="1" x14ac:dyDescent="0.2">
      <c r="A436" s="42"/>
      <c r="B436" s="44"/>
      <c r="C436" s="44"/>
      <c r="D436" s="44"/>
      <c r="E436" s="44"/>
      <c r="F436" s="44"/>
      <c r="G436" s="44"/>
      <c r="H436" s="44"/>
    </row>
    <row r="437" spans="1:8" ht="13.25" hidden="1" x14ac:dyDescent="0.2">
      <c r="A437" s="42"/>
      <c r="B437" s="44"/>
      <c r="C437" s="44"/>
      <c r="D437" s="44"/>
      <c r="E437" s="44"/>
      <c r="F437" s="44"/>
      <c r="G437" s="44"/>
      <c r="H437" s="44"/>
    </row>
    <row r="438" spans="1:8" ht="13.25" hidden="1" x14ac:dyDescent="0.2">
      <c r="A438" s="42"/>
      <c r="B438" s="44"/>
      <c r="C438" s="44"/>
      <c r="D438" s="44"/>
      <c r="E438" s="44"/>
      <c r="F438" s="44"/>
      <c r="G438" s="44"/>
      <c r="H438" s="44"/>
    </row>
    <row r="439" spans="1:8" ht="13.25" hidden="1" x14ac:dyDescent="0.2">
      <c r="A439" s="42"/>
      <c r="B439" s="44"/>
      <c r="C439" s="44"/>
      <c r="D439" s="44"/>
      <c r="E439" s="44"/>
      <c r="F439" s="44"/>
      <c r="G439" s="44"/>
      <c r="H439" s="44"/>
    </row>
    <row r="440" spans="1:8" ht="13.25" hidden="1" x14ac:dyDescent="0.2">
      <c r="A440" s="42"/>
      <c r="B440" s="44"/>
      <c r="C440" s="44"/>
      <c r="D440" s="44"/>
      <c r="E440" s="44"/>
      <c r="F440" s="44"/>
      <c r="G440" s="44"/>
      <c r="H440" s="44"/>
    </row>
    <row r="441" spans="1:8" ht="13.25" hidden="1" x14ac:dyDescent="0.2">
      <c r="A441" s="42"/>
      <c r="B441" s="44"/>
      <c r="C441" s="44"/>
      <c r="D441" s="44"/>
      <c r="E441" s="44"/>
      <c r="F441" s="44"/>
      <c r="G441" s="44"/>
      <c r="H441" s="44"/>
    </row>
    <row r="442" spans="1:8" ht="13.25" hidden="1" x14ac:dyDescent="0.2">
      <c r="A442" s="42"/>
      <c r="B442" s="44"/>
      <c r="C442" s="44"/>
      <c r="D442" s="44"/>
      <c r="E442" s="44"/>
      <c r="F442" s="44"/>
      <c r="G442" s="44"/>
      <c r="H442" s="44"/>
    </row>
    <row r="443" spans="1:8" ht="13.25" hidden="1" x14ac:dyDescent="0.2">
      <c r="A443" s="42"/>
      <c r="B443" s="44"/>
      <c r="C443" s="44"/>
      <c r="D443" s="44"/>
      <c r="E443" s="44"/>
      <c r="F443" s="44"/>
      <c r="G443" s="44"/>
      <c r="H443" s="44"/>
    </row>
    <row r="444" spans="1:8" ht="13.25" hidden="1" x14ac:dyDescent="0.2">
      <c r="A444" s="42"/>
      <c r="B444" s="44"/>
      <c r="C444" s="44"/>
      <c r="D444" s="44"/>
      <c r="E444" s="44"/>
      <c r="F444" s="44"/>
      <c r="G444" s="44"/>
      <c r="H444" s="44"/>
    </row>
    <row r="445" spans="1:8" ht="13.25" hidden="1" x14ac:dyDescent="0.2">
      <c r="A445" s="42"/>
      <c r="B445" s="44"/>
      <c r="C445" s="44"/>
      <c r="D445" s="44"/>
      <c r="E445" s="44"/>
      <c r="F445" s="44"/>
      <c r="G445" s="44"/>
      <c r="H445" s="44"/>
    </row>
    <row r="446" spans="1:8" ht="13.25" hidden="1" x14ac:dyDescent="0.2">
      <c r="A446" s="42"/>
      <c r="B446" s="44"/>
      <c r="C446" s="44"/>
      <c r="D446" s="44"/>
      <c r="E446" s="44"/>
      <c r="F446" s="44"/>
      <c r="G446" s="44"/>
      <c r="H446" s="44"/>
    </row>
    <row r="447" spans="1:8" ht="13.25" hidden="1" x14ac:dyDescent="0.2">
      <c r="A447" s="42"/>
      <c r="B447" s="44"/>
      <c r="C447" s="44"/>
      <c r="D447" s="44"/>
      <c r="E447" s="44"/>
      <c r="F447" s="44"/>
      <c r="G447" s="44"/>
      <c r="H447" s="44"/>
    </row>
    <row r="448" spans="1:8" ht="13.25" hidden="1" x14ac:dyDescent="0.2">
      <c r="A448" s="42"/>
      <c r="B448" s="44"/>
      <c r="C448" s="44"/>
      <c r="D448" s="44"/>
      <c r="E448" s="44"/>
      <c r="F448" s="44"/>
      <c r="G448" s="44"/>
      <c r="H448" s="44"/>
    </row>
    <row r="449" spans="1:8" ht="13.25" hidden="1" x14ac:dyDescent="0.2">
      <c r="A449" s="42"/>
      <c r="B449" s="44"/>
      <c r="C449" s="44"/>
      <c r="D449" s="44"/>
      <c r="E449" s="44"/>
      <c r="F449" s="44"/>
      <c r="G449" s="44"/>
      <c r="H449" s="44"/>
    </row>
    <row r="450" spans="1:8" ht="13.25" hidden="1" x14ac:dyDescent="0.2">
      <c r="A450" s="42"/>
      <c r="B450" s="44"/>
      <c r="C450" s="44"/>
      <c r="D450" s="44"/>
      <c r="E450" s="44"/>
      <c r="F450" s="44"/>
      <c r="G450" s="44"/>
      <c r="H450" s="44"/>
    </row>
    <row r="451" spans="1:8" ht="13.25" hidden="1" x14ac:dyDescent="0.2">
      <c r="A451" s="42"/>
      <c r="B451" s="44"/>
      <c r="C451" s="44"/>
      <c r="D451" s="44"/>
      <c r="E451" s="44"/>
      <c r="F451" s="44"/>
      <c r="G451" s="44"/>
      <c r="H451" s="44"/>
    </row>
    <row r="452" spans="1:8" ht="13.25" hidden="1" x14ac:dyDescent="0.2">
      <c r="A452" s="42"/>
      <c r="B452" s="44"/>
      <c r="C452" s="44"/>
      <c r="D452" s="44"/>
      <c r="E452" s="44"/>
      <c r="F452" s="44"/>
      <c r="G452" s="44"/>
      <c r="H452" s="44"/>
    </row>
    <row r="453" spans="1:8" ht="13.25" hidden="1" x14ac:dyDescent="0.2">
      <c r="A453" s="42"/>
      <c r="B453" s="44"/>
      <c r="C453" s="44"/>
      <c r="D453" s="44"/>
      <c r="E453" s="44"/>
      <c r="F453" s="44"/>
      <c r="G453" s="44"/>
      <c r="H453" s="44"/>
    </row>
    <row r="454" spans="1:8" ht="13.25" hidden="1" x14ac:dyDescent="0.2">
      <c r="A454" s="42"/>
      <c r="B454" s="44"/>
      <c r="C454" s="44"/>
      <c r="D454" s="44"/>
      <c r="E454" s="44"/>
      <c r="F454" s="44"/>
      <c r="G454" s="44"/>
      <c r="H454" s="44"/>
    </row>
    <row r="455" spans="1:8" ht="13.25" hidden="1" x14ac:dyDescent="0.2">
      <c r="A455" s="42"/>
      <c r="B455" s="44"/>
      <c r="C455" s="44"/>
      <c r="D455" s="44"/>
      <c r="E455" s="44"/>
      <c r="F455" s="44"/>
      <c r="G455" s="44"/>
      <c r="H455" s="44"/>
    </row>
    <row r="456" spans="1:8" ht="13.25" hidden="1" x14ac:dyDescent="0.2">
      <c r="A456" s="42"/>
      <c r="B456" s="44"/>
      <c r="C456" s="44"/>
      <c r="D456" s="44"/>
      <c r="E456" s="44"/>
      <c r="F456" s="44"/>
      <c r="G456" s="44"/>
      <c r="H456" s="44"/>
    </row>
    <row r="457" spans="1:8" ht="13.25" hidden="1" x14ac:dyDescent="0.2">
      <c r="A457" s="42"/>
      <c r="B457" s="44"/>
      <c r="C457" s="44"/>
      <c r="D457" s="44"/>
      <c r="E457" s="44"/>
      <c r="F457" s="44"/>
      <c r="G457" s="44"/>
      <c r="H457" s="44"/>
    </row>
    <row r="458" spans="1:8" ht="13.25" hidden="1" x14ac:dyDescent="0.2">
      <c r="A458" s="42"/>
      <c r="B458" s="44"/>
      <c r="C458" s="44"/>
      <c r="D458" s="44"/>
      <c r="E458" s="44"/>
      <c r="F458" s="44"/>
      <c r="G458" s="44"/>
      <c r="H458" s="44"/>
    </row>
    <row r="459" spans="1:8" ht="13.25" hidden="1" x14ac:dyDescent="0.2">
      <c r="A459" s="42"/>
      <c r="B459" s="44"/>
      <c r="C459" s="44"/>
      <c r="D459" s="44"/>
      <c r="E459" s="44"/>
      <c r="F459" s="44"/>
      <c r="G459" s="44"/>
      <c r="H459" s="44"/>
    </row>
    <row r="460" spans="1:8" ht="13.25" hidden="1" x14ac:dyDescent="0.2">
      <c r="A460" s="42"/>
      <c r="B460" s="44"/>
      <c r="C460" s="44"/>
      <c r="D460" s="44"/>
      <c r="E460" s="44"/>
      <c r="F460" s="44"/>
      <c r="G460" s="44"/>
      <c r="H460" s="44"/>
    </row>
    <row r="461" spans="1:8" ht="13.25" hidden="1" x14ac:dyDescent="0.2">
      <c r="A461" s="42"/>
      <c r="B461" s="44"/>
      <c r="C461" s="44"/>
      <c r="D461" s="44"/>
      <c r="E461" s="44"/>
      <c r="F461" s="44"/>
      <c r="G461" s="44"/>
      <c r="H461" s="44"/>
    </row>
    <row r="462" spans="1:8" ht="13.25" hidden="1" x14ac:dyDescent="0.2">
      <c r="A462" s="42"/>
      <c r="B462" s="44"/>
      <c r="C462" s="44"/>
      <c r="D462" s="44"/>
      <c r="E462" s="44"/>
      <c r="F462" s="44"/>
      <c r="G462" s="44"/>
      <c r="H462" s="44"/>
    </row>
    <row r="463" spans="1:8" ht="13.25" hidden="1" x14ac:dyDescent="0.2">
      <c r="A463" s="42"/>
      <c r="B463" s="44"/>
      <c r="C463" s="44"/>
      <c r="D463" s="44"/>
      <c r="E463" s="44"/>
      <c r="F463" s="44"/>
      <c r="G463" s="44"/>
      <c r="H463" s="44"/>
    </row>
    <row r="464" spans="1:8" ht="13.25" hidden="1" x14ac:dyDescent="0.2">
      <c r="A464" s="42"/>
      <c r="B464" s="44"/>
      <c r="C464" s="44"/>
      <c r="D464" s="44"/>
      <c r="E464" s="44"/>
      <c r="F464" s="44"/>
      <c r="G464" s="44"/>
      <c r="H464" s="44"/>
    </row>
    <row r="465" spans="1:8" ht="13.25" hidden="1" x14ac:dyDescent="0.2">
      <c r="A465" s="42"/>
      <c r="B465" s="44"/>
      <c r="C465" s="44"/>
      <c r="D465" s="44"/>
      <c r="E465" s="44"/>
      <c r="F465" s="44"/>
      <c r="G465" s="44"/>
      <c r="H465" s="44"/>
    </row>
    <row r="466" spans="1:8" ht="13.25" hidden="1" x14ac:dyDescent="0.2">
      <c r="A466" s="42"/>
      <c r="B466" s="44"/>
      <c r="C466" s="44"/>
      <c r="D466" s="44"/>
      <c r="E466" s="44"/>
      <c r="F466" s="44"/>
      <c r="G466" s="44"/>
      <c r="H466" s="44"/>
    </row>
    <row r="467" spans="1:8" ht="13.25" hidden="1" x14ac:dyDescent="0.2">
      <c r="A467" s="42"/>
      <c r="B467" s="44"/>
      <c r="C467" s="44"/>
      <c r="D467" s="44"/>
      <c r="E467" s="44"/>
      <c r="F467" s="44"/>
      <c r="G467" s="44"/>
      <c r="H467" s="44"/>
    </row>
    <row r="468" spans="1:8" ht="13.25" hidden="1" x14ac:dyDescent="0.2">
      <c r="A468" s="42"/>
      <c r="B468" s="44"/>
      <c r="C468" s="44"/>
      <c r="D468" s="44"/>
      <c r="E468" s="44"/>
      <c r="F468" s="44"/>
      <c r="G468" s="44"/>
      <c r="H468" s="44"/>
    </row>
    <row r="469" spans="1:8" ht="13.25" hidden="1" x14ac:dyDescent="0.2">
      <c r="A469" s="42"/>
      <c r="B469" s="44"/>
      <c r="C469" s="44"/>
      <c r="D469" s="44"/>
      <c r="E469" s="44"/>
      <c r="F469" s="44"/>
      <c r="G469" s="44"/>
      <c r="H469" s="44"/>
    </row>
    <row r="470" spans="1:8" ht="13.25" hidden="1" x14ac:dyDescent="0.2">
      <c r="A470" s="42"/>
      <c r="B470" s="44"/>
      <c r="C470" s="44"/>
      <c r="D470" s="44"/>
      <c r="E470" s="44"/>
      <c r="F470" s="44"/>
      <c r="G470" s="44"/>
      <c r="H470" s="44"/>
    </row>
    <row r="471" spans="1:8" ht="13.25" hidden="1" x14ac:dyDescent="0.2">
      <c r="A471" s="42"/>
      <c r="B471" s="44"/>
      <c r="C471" s="44"/>
      <c r="D471" s="44"/>
      <c r="E471" s="44"/>
      <c r="F471" s="44"/>
      <c r="G471" s="44"/>
      <c r="H471" s="44"/>
    </row>
    <row r="472" spans="1:8" ht="13.25" hidden="1" x14ac:dyDescent="0.2">
      <c r="A472" s="42"/>
      <c r="B472" s="44"/>
      <c r="C472" s="44"/>
      <c r="D472" s="44"/>
      <c r="E472" s="44"/>
      <c r="F472" s="44"/>
      <c r="G472" s="44"/>
      <c r="H472" s="44"/>
    </row>
    <row r="473" spans="1:8" ht="13.25" hidden="1" x14ac:dyDescent="0.2">
      <c r="A473" s="42"/>
      <c r="B473" s="44"/>
      <c r="C473" s="44"/>
      <c r="D473" s="44"/>
      <c r="E473" s="44"/>
      <c r="F473" s="44"/>
      <c r="G473" s="44"/>
      <c r="H473" s="44"/>
    </row>
    <row r="474" spans="1:8" ht="13.25" hidden="1" x14ac:dyDescent="0.2">
      <c r="A474" s="42"/>
      <c r="B474" s="44"/>
      <c r="C474" s="44"/>
      <c r="D474" s="44"/>
      <c r="E474" s="44"/>
      <c r="F474" s="44"/>
      <c r="G474" s="44"/>
      <c r="H474" s="44"/>
    </row>
    <row r="475" spans="1:8" ht="13.25" hidden="1" x14ac:dyDescent="0.2">
      <c r="A475" s="42"/>
      <c r="B475" s="44"/>
      <c r="C475" s="44"/>
      <c r="D475" s="44"/>
      <c r="E475" s="44"/>
      <c r="F475" s="44"/>
      <c r="G475" s="44"/>
      <c r="H475" s="44"/>
    </row>
    <row r="476" spans="1:8" ht="13.25" hidden="1" x14ac:dyDescent="0.2">
      <c r="A476" s="42"/>
      <c r="B476" s="44"/>
      <c r="C476" s="44"/>
      <c r="D476" s="44"/>
      <c r="E476" s="44"/>
      <c r="F476" s="44"/>
      <c r="G476" s="44"/>
      <c r="H476" s="44"/>
    </row>
    <row r="477" spans="1:8" ht="13.25" hidden="1" x14ac:dyDescent="0.2">
      <c r="A477" s="42"/>
      <c r="B477" s="44"/>
      <c r="C477" s="44"/>
      <c r="D477" s="44"/>
      <c r="E477" s="44"/>
      <c r="F477" s="44"/>
      <c r="G477" s="44"/>
      <c r="H477" s="44"/>
    </row>
    <row r="478" spans="1:8" ht="13.25" hidden="1" x14ac:dyDescent="0.2">
      <c r="A478" s="42"/>
      <c r="B478" s="44"/>
      <c r="C478" s="44"/>
      <c r="D478" s="44"/>
      <c r="E478" s="44"/>
      <c r="F478" s="44"/>
      <c r="G478" s="44"/>
      <c r="H478" s="44"/>
    </row>
    <row r="479" spans="1:8" ht="13.25" hidden="1" x14ac:dyDescent="0.2">
      <c r="A479" s="42"/>
      <c r="B479" s="44"/>
      <c r="C479" s="44"/>
      <c r="D479" s="44"/>
      <c r="E479" s="44"/>
      <c r="F479" s="44"/>
      <c r="G479" s="44"/>
      <c r="H479" s="44"/>
    </row>
    <row r="480" spans="1:8" ht="13.25" hidden="1" x14ac:dyDescent="0.2">
      <c r="A480" s="42"/>
      <c r="B480" s="44"/>
      <c r="C480" s="44"/>
      <c r="D480" s="44"/>
      <c r="E480" s="44"/>
      <c r="F480" s="44"/>
      <c r="G480" s="44"/>
      <c r="H480" s="44"/>
    </row>
    <row r="481" spans="1:8" ht="13.25" hidden="1" x14ac:dyDescent="0.2">
      <c r="A481" s="42"/>
      <c r="B481" s="44"/>
      <c r="C481" s="44"/>
      <c r="D481" s="44"/>
      <c r="E481" s="44"/>
      <c r="F481" s="44"/>
      <c r="G481" s="44"/>
      <c r="H481" s="44"/>
    </row>
    <row r="482" spans="1:8" ht="13.25" hidden="1" x14ac:dyDescent="0.2">
      <c r="A482" s="42"/>
      <c r="B482" s="44"/>
      <c r="C482" s="44"/>
      <c r="D482" s="44"/>
      <c r="E482" s="44"/>
      <c r="F482" s="44"/>
      <c r="G482" s="44"/>
      <c r="H482" s="44"/>
    </row>
    <row r="483" spans="1:8" ht="13.25" hidden="1" x14ac:dyDescent="0.2">
      <c r="A483" s="42"/>
      <c r="B483" s="44"/>
      <c r="C483" s="44"/>
      <c r="D483" s="44"/>
      <c r="E483" s="44"/>
      <c r="F483" s="44"/>
      <c r="G483" s="44"/>
      <c r="H483" s="44"/>
    </row>
    <row r="484" spans="1:8" ht="13.25" hidden="1" x14ac:dyDescent="0.2">
      <c r="A484" s="42"/>
      <c r="B484" s="44"/>
      <c r="C484" s="44"/>
      <c r="D484" s="44"/>
      <c r="E484" s="44"/>
      <c r="F484" s="44"/>
      <c r="G484" s="44"/>
      <c r="H484" s="44"/>
    </row>
    <row r="485" spans="1:8" ht="13.25" hidden="1" x14ac:dyDescent="0.2">
      <c r="A485" s="42"/>
      <c r="B485" s="44"/>
      <c r="C485" s="44"/>
      <c r="D485" s="44"/>
      <c r="E485" s="44"/>
      <c r="F485" s="44"/>
      <c r="G485" s="44"/>
      <c r="H485" s="44"/>
    </row>
    <row r="486" spans="1:8" ht="13.25" hidden="1" x14ac:dyDescent="0.2">
      <c r="A486" s="42"/>
      <c r="B486" s="44"/>
      <c r="C486" s="44"/>
      <c r="D486" s="44"/>
      <c r="E486" s="44"/>
      <c r="F486" s="44"/>
      <c r="G486" s="44"/>
      <c r="H486" s="44"/>
    </row>
    <row r="487" spans="1:8" ht="13.25" hidden="1" x14ac:dyDescent="0.2">
      <c r="A487" s="42"/>
      <c r="B487" s="44"/>
      <c r="C487" s="44"/>
      <c r="D487" s="44"/>
      <c r="E487" s="44"/>
      <c r="F487" s="44"/>
      <c r="G487" s="44"/>
      <c r="H487" s="44"/>
    </row>
    <row r="488" spans="1:8" ht="13.25" hidden="1" x14ac:dyDescent="0.2">
      <c r="A488" s="42"/>
      <c r="B488" s="44"/>
      <c r="C488" s="44"/>
      <c r="D488" s="44"/>
      <c r="E488" s="44"/>
      <c r="F488" s="44"/>
      <c r="G488" s="44"/>
      <c r="H488" s="44"/>
    </row>
    <row r="489" spans="1:8" ht="13.25" hidden="1" x14ac:dyDescent="0.2">
      <c r="A489" s="42"/>
      <c r="B489" s="44"/>
      <c r="C489" s="44"/>
      <c r="D489" s="44"/>
      <c r="E489" s="44"/>
      <c r="F489" s="44"/>
      <c r="G489" s="44"/>
      <c r="H489" s="44"/>
    </row>
    <row r="490" spans="1:8" ht="13.25" hidden="1" x14ac:dyDescent="0.2">
      <c r="A490" s="42"/>
      <c r="B490" s="44"/>
      <c r="C490" s="44"/>
      <c r="D490" s="44"/>
      <c r="E490" s="44"/>
      <c r="F490" s="44"/>
      <c r="G490" s="44"/>
      <c r="H490" s="44"/>
    </row>
    <row r="491" spans="1:8" ht="13.25" hidden="1" x14ac:dyDescent="0.2">
      <c r="A491" s="42"/>
      <c r="B491" s="44"/>
      <c r="C491" s="44"/>
      <c r="D491" s="44"/>
      <c r="E491" s="44"/>
      <c r="F491" s="44"/>
      <c r="G491" s="44"/>
      <c r="H491" s="44"/>
    </row>
    <row r="492" spans="1:8" ht="13.25" hidden="1" x14ac:dyDescent="0.2">
      <c r="A492" s="42"/>
      <c r="B492" s="44"/>
      <c r="C492" s="44"/>
      <c r="D492" s="44"/>
      <c r="E492" s="44"/>
      <c r="F492" s="44"/>
      <c r="G492" s="44"/>
      <c r="H492" s="44"/>
    </row>
    <row r="493" spans="1:8" ht="13.25" hidden="1" x14ac:dyDescent="0.2">
      <c r="A493" s="42"/>
      <c r="B493" s="44"/>
      <c r="C493" s="44"/>
      <c r="D493" s="44"/>
      <c r="E493" s="44"/>
      <c r="F493" s="44"/>
      <c r="G493" s="44"/>
      <c r="H493" s="44"/>
    </row>
    <row r="494" spans="1:8" ht="13.25" hidden="1" x14ac:dyDescent="0.2">
      <c r="A494" s="42"/>
      <c r="B494" s="44"/>
      <c r="C494" s="44"/>
      <c r="D494" s="44"/>
      <c r="E494" s="44"/>
      <c r="F494" s="44"/>
      <c r="G494" s="44"/>
      <c r="H494" s="44"/>
    </row>
    <row r="495" spans="1:8" ht="13.25" hidden="1" x14ac:dyDescent="0.2">
      <c r="A495" s="42"/>
      <c r="B495" s="44"/>
      <c r="C495" s="44"/>
      <c r="D495" s="44"/>
      <c r="E495" s="44"/>
      <c r="F495" s="44"/>
      <c r="G495" s="44"/>
      <c r="H495" s="44"/>
    </row>
    <row r="496" spans="1:8" ht="13.25" hidden="1" x14ac:dyDescent="0.2">
      <c r="A496" s="42"/>
      <c r="B496" s="44"/>
      <c r="C496" s="44"/>
      <c r="D496" s="44"/>
      <c r="E496" s="44"/>
      <c r="F496" s="44"/>
      <c r="G496" s="44"/>
      <c r="H496" s="44"/>
    </row>
    <row r="497" spans="1:8" ht="13.25" hidden="1" x14ac:dyDescent="0.2">
      <c r="A497" s="42"/>
      <c r="B497" s="44"/>
      <c r="C497" s="44"/>
      <c r="D497" s="44"/>
      <c r="E497" s="44"/>
      <c r="F497" s="44"/>
      <c r="G497" s="44"/>
      <c r="H497" s="44"/>
    </row>
    <row r="498" spans="1:8" ht="13.25" hidden="1" x14ac:dyDescent="0.2">
      <c r="A498" s="42"/>
      <c r="B498" s="44"/>
      <c r="C498" s="44"/>
      <c r="D498" s="44"/>
      <c r="E498" s="44"/>
      <c r="F498" s="44"/>
      <c r="G498" s="44"/>
      <c r="H498" s="44"/>
    </row>
    <row r="499" spans="1:8" ht="13.25" hidden="1" x14ac:dyDescent="0.2">
      <c r="A499" s="42"/>
      <c r="B499" s="44"/>
      <c r="C499" s="44"/>
      <c r="D499" s="44"/>
      <c r="E499" s="44"/>
      <c r="F499" s="44"/>
      <c r="G499" s="44"/>
      <c r="H499" s="44"/>
    </row>
    <row r="500" spans="1:8" ht="13.25" hidden="1" x14ac:dyDescent="0.2">
      <c r="A500" s="42"/>
      <c r="B500" s="44"/>
      <c r="C500" s="44"/>
      <c r="D500" s="44"/>
      <c r="E500" s="44"/>
      <c r="F500" s="44"/>
      <c r="G500" s="44"/>
      <c r="H500" s="44"/>
    </row>
    <row r="501" spans="1:8" ht="13.25" hidden="1" x14ac:dyDescent="0.2">
      <c r="A501" s="42"/>
      <c r="B501" s="44"/>
      <c r="C501" s="44"/>
      <c r="D501" s="44"/>
      <c r="E501" s="44"/>
      <c r="F501" s="44"/>
      <c r="G501" s="44"/>
      <c r="H501" s="44"/>
    </row>
    <row r="502" spans="1:8" ht="13.25" hidden="1" x14ac:dyDescent="0.2">
      <c r="A502" s="42"/>
      <c r="B502" s="44"/>
      <c r="C502" s="44"/>
      <c r="D502" s="44"/>
      <c r="E502" s="44"/>
      <c r="F502" s="44"/>
      <c r="G502" s="44"/>
      <c r="H502" s="44"/>
    </row>
    <row r="503" spans="1:8" ht="13.25" hidden="1" x14ac:dyDescent="0.2">
      <c r="A503" s="42"/>
      <c r="B503" s="44"/>
      <c r="C503" s="44"/>
      <c r="D503" s="44"/>
      <c r="E503" s="44"/>
      <c r="F503" s="44"/>
      <c r="G503" s="44"/>
      <c r="H503" s="44"/>
    </row>
    <row r="504" spans="1:8" ht="13.25" hidden="1" x14ac:dyDescent="0.2">
      <c r="A504" s="42"/>
      <c r="B504" s="44"/>
      <c r="C504" s="44"/>
      <c r="D504" s="44"/>
      <c r="E504" s="44"/>
      <c r="F504" s="44"/>
      <c r="G504" s="44"/>
      <c r="H504" s="44"/>
    </row>
    <row r="505" spans="1:8" ht="13.25" hidden="1" x14ac:dyDescent="0.2">
      <c r="A505" s="42"/>
      <c r="B505" s="44"/>
      <c r="C505" s="44"/>
      <c r="D505" s="44"/>
      <c r="E505" s="44"/>
      <c r="F505" s="44"/>
      <c r="G505" s="44"/>
      <c r="H505" s="44"/>
    </row>
    <row r="506" spans="1:8" ht="13.25" hidden="1" x14ac:dyDescent="0.2">
      <c r="A506" s="42"/>
      <c r="B506" s="44"/>
      <c r="C506" s="44"/>
      <c r="D506" s="44"/>
      <c r="E506" s="44"/>
      <c r="F506" s="44"/>
      <c r="G506" s="44"/>
      <c r="H506" s="44"/>
    </row>
    <row r="507" spans="1:8" ht="13.25" hidden="1" x14ac:dyDescent="0.2">
      <c r="A507" s="42"/>
      <c r="B507" s="44"/>
      <c r="C507" s="44"/>
      <c r="D507" s="44"/>
      <c r="E507" s="44"/>
      <c r="F507" s="44"/>
      <c r="G507" s="44"/>
      <c r="H507" s="44"/>
    </row>
    <row r="508" spans="1:8" ht="13.25" hidden="1" x14ac:dyDescent="0.2">
      <c r="A508" s="42"/>
      <c r="B508" s="44"/>
      <c r="C508" s="44"/>
      <c r="D508" s="44"/>
      <c r="E508" s="44"/>
      <c r="F508" s="44"/>
      <c r="G508" s="44"/>
      <c r="H508" s="44"/>
    </row>
    <row r="509" spans="1:8" ht="13.25" hidden="1" x14ac:dyDescent="0.2">
      <c r="A509" s="42"/>
      <c r="B509" s="44"/>
      <c r="C509" s="44"/>
      <c r="D509" s="44"/>
      <c r="E509" s="44"/>
      <c r="F509" s="44"/>
      <c r="G509" s="44"/>
      <c r="H509" s="44"/>
    </row>
    <row r="510" spans="1:8" ht="13.25" hidden="1" x14ac:dyDescent="0.2">
      <c r="A510" s="42"/>
      <c r="B510" s="44"/>
      <c r="C510" s="44"/>
      <c r="D510" s="44"/>
      <c r="E510" s="44"/>
      <c r="F510" s="44"/>
      <c r="G510" s="44"/>
      <c r="H510" s="44"/>
    </row>
    <row r="511" spans="1:8" ht="13.25" hidden="1" x14ac:dyDescent="0.2">
      <c r="A511" s="42"/>
      <c r="B511" s="44"/>
      <c r="C511" s="44"/>
      <c r="D511" s="44"/>
      <c r="E511" s="44"/>
      <c r="F511" s="44"/>
      <c r="G511" s="44"/>
      <c r="H511" s="44"/>
    </row>
    <row r="512" spans="1:8" ht="13.25" hidden="1" x14ac:dyDescent="0.2">
      <c r="A512" s="42"/>
      <c r="B512" s="44"/>
      <c r="C512" s="44"/>
      <c r="D512" s="44"/>
      <c r="E512" s="44"/>
      <c r="F512" s="44"/>
      <c r="G512" s="44"/>
      <c r="H512" s="44"/>
    </row>
    <row r="513" spans="1:8" ht="13.25" hidden="1" x14ac:dyDescent="0.2">
      <c r="A513" s="42"/>
      <c r="B513" s="44"/>
      <c r="C513" s="44"/>
      <c r="D513" s="44"/>
      <c r="E513" s="44"/>
      <c r="F513" s="44"/>
      <c r="G513" s="44"/>
      <c r="H513" s="44"/>
    </row>
    <row r="514" spans="1:8" ht="13.25" hidden="1" x14ac:dyDescent="0.2">
      <c r="A514" s="42"/>
      <c r="B514" s="44"/>
      <c r="C514" s="44"/>
      <c r="D514" s="44"/>
      <c r="E514" s="44"/>
      <c r="F514" s="44"/>
      <c r="G514" s="44"/>
      <c r="H514" s="44"/>
    </row>
    <row r="515" spans="1:8" ht="13.25" hidden="1" x14ac:dyDescent="0.2">
      <c r="A515" s="42"/>
      <c r="B515" s="44"/>
      <c r="C515" s="44"/>
      <c r="D515" s="44"/>
      <c r="E515" s="44"/>
      <c r="F515" s="44"/>
      <c r="G515" s="44"/>
      <c r="H515" s="44"/>
    </row>
    <row r="516" spans="1:8" ht="13.25" hidden="1" x14ac:dyDescent="0.2">
      <c r="A516" s="42"/>
      <c r="B516" s="44"/>
      <c r="C516" s="44"/>
      <c r="D516" s="44"/>
      <c r="E516" s="44"/>
      <c r="F516" s="44"/>
      <c r="G516" s="44"/>
      <c r="H516" s="44"/>
    </row>
    <row r="517" spans="1:8" ht="13.25" hidden="1" x14ac:dyDescent="0.2">
      <c r="A517" s="42"/>
      <c r="B517" s="44"/>
      <c r="C517" s="44"/>
      <c r="D517" s="44"/>
      <c r="E517" s="44"/>
      <c r="F517" s="44"/>
      <c r="G517" s="44"/>
      <c r="H517" s="44"/>
    </row>
    <row r="518" spans="1:8" ht="13.25" hidden="1" x14ac:dyDescent="0.2">
      <c r="A518" s="42"/>
      <c r="B518" s="44"/>
      <c r="C518" s="44"/>
      <c r="D518" s="44"/>
      <c r="E518" s="44"/>
      <c r="F518" s="44"/>
      <c r="G518" s="44"/>
      <c r="H518" s="44"/>
    </row>
    <row r="519" spans="1:8" ht="13.25" hidden="1" x14ac:dyDescent="0.2">
      <c r="A519" s="42"/>
      <c r="B519" s="44"/>
      <c r="C519" s="44"/>
      <c r="D519" s="44"/>
      <c r="E519" s="44"/>
      <c r="F519" s="44"/>
      <c r="G519" s="44"/>
      <c r="H519" s="44"/>
    </row>
    <row r="520" spans="1:8" ht="13.25" hidden="1" x14ac:dyDescent="0.2">
      <c r="A520" s="42"/>
      <c r="B520" s="44"/>
      <c r="C520" s="44"/>
      <c r="D520" s="44"/>
      <c r="E520" s="44"/>
      <c r="F520" s="44"/>
      <c r="G520" s="44"/>
      <c r="H520" s="44"/>
    </row>
    <row r="521" spans="1:8" ht="13.25" hidden="1" x14ac:dyDescent="0.2">
      <c r="A521" s="42"/>
      <c r="B521" s="44"/>
      <c r="C521" s="44"/>
      <c r="D521" s="44"/>
      <c r="E521" s="44"/>
      <c r="F521" s="44"/>
      <c r="G521" s="44"/>
      <c r="H521" s="44"/>
    </row>
    <row r="522" spans="1:8" ht="13.25" hidden="1" x14ac:dyDescent="0.2">
      <c r="A522" s="42"/>
      <c r="B522" s="44"/>
      <c r="C522" s="44"/>
      <c r="D522" s="44"/>
      <c r="E522" s="44"/>
      <c r="F522" s="44"/>
      <c r="G522" s="44"/>
      <c r="H522" s="44"/>
    </row>
    <row r="523" spans="1:8" ht="13.25" hidden="1" x14ac:dyDescent="0.2">
      <c r="A523" s="42"/>
      <c r="B523" s="44"/>
      <c r="C523" s="44"/>
      <c r="D523" s="44"/>
      <c r="E523" s="44"/>
      <c r="F523" s="44"/>
      <c r="G523" s="44"/>
      <c r="H523" s="44"/>
    </row>
    <row r="524" spans="1:8" ht="13.25" hidden="1" x14ac:dyDescent="0.2">
      <c r="A524" s="42"/>
      <c r="B524" s="44"/>
      <c r="C524" s="44"/>
      <c r="D524" s="44"/>
      <c r="E524" s="44"/>
      <c r="F524" s="44"/>
      <c r="G524" s="44"/>
      <c r="H524" s="44"/>
    </row>
    <row r="525" spans="1:8" ht="13.25" hidden="1" x14ac:dyDescent="0.2">
      <c r="A525" s="42"/>
      <c r="B525" s="44"/>
      <c r="C525" s="44"/>
      <c r="D525" s="44"/>
      <c r="E525" s="44"/>
      <c r="F525" s="44"/>
      <c r="G525" s="44"/>
      <c r="H525" s="44"/>
    </row>
    <row r="526" spans="1:8" ht="13.25" hidden="1" x14ac:dyDescent="0.2">
      <c r="A526" s="42"/>
      <c r="B526" s="44"/>
      <c r="C526" s="44"/>
      <c r="D526" s="44"/>
      <c r="E526" s="44"/>
      <c r="F526" s="44"/>
      <c r="G526" s="44"/>
      <c r="H526" s="44"/>
    </row>
    <row r="527" spans="1:8" ht="13.25" hidden="1" x14ac:dyDescent="0.2">
      <c r="A527" s="42"/>
      <c r="B527" s="44"/>
      <c r="C527" s="44"/>
      <c r="D527" s="44"/>
      <c r="E527" s="44"/>
      <c r="F527" s="44"/>
      <c r="G527" s="44"/>
      <c r="H527" s="44"/>
    </row>
    <row r="528" spans="1:8" ht="13.25" hidden="1" x14ac:dyDescent="0.2">
      <c r="A528" s="42"/>
      <c r="B528" s="44"/>
      <c r="C528" s="44"/>
      <c r="D528" s="44"/>
      <c r="E528" s="44"/>
      <c r="F528" s="44"/>
      <c r="G528" s="44"/>
      <c r="H528" s="44"/>
    </row>
    <row r="529" spans="1:8" ht="13.25" hidden="1" x14ac:dyDescent="0.2">
      <c r="A529" s="42"/>
      <c r="B529" s="44"/>
      <c r="C529" s="44"/>
      <c r="D529" s="44"/>
      <c r="E529" s="44"/>
      <c r="F529" s="44"/>
      <c r="G529" s="44"/>
      <c r="H529" s="44"/>
    </row>
    <row r="530" spans="1:8" ht="13.25" hidden="1" x14ac:dyDescent="0.2">
      <c r="A530" s="42"/>
      <c r="B530" s="44"/>
      <c r="C530" s="44"/>
      <c r="D530" s="44"/>
      <c r="E530" s="44"/>
      <c r="F530" s="44"/>
      <c r="G530" s="44"/>
      <c r="H530" s="44"/>
    </row>
    <row r="531" spans="1:8" ht="13.25" hidden="1" x14ac:dyDescent="0.2">
      <c r="A531" s="42"/>
      <c r="B531" s="44"/>
      <c r="C531" s="44"/>
      <c r="D531" s="44"/>
      <c r="E531" s="44"/>
      <c r="F531" s="44"/>
      <c r="G531" s="44"/>
      <c r="H531" s="44"/>
    </row>
    <row r="532" spans="1:8" ht="13.25" hidden="1" x14ac:dyDescent="0.2">
      <c r="A532" s="42"/>
      <c r="B532" s="44"/>
      <c r="C532" s="44"/>
      <c r="D532" s="44"/>
      <c r="E532" s="44"/>
      <c r="F532" s="44"/>
      <c r="G532" s="44"/>
      <c r="H532" s="44"/>
    </row>
    <row r="533" spans="1:8" ht="13.25" hidden="1" x14ac:dyDescent="0.2">
      <c r="A533" s="42"/>
      <c r="B533" s="44"/>
      <c r="C533" s="44"/>
      <c r="D533" s="44"/>
      <c r="E533" s="44"/>
      <c r="F533" s="44"/>
      <c r="G533" s="44"/>
      <c r="H533" s="44"/>
    </row>
    <row r="534" spans="1:8" ht="13.25" hidden="1" x14ac:dyDescent="0.2">
      <c r="A534" s="42"/>
      <c r="B534" s="44"/>
      <c r="C534" s="44"/>
      <c r="D534" s="44"/>
      <c r="E534" s="44"/>
      <c r="F534" s="44"/>
      <c r="G534" s="44"/>
      <c r="H534" s="44"/>
    </row>
    <row r="535" spans="1:8" ht="13.25" hidden="1" x14ac:dyDescent="0.2">
      <c r="A535" s="42"/>
      <c r="B535" s="44"/>
      <c r="C535" s="44"/>
      <c r="D535" s="44"/>
      <c r="E535" s="44"/>
      <c r="F535" s="44"/>
      <c r="G535" s="44"/>
      <c r="H535" s="44"/>
    </row>
    <row r="536" spans="1:8" ht="13.25" hidden="1" x14ac:dyDescent="0.2">
      <c r="A536" s="42"/>
      <c r="B536" s="44"/>
      <c r="C536" s="44"/>
      <c r="D536" s="44"/>
      <c r="E536" s="44"/>
      <c r="F536" s="44"/>
      <c r="G536" s="44"/>
      <c r="H536" s="44"/>
    </row>
    <row r="537" spans="1:8" ht="13.25" hidden="1" x14ac:dyDescent="0.2">
      <c r="A537" s="42"/>
      <c r="B537" s="44"/>
      <c r="C537" s="44"/>
      <c r="D537" s="44"/>
      <c r="E537" s="44"/>
      <c r="F537" s="44"/>
      <c r="G537" s="44"/>
      <c r="H537" s="44"/>
    </row>
    <row r="538" spans="1:8" ht="13.25" hidden="1" x14ac:dyDescent="0.2">
      <c r="A538" s="42"/>
      <c r="B538" s="44"/>
      <c r="C538" s="44"/>
      <c r="D538" s="44"/>
      <c r="E538" s="44"/>
      <c r="F538" s="44"/>
      <c r="G538" s="44"/>
      <c r="H538" s="44"/>
    </row>
    <row r="539" spans="1:8" ht="13.25" hidden="1" x14ac:dyDescent="0.2">
      <c r="A539" s="42"/>
      <c r="B539" s="44"/>
      <c r="C539" s="44"/>
      <c r="D539" s="44"/>
      <c r="E539" s="44"/>
      <c r="F539" s="44"/>
      <c r="G539" s="44"/>
      <c r="H539" s="44"/>
    </row>
    <row r="540" spans="1:8" ht="13.25" hidden="1" x14ac:dyDescent="0.2">
      <c r="A540" s="42"/>
      <c r="B540" s="44"/>
      <c r="C540" s="44"/>
      <c r="D540" s="44"/>
      <c r="E540" s="44"/>
      <c r="F540" s="44"/>
      <c r="G540" s="44"/>
      <c r="H540" s="44"/>
    </row>
    <row r="541" spans="1:8" ht="13.25" hidden="1" x14ac:dyDescent="0.2">
      <c r="A541" s="42"/>
      <c r="B541" s="44"/>
      <c r="C541" s="44"/>
      <c r="D541" s="44"/>
      <c r="E541" s="44"/>
      <c r="F541" s="44"/>
      <c r="G541" s="44"/>
      <c r="H541" s="44"/>
    </row>
    <row r="542" spans="1:8" ht="13.25" hidden="1" x14ac:dyDescent="0.2">
      <c r="A542" s="42"/>
      <c r="B542" s="44"/>
      <c r="C542" s="44"/>
      <c r="D542" s="44"/>
      <c r="E542" s="44"/>
      <c r="F542" s="44"/>
      <c r="G542" s="44"/>
      <c r="H542" s="44"/>
    </row>
    <row r="543" spans="1:8" ht="13.25" hidden="1" x14ac:dyDescent="0.2">
      <c r="A543" s="42"/>
      <c r="B543" s="44"/>
      <c r="C543" s="44"/>
      <c r="D543" s="44"/>
      <c r="E543" s="44"/>
      <c r="F543" s="44"/>
      <c r="G543" s="44"/>
      <c r="H543" s="44"/>
    </row>
    <row r="544" spans="1:8" ht="13.25" hidden="1" x14ac:dyDescent="0.2">
      <c r="A544" s="42"/>
      <c r="B544" s="44"/>
      <c r="C544" s="44"/>
      <c r="D544" s="44"/>
      <c r="E544" s="44"/>
      <c r="F544" s="44"/>
      <c r="G544" s="44"/>
      <c r="H544" s="44"/>
    </row>
    <row r="545" spans="1:8" ht="13.25" hidden="1" x14ac:dyDescent="0.2">
      <c r="A545" s="42"/>
      <c r="B545" s="44"/>
      <c r="C545" s="44"/>
      <c r="D545" s="44"/>
      <c r="E545" s="44"/>
      <c r="F545" s="44"/>
      <c r="G545" s="44"/>
      <c r="H545" s="44"/>
    </row>
    <row r="546" spans="1:8" ht="13.25" hidden="1" x14ac:dyDescent="0.2">
      <c r="A546" s="42"/>
      <c r="B546" s="44"/>
      <c r="C546" s="44"/>
      <c r="D546" s="44"/>
      <c r="E546" s="44"/>
      <c r="F546" s="44"/>
      <c r="G546" s="44"/>
      <c r="H546" s="44"/>
    </row>
    <row r="547" spans="1:8" ht="13.25" hidden="1" x14ac:dyDescent="0.2">
      <c r="A547" s="42"/>
      <c r="B547" s="44"/>
      <c r="C547" s="44"/>
      <c r="D547" s="44"/>
      <c r="E547" s="44"/>
      <c r="F547" s="44"/>
      <c r="G547" s="44"/>
      <c r="H547" s="44"/>
    </row>
    <row r="548" spans="1:8" ht="13.25" hidden="1" x14ac:dyDescent="0.2">
      <c r="A548" s="42"/>
      <c r="B548" s="44"/>
      <c r="C548" s="44"/>
      <c r="D548" s="44"/>
      <c r="E548" s="44"/>
      <c r="F548" s="44"/>
      <c r="G548" s="44"/>
      <c r="H548" s="44"/>
    </row>
    <row r="549" spans="1:8" ht="13.25" hidden="1" x14ac:dyDescent="0.2">
      <c r="A549" s="42"/>
      <c r="B549" s="44"/>
      <c r="C549" s="44"/>
      <c r="D549" s="44"/>
      <c r="E549" s="44"/>
      <c r="F549" s="44"/>
      <c r="G549" s="44"/>
      <c r="H549" s="44"/>
    </row>
    <row r="550" spans="1:8" ht="13.25" hidden="1" x14ac:dyDescent="0.2">
      <c r="A550" s="42"/>
      <c r="B550" s="44"/>
      <c r="C550" s="44"/>
      <c r="D550" s="44"/>
      <c r="E550" s="44"/>
      <c r="F550" s="44"/>
      <c r="G550" s="44"/>
      <c r="H550" s="44"/>
    </row>
    <row r="551" spans="1:8" ht="13.25" hidden="1" x14ac:dyDescent="0.2">
      <c r="A551" s="42"/>
      <c r="B551" s="44"/>
      <c r="C551" s="44"/>
      <c r="D551" s="44"/>
      <c r="E551" s="44"/>
      <c r="F551" s="44"/>
      <c r="G551" s="44"/>
      <c r="H551" s="44"/>
    </row>
    <row r="552" spans="1:8" ht="13.25" hidden="1" x14ac:dyDescent="0.2">
      <c r="A552" s="42"/>
      <c r="B552" s="44"/>
      <c r="C552" s="44"/>
      <c r="D552" s="44"/>
      <c r="E552" s="44"/>
      <c r="F552" s="44"/>
      <c r="G552" s="44"/>
      <c r="H552" s="44"/>
    </row>
    <row r="553" spans="1:8" ht="13.25" hidden="1" x14ac:dyDescent="0.2">
      <c r="A553" s="42"/>
      <c r="B553" s="44"/>
      <c r="C553" s="44"/>
      <c r="D553" s="44"/>
      <c r="E553" s="44"/>
      <c r="F553" s="44"/>
      <c r="G553" s="44"/>
      <c r="H553" s="44"/>
    </row>
    <row r="554" spans="1:8" ht="13.25" hidden="1" x14ac:dyDescent="0.2">
      <c r="A554" s="42"/>
      <c r="B554" s="44"/>
      <c r="C554" s="44"/>
      <c r="D554" s="44"/>
      <c r="E554" s="44"/>
      <c r="F554" s="44"/>
      <c r="G554" s="44"/>
      <c r="H554" s="44"/>
    </row>
    <row r="555" spans="1:8" ht="13.25" hidden="1" x14ac:dyDescent="0.2">
      <c r="A555" s="42"/>
      <c r="B555" s="44"/>
      <c r="C555" s="44"/>
      <c r="D555" s="44"/>
      <c r="E555" s="44"/>
      <c r="F555" s="44"/>
      <c r="G555" s="44"/>
      <c r="H555" s="44"/>
    </row>
    <row r="556" spans="1:8" ht="13.25" hidden="1" x14ac:dyDescent="0.2">
      <c r="A556" s="42"/>
      <c r="B556" s="44"/>
      <c r="C556" s="44"/>
      <c r="D556" s="44"/>
      <c r="E556" s="44"/>
      <c r="F556" s="44"/>
      <c r="G556" s="44"/>
      <c r="H556" s="44"/>
    </row>
    <row r="557" spans="1:8" ht="13.25" hidden="1" x14ac:dyDescent="0.2">
      <c r="A557" s="42"/>
      <c r="B557" s="44"/>
      <c r="C557" s="44"/>
      <c r="D557" s="44"/>
      <c r="E557" s="44"/>
      <c r="F557" s="44"/>
      <c r="G557" s="44"/>
      <c r="H557" s="44"/>
    </row>
    <row r="558" spans="1:8" ht="13.25" hidden="1" x14ac:dyDescent="0.2">
      <c r="A558" s="42"/>
      <c r="B558" s="44"/>
      <c r="C558" s="44"/>
      <c r="D558" s="44"/>
      <c r="E558" s="44"/>
      <c r="F558" s="44"/>
      <c r="G558" s="44"/>
      <c r="H558" s="44"/>
    </row>
    <row r="559" spans="1:8" ht="13.25" hidden="1" x14ac:dyDescent="0.2">
      <c r="A559" s="42"/>
      <c r="B559" s="44"/>
      <c r="C559" s="44"/>
      <c r="D559" s="44"/>
      <c r="E559" s="44"/>
      <c r="F559" s="44"/>
      <c r="G559" s="44"/>
      <c r="H559" s="44"/>
    </row>
    <row r="560" spans="1:8" ht="13.25" hidden="1" x14ac:dyDescent="0.2">
      <c r="A560" s="42"/>
      <c r="B560" s="44"/>
      <c r="C560" s="44"/>
      <c r="D560" s="44"/>
      <c r="E560" s="44"/>
      <c r="F560" s="44"/>
      <c r="G560" s="44"/>
      <c r="H560" s="44"/>
    </row>
    <row r="561" spans="1:8" ht="13.25" hidden="1" x14ac:dyDescent="0.2">
      <c r="A561" s="42"/>
      <c r="B561" s="44"/>
      <c r="C561" s="44"/>
      <c r="D561" s="44"/>
      <c r="E561" s="44"/>
      <c r="F561" s="44"/>
      <c r="G561" s="44"/>
      <c r="H561" s="44"/>
    </row>
    <row r="562" spans="1:8" ht="13.25" hidden="1" x14ac:dyDescent="0.2">
      <c r="A562" s="42"/>
      <c r="B562" s="44"/>
      <c r="C562" s="44"/>
      <c r="D562" s="44"/>
      <c r="E562" s="44"/>
      <c r="F562" s="44"/>
      <c r="G562" s="44"/>
      <c r="H562" s="44"/>
    </row>
    <row r="563" spans="1:8" ht="13.25" hidden="1" x14ac:dyDescent="0.2">
      <c r="A563" s="42"/>
      <c r="B563" s="44"/>
      <c r="C563" s="44"/>
      <c r="D563" s="44"/>
      <c r="E563" s="44"/>
      <c r="F563" s="44"/>
      <c r="G563" s="44"/>
      <c r="H563" s="44"/>
    </row>
    <row r="564" spans="1:8" ht="13.25" hidden="1" x14ac:dyDescent="0.2">
      <c r="A564" s="42"/>
      <c r="B564" s="44"/>
      <c r="C564" s="44"/>
      <c r="D564" s="44"/>
      <c r="E564" s="44"/>
      <c r="F564" s="44"/>
      <c r="G564" s="44"/>
      <c r="H564" s="44"/>
    </row>
    <row r="565" spans="1:8" ht="13.25" hidden="1" x14ac:dyDescent="0.2">
      <c r="A565" s="42"/>
      <c r="B565" s="44"/>
      <c r="C565" s="44"/>
      <c r="D565" s="44"/>
      <c r="E565" s="44"/>
      <c r="F565" s="44"/>
      <c r="G565" s="44"/>
      <c r="H565" s="44"/>
    </row>
    <row r="566" spans="1:8" ht="13.25" hidden="1" x14ac:dyDescent="0.2">
      <c r="A566" s="42"/>
      <c r="B566" s="44"/>
      <c r="C566" s="44"/>
      <c r="D566" s="44"/>
      <c r="E566" s="44"/>
      <c r="F566" s="44"/>
      <c r="G566" s="44"/>
      <c r="H566" s="44"/>
    </row>
    <row r="567" spans="1:8" ht="13.25" hidden="1" x14ac:dyDescent="0.2">
      <c r="A567" s="42"/>
      <c r="B567" s="44"/>
      <c r="C567" s="44"/>
      <c r="D567" s="44"/>
      <c r="E567" s="44"/>
      <c r="F567" s="44"/>
      <c r="G567" s="44"/>
      <c r="H567" s="44"/>
    </row>
    <row r="568" spans="1:8" ht="13.25" hidden="1" x14ac:dyDescent="0.2">
      <c r="A568" s="42"/>
      <c r="B568" s="44"/>
      <c r="C568" s="44"/>
      <c r="D568" s="44"/>
      <c r="E568" s="44"/>
      <c r="F568" s="44"/>
      <c r="G568" s="44"/>
      <c r="H568" s="44"/>
    </row>
    <row r="569" spans="1:8" ht="13.25" hidden="1" x14ac:dyDescent="0.2">
      <c r="A569" s="42"/>
      <c r="B569" s="44"/>
      <c r="C569" s="44"/>
      <c r="D569" s="44"/>
      <c r="E569" s="44"/>
      <c r="F569" s="44"/>
      <c r="G569" s="44"/>
      <c r="H569" s="44"/>
    </row>
    <row r="570" spans="1:8" ht="13.25" hidden="1" x14ac:dyDescent="0.2">
      <c r="A570" s="42"/>
      <c r="B570" s="44"/>
      <c r="C570" s="44"/>
      <c r="D570" s="44"/>
      <c r="E570" s="44"/>
      <c r="F570" s="44"/>
      <c r="G570" s="44"/>
      <c r="H570" s="44"/>
    </row>
    <row r="571" spans="1:8" ht="13.25" hidden="1" x14ac:dyDescent="0.2">
      <c r="A571" s="42"/>
      <c r="B571" s="44"/>
      <c r="C571" s="44"/>
      <c r="D571" s="44"/>
      <c r="E571" s="44"/>
      <c r="F571" s="44"/>
      <c r="G571" s="44"/>
      <c r="H571" s="44"/>
    </row>
    <row r="572" spans="1:8" ht="13.25" hidden="1" x14ac:dyDescent="0.2">
      <c r="A572" s="42"/>
      <c r="B572" s="44"/>
      <c r="C572" s="44"/>
      <c r="D572" s="44"/>
      <c r="E572" s="44"/>
      <c r="F572" s="44"/>
      <c r="G572" s="44"/>
      <c r="H572" s="44"/>
    </row>
    <row r="573" spans="1:8" ht="13.25" hidden="1" x14ac:dyDescent="0.2">
      <c r="A573" s="42"/>
      <c r="B573" s="44"/>
      <c r="C573" s="44"/>
      <c r="D573" s="44"/>
      <c r="E573" s="44"/>
      <c r="F573" s="44"/>
      <c r="G573" s="44"/>
      <c r="H573" s="44"/>
    </row>
    <row r="574" spans="1:8" ht="13.25" hidden="1" x14ac:dyDescent="0.2">
      <c r="A574" s="42"/>
      <c r="B574" s="44"/>
      <c r="C574" s="44"/>
      <c r="D574" s="44"/>
      <c r="E574" s="44"/>
      <c r="F574" s="44"/>
      <c r="G574" s="44"/>
      <c r="H574" s="44"/>
    </row>
    <row r="575" spans="1:8" ht="13.25" hidden="1" x14ac:dyDescent="0.2">
      <c r="A575" s="42"/>
      <c r="B575" s="44"/>
      <c r="C575" s="44"/>
      <c r="D575" s="44"/>
      <c r="E575" s="44"/>
      <c r="F575" s="44"/>
      <c r="G575" s="44"/>
      <c r="H575" s="44"/>
    </row>
    <row r="576" spans="1:8" ht="13.25" hidden="1" x14ac:dyDescent="0.2">
      <c r="A576" s="42"/>
      <c r="B576" s="44"/>
      <c r="C576" s="44"/>
      <c r="D576" s="44"/>
      <c r="E576" s="44"/>
      <c r="F576" s="44"/>
      <c r="G576" s="44"/>
      <c r="H576" s="44"/>
    </row>
    <row r="577" spans="1:8" ht="13.25" hidden="1" x14ac:dyDescent="0.2">
      <c r="A577" s="42"/>
      <c r="B577" s="44"/>
      <c r="C577" s="44"/>
      <c r="D577" s="44"/>
      <c r="E577" s="44"/>
      <c r="F577" s="44"/>
      <c r="G577" s="44"/>
      <c r="H577" s="44"/>
    </row>
    <row r="578" spans="1:8" ht="13.25" hidden="1" x14ac:dyDescent="0.2">
      <c r="A578" s="42"/>
      <c r="B578" s="44"/>
      <c r="C578" s="44"/>
      <c r="D578" s="44"/>
      <c r="E578" s="44"/>
      <c r="F578" s="44"/>
      <c r="G578" s="44"/>
      <c r="H578" s="44"/>
    </row>
    <row r="579" spans="1:8" ht="13.25" hidden="1" x14ac:dyDescent="0.2">
      <c r="A579" s="42"/>
      <c r="B579" s="44"/>
      <c r="C579" s="44"/>
      <c r="D579" s="44"/>
      <c r="E579" s="44"/>
      <c r="F579" s="44"/>
      <c r="G579" s="44"/>
      <c r="H579" s="44"/>
    </row>
    <row r="580" spans="1:8" ht="13.25" hidden="1" x14ac:dyDescent="0.2">
      <c r="A580" s="42"/>
      <c r="B580" s="44"/>
      <c r="C580" s="44"/>
      <c r="D580" s="44"/>
      <c r="E580" s="44"/>
      <c r="F580" s="44"/>
      <c r="G580" s="44"/>
      <c r="H580" s="44"/>
    </row>
    <row r="581" spans="1:8" ht="13.25" hidden="1" x14ac:dyDescent="0.2">
      <c r="A581" s="42"/>
      <c r="B581" s="44"/>
      <c r="C581" s="44"/>
      <c r="D581" s="44"/>
      <c r="E581" s="44"/>
      <c r="F581" s="44"/>
      <c r="G581" s="44"/>
      <c r="H581" s="44"/>
    </row>
    <row r="582" spans="1:8" ht="13.25" hidden="1" x14ac:dyDescent="0.2">
      <c r="A582" s="42"/>
      <c r="B582" s="44"/>
      <c r="C582" s="44"/>
      <c r="D582" s="44"/>
      <c r="E582" s="44"/>
      <c r="F582" s="44"/>
      <c r="G582" s="44"/>
      <c r="H582" s="44"/>
    </row>
    <row r="583" spans="1:8" ht="13.25" hidden="1" x14ac:dyDescent="0.2">
      <c r="A583" s="42"/>
      <c r="B583" s="44"/>
      <c r="C583" s="44"/>
      <c r="D583" s="44"/>
      <c r="E583" s="44"/>
      <c r="F583" s="44"/>
      <c r="G583" s="44"/>
      <c r="H583" s="44"/>
    </row>
    <row r="584" spans="1:8" ht="13.25" hidden="1" x14ac:dyDescent="0.2">
      <c r="A584" s="42"/>
      <c r="B584" s="44"/>
      <c r="C584" s="44"/>
      <c r="D584" s="44"/>
      <c r="E584" s="44"/>
      <c r="F584" s="44"/>
      <c r="G584" s="44"/>
      <c r="H584" s="44"/>
    </row>
    <row r="585" spans="1:8" ht="13.25" hidden="1" x14ac:dyDescent="0.2">
      <c r="A585" s="42"/>
      <c r="B585" s="44"/>
      <c r="C585" s="44"/>
      <c r="D585" s="44"/>
      <c r="E585" s="44"/>
      <c r="F585" s="44"/>
      <c r="G585" s="44"/>
      <c r="H585" s="44"/>
    </row>
    <row r="586" spans="1:8" ht="13.25" hidden="1" x14ac:dyDescent="0.2">
      <c r="A586" s="42"/>
      <c r="B586" s="44"/>
      <c r="C586" s="44"/>
      <c r="D586" s="44"/>
      <c r="E586" s="44"/>
      <c r="F586" s="44"/>
      <c r="G586" s="44"/>
      <c r="H586" s="44"/>
    </row>
    <row r="587" spans="1:8" ht="13.25" hidden="1" x14ac:dyDescent="0.2">
      <c r="A587" s="42"/>
      <c r="B587" s="44"/>
      <c r="C587" s="44"/>
      <c r="D587" s="44"/>
      <c r="E587" s="44"/>
      <c r="F587" s="44"/>
      <c r="G587" s="44"/>
      <c r="H587" s="44"/>
    </row>
    <row r="588" spans="1:8" ht="13.25" hidden="1" x14ac:dyDescent="0.2">
      <c r="A588" s="42"/>
      <c r="B588" s="44"/>
      <c r="C588" s="44"/>
      <c r="D588" s="44"/>
      <c r="E588" s="44"/>
      <c r="F588" s="44"/>
      <c r="G588" s="44"/>
      <c r="H588" s="44"/>
    </row>
    <row r="589" spans="1:8" ht="13.25" hidden="1" x14ac:dyDescent="0.2">
      <c r="A589" s="42"/>
      <c r="B589" s="44"/>
      <c r="C589" s="44"/>
      <c r="D589" s="44"/>
      <c r="E589" s="44"/>
      <c r="F589" s="44"/>
      <c r="G589" s="44"/>
      <c r="H589" s="44"/>
    </row>
    <row r="590" spans="1:8" ht="13.25" hidden="1" x14ac:dyDescent="0.2">
      <c r="A590" s="42"/>
      <c r="B590" s="44"/>
      <c r="C590" s="44"/>
      <c r="D590" s="44"/>
      <c r="E590" s="44"/>
      <c r="F590" s="44"/>
      <c r="G590" s="44"/>
      <c r="H590" s="44"/>
    </row>
    <row r="591" spans="1:8" ht="13.25" hidden="1" x14ac:dyDescent="0.2">
      <c r="A591" s="42"/>
      <c r="B591" s="44"/>
      <c r="C591" s="44"/>
      <c r="D591" s="44"/>
      <c r="E591" s="44"/>
      <c r="F591" s="44"/>
      <c r="G591" s="44"/>
      <c r="H591" s="44"/>
    </row>
    <row r="592" spans="1:8" ht="13.25" hidden="1" x14ac:dyDescent="0.2">
      <c r="A592" s="42"/>
      <c r="B592" s="44"/>
      <c r="C592" s="44"/>
      <c r="D592" s="44"/>
      <c r="E592" s="44"/>
      <c r="F592" s="44"/>
      <c r="G592" s="44"/>
      <c r="H592" s="44"/>
    </row>
    <row r="593" spans="1:8" ht="13.25" hidden="1" x14ac:dyDescent="0.2">
      <c r="A593" s="42"/>
      <c r="B593" s="44"/>
      <c r="C593" s="44"/>
      <c r="D593" s="44"/>
      <c r="E593" s="44"/>
      <c r="F593" s="44"/>
      <c r="G593" s="44"/>
      <c r="H593" s="44"/>
    </row>
    <row r="594" spans="1:8" ht="13.25" hidden="1" x14ac:dyDescent="0.2">
      <c r="A594" s="42"/>
      <c r="B594" s="44"/>
      <c r="C594" s="44"/>
      <c r="D594" s="44"/>
      <c r="E594" s="44"/>
      <c r="F594" s="44"/>
      <c r="G594" s="44"/>
      <c r="H594" s="44"/>
    </row>
    <row r="595" spans="1:8" ht="13.25" hidden="1" x14ac:dyDescent="0.2">
      <c r="A595" s="42"/>
      <c r="B595" s="44"/>
      <c r="C595" s="44"/>
      <c r="D595" s="44"/>
      <c r="E595" s="44"/>
      <c r="F595" s="44"/>
      <c r="G595" s="44"/>
      <c r="H595" s="44"/>
    </row>
    <row r="596" spans="1:8" ht="13.25" hidden="1" x14ac:dyDescent="0.2">
      <c r="A596" s="42"/>
      <c r="B596" s="44"/>
      <c r="C596" s="44"/>
      <c r="D596" s="44"/>
      <c r="E596" s="44"/>
      <c r="F596" s="44"/>
      <c r="G596" s="44"/>
      <c r="H596" s="44"/>
    </row>
    <row r="597" spans="1:8" ht="13.25" hidden="1" x14ac:dyDescent="0.2">
      <c r="A597" s="42"/>
      <c r="B597" s="44"/>
      <c r="C597" s="44"/>
      <c r="D597" s="44"/>
      <c r="E597" s="44"/>
      <c r="F597" s="44"/>
      <c r="G597" s="44"/>
      <c r="H597" s="44"/>
    </row>
    <row r="598" spans="1:8" ht="13.25" hidden="1" x14ac:dyDescent="0.2"/>
    <row r="599" spans="1:8" ht="13.25" hidden="1" x14ac:dyDescent="0.2"/>
    <row r="600" spans="1:8" ht="13.25" hidden="1" x14ac:dyDescent="0.2"/>
    <row r="601" spans="1:8" ht="13.25" hidden="1" x14ac:dyDescent="0.2"/>
    <row r="602" spans="1:8" ht="13.25" hidden="1" x14ac:dyDescent="0.2"/>
    <row r="603" spans="1:8" ht="13.25" hidden="1" x14ac:dyDescent="0.2"/>
  </sheetData>
  <sheetProtection algorithmName="SHA-512" hashValue="64E28zojidj/xCcOGZ/Jsk58scnLN9FfZZY+T66hF9dj8/tn1l2J+ZfAvBf0eDUm6xOBycT2/CmFvKLJpu+L4w==" saltValue="YtROkOt7mxsiHSYxDNyvzQ==" spinCount="100000" sheet="1" objects="1" scenarios="1"/>
  <mergeCells count="98">
    <mergeCell ref="I151:K151"/>
    <mergeCell ref="E152:H152"/>
    <mergeCell ref="C155:H155"/>
    <mergeCell ref="C141:F141"/>
    <mergeCell ref="C123:F123"/>
    <mergeCell ref="I123:K123"/>
    <mergeCell ref="E124:H124"/>
    <mergeCell ref="C127:H127"/>
    <mergeCell ref="C130:F130"/>
    <mergeCell ref="C132:F132"/>
    <mergeCell ref="I132:K132"/>
    <mergeCell ref="E133:H133"/>
    <mergeCell ref="C136:H136"/>
    <mergeCell ref="C140:F140"/>
    <mergeCell ref="C131:F131"/>
    <mergeCell ref="I142:K142"/>
    <mergeCell ref="E143:H143"/>
    <mergeCell ref="C146:H146"/>
    <mergeCell ref="C149:F149"/>
    <mergeCell ref="C150:F150"/>
    <mergeCell ref="C116:H116"/>
    <mergeCell ref="C120:F120"/>
    <mergeCell ref="C159:F159"/>
    <mergeCell ref="C160:F160"/>
    <mergeCell ref="C142:F142"/>
    <mergeCell ref="C151:F151"/>
    <mergeCell ref="C121:F121"/>
    <mergeCell ref="C111:F111"/>
    <mergeCell ref="C93:F93"/>
    <mergeCell ref="I93:K93"/>
    <mergeCell ref="E94:H94"/>
    <mergeCell ref="C97:H97"/>
    <mergeCell ref="C101:F101"/>
    <mergeCell ref="C102:F102"/>
    <mergeCell ref="C103:F103"/>
    <mergeCell ref="I103:K103"/>
    <mergeCell ref="E104:H104"/>
    <mergeCell ref="C107:H107"/>
    <mergeCell ref="C110:F110"/>
    <mergeCell ref="C112:F112"/>
    <mergeCell ref="I112:K112"/>
    <mergeCell ref="E113:H113"/>
    <mergeCell ref="C92:F92"/>
    <mergeCell ref="C73:F73"/>
    <mergeCell ref="I73:K73"/>
    <mergeCell ref="E74:H74"/>
    <mergeCell ref="C77:H77"/>
    <mergeCell ref="C81:F81"/>
    <mergeCell ref="C82:F82"/>
    <mergeCell ref="C84:F84"/>
    <mergeCell ref="I84:K84"/>
    <mergeCell ref="E85:H85"/>
    <mergeCell ref="C88:H88"/>
    <mergeCell ref="C91:F91"/>
    <mergeCell ref="C72:F72"/>
    <mergeCell ref="C54:F54"/>
    <mergeCell ref="I54:K54"/>
    <mergeCell ref="E55:H55"/>
    <mergeCell ref="C58:H58"/>
    <mergeCell ref="C62:F62"/>
    <mergeCell ref="C63:F63"/>
    <mergeCell ref="C64:F64"/>
    <mergeCell ref="I64:K64"/>
    <mergeCell ref="E65:H65"/>
    <mergeCell ref="C68:H68"/>
    <mergeCell ref="C71:F71"/>
    <mergeCell ref="I25:K25"/>
    <mergeCell ref="E26:H26"/>
    <mergeCell ref="C29:H29"/>
    <mergeCell ref="C32:F32"/>
    <mergeCell ref="C53:F53"/>
    <mergeCell ref="C34:F34"/>
    <mergeCell ref="I34:K34"/>
    <mergeCell ref="E35:H35"/>
    <mergeCell ref="C38:H38"/>
    <mergeCell ref="C42:F42"/>
    <mergeCell ref="C43:F43"/>
    <mergeCell ref="C45:F45"/>
    <mergeCell ref="I45:K45"/>
    <mergeCell ref="E46:H46"/>
    <mergeCell ref="C49:H49"/>
    <mergeCell ref="C52:F52"/>
    <mergeCell ref="C33:F33"/>
    <mergeCell ref="C12:H12"/>
    <mergeCell ref="C15:F15"/>
    <mergeCell ref="C16:F16"/>
    <mergeCell ref="C19:H19"/>
    <mergeCell ref="C23:F23"/>
    <mergeCell ref="C24:F24"/>
    <mergeCell ref="C25:F25"/>
    <mergeCell ref="C9:F9"/>
    <mergeCell ref="N5:AD6"/>
    <mergeCell ref="B2:C4"/>
    <mergeCell ref="D2:H4"/>
    <mergeCell ref="B5:H5"/>
    <mergeCell ref="B6:H6"/>
    <mergeCell ref="C8:F8"/>
    <mergeCell ref="P2:R3"/>
  </mergeCells>
  <conditionalFormatting sqref="L25">
    <cfRule type="cellIs" dxfId="464" priority="66" operator="greaterThan">
      <formula>110%</formula>
    </cfRule>
    <cfRule type="cellIs" dxfId="463" priority="67" operator="between">
      <formula>100.001%</formula>
      <formula>110%</formula>
    </cfRule>
    <cfRule type="cellIs" dxfId="462" priority="68" operator="between">
      <formula>70.001%</formula>
      <formula>100%</formula>
    </cfRule>
    <cfRule type="cellIs" dxfId="461" priority="69" operator="between">
      <formula>0.00001%</formula>
      <formula>70%</formula>
    </cfRule>
    <cfRule type="cellIs" dxfId="460" priority="70" operator="equal">
      <formula>0</formula>
    </cfRule>
  </conditionalFormatting>
  <conditionalFormatting sqref="L34">
    <cfRule type="cellIs" dxfId="459" priority="61" operator="greaterThan">
      <formula>110%</formula>
    </cfRule>
    <cfRule type="cellIs" dxfId="458" priority="62" operator="between">
      <formula>100.001%</formula>
      <formula>110%</formula>
    </cfRule>
    <cfRule type="cellIs" dxfId="457" priority="63" operator="between">
      <formula>70.001%</formula>
      <formula>100%</formula>
    </cfRule>
    <cfRule type="cellIs" dxfId="456" priority="64" operator="between">
      <formula>0.00001%</formula>
      <formula>70%</formula>
    </cfRule>
    <cfRule type="cellIs" dxfId="455" priority="65" operator="equal">
      <formula>0</formula>
    </cfRule>
  </conditionalFormatting>
  <conditionalFormatting sqref="L45">
    <cfRule type="cellIs" dxfId="454" priority="56" operator="greaterThan">
      <formula>110%</formula>
    </cfRule>
    <cfRule type="cellIs" dxfId="453" priority="57" operator="between">
      <formula>100.001%</formula>
      <formula>110%</formula>
    </cfRule>
    <cfRule type="cellIs" dxfId="452" priority="58" operator="between">
      <formula>70.001%</formula>
      <formula>100%</formula>
    </cfRule>
    <cfRule type="cellIs" dxfId="451" priority="59" operator="between">
      <formula>0.00001%</formula>
      <formula>70%</formula>
    </cfRule>
    <cfRule type="cellIs" dxfId="450" priority="60" operator="equal">
      <formula>0</formula>
    </cfRule>
  </conditionalFormatting>
  <conditionalFormatting sqref="L54">
    <cfRule type="cellIs" dxfId="449" priority="51" operator="greaterThan">
      <formula>110%</formula>
    </cfRule>
    <cfRule type="cellIs" dxfId="448" priority="52" operator="between">
      <formula>100.001%</formula>
      <formula>110%</formula>
    </cfRule>
    <cfRule type="cellIs" dxfId="447" priority="53" operator="between">
      <formula>70.001%</formula>
      <formula>100%</formula>
    </cfRule>
    <cfRule type="cellIs" dxfId="446" priority="54" operator="between">
      <formula>0.00001%</formula>
      <formula>70%</formula>
    </cfRule>
    <cfRule type="cellIs" dxfId="445" priority="55" operator="equal">
      <formula>0</formula>
    </cfRule>
  </conditionalFormatting>
  <conditionalFormatting sqref="L64">
    <cfRule type="cellIs" dxfId="444" priority="46" operator="greaterThan">
      <formula>110%</formula>
    </cfRule>
    <cfRule type="cellIs" dxfId="443" priority="47" operator="between">
      <formula>100.001%</formula>
      <formula>110%</formula>
    </cfRule>
    <cfRule type="cellIs" dxfId="442" priority="48" operator="between">
      <formula>70.001%</formula>
      <formula>100%</formula>
    </cfRule>
    <cfRule type="cellIs" dxfId="441" priority="49" operator="between">
      <formula>0.00001%</formula>
      <formula>70%</formula>
    </cfRule>
    <cfRule type="cellIs" dxfId="440" priority="50" operator="equal">
      <formula>0</formula>
    </cfRule>
  </conditionalFormatting>
  <conditionalFormatting sqref="L73">
    <cfRule type="cellIs" dxfId="439" priority="41" operator="greaterThan">
      <formula>110%</formula>
    </cfRule>
    <cfRule type="cellIs" dxfId="438" priority="42" operator="between">
      <formula>100.001%</formula>
      <formula>110%</formula>
    </cfRule>
    <cfRule type="cellIs" dxfId="437" priority="43" operator="between">
      <formula>70.001%</formula>
      <formula>100%</formula>
    </cfRule>
    <cfRule type="cellIs" dxfId="436" priority="44" operator="between">
      <formula>0.00001%</formula>
      <formula>70%</formula>
    </cfRule>
    <cfRule type="cellIs" dxfId="435" priority="45" operator="equal">
      <formula>0</formula>
    </cfRule>
  </conditionalFormatting>
  <conditionalFormatting sqref="L84">
    <cfRule type="cellIs" dxfId="434" priority="36" operator="greaterThan">
      <formula>110%</formula>
    </cfRule>
    <cfRule type="cellIs" dxfId="433" priority="37" operator="between">
      <formula>100.001%</formula>
      <formula>110%</formula>
    </cfRule>
    <cfRule type="cellIs" dxfId="432" priority="38" operator="between">
      <formula>70.001%</formula>
      <formula>100%</formula>
    </cfRule>
    <cfRule type="cellIs" dxfId="431" priority="39" operator="between">
      <formula>0.00001%</formula>
      <formula>70%</formula>
    </cfRule>
    <cfRule type="cellIs" dxfId="430" priority="40" operator="equal">
      <formula>0</formula>
    </cfRule>
  </conditionalFormatting>
  <conditionalFormatting sqref="L93">
    <cfRule type="cellIs" dxfId="429" priority="31" operator="greaterThan">
      <formula>110%</formula>
    </cfRule>
    <cfRule type="cellIs" dxfId="428" priority="32" operator="between">
      <formula>100.001%</formula>
      <formula>110%</formula>
    </cfRule>
    <cfRule type="cellIs" dxfId="427" priority="33" operator="between">
      <formula>70.001%</formula>
      <formula>100%</formula>
    </cfRule>
    <cfRule type="cellIs" dxfId="426" priority="34" operator="between">
      <formula>0.00001%</formula>
      <formula>70%</formula>
    </cfRule>
    <cfRule type="cellIs" dxfId="425" priority="35" operator="equal">
      <formula>0</formula>
    </cfRule>
  </conditionalFormatting>
  <conditionalFormatting sqref="L103">
    <cfRule type="cellIs" dxfId="424" priority="26" operator="greaterThan">
      <formula>110%</formula>
    </cfRule>
    <cfRule type="cellIs" dxfId="423" priority="27" operator="between">
      <formula>100.001%</formula>
      <formula>110%</formula>
    </cfRule>
    <cfRule type="cellIs" dxfId="422" priority="28" operator="between">
      <formula>70.001%</formula>
      <formula>100%</formula>
    </cfRule>
    <cfRule type="cellIs" dxfId="421" priority="29" operator="between">
      <formula>0.00001%</formula>
      <formula>70%</formula>
    </cfRule>
    <cfRule type="cellIs" dxfId="420" priority="30" operator="equal">
      <formula>0</formula>
    </cfRule>
  </conditionalFormatting>
  <conditionalFormatting sqref="L112">
    <cfRule type="cellIs" dxfId="419" priority="21" operator="greaterThan">
      <formula>110%</formula>
    </cfRule>
    <cfRule type="cellIs" dxfId="418" priority="22" operator="between">
      <formula>100.001%</formula>
      <formula>110%</formula>
    </cfRule>
    <cfRule type="cellIs" dxfId="417" priority="23" operator="between">
      <formula>70.001%</formula>
      <formula>100%</formula>
    </cfRule>
    <cfRule type="cellIs" dxfId="416" priority="24" operator="between">
      <formula>0.00001%</formula>
      <formula>70%</formula>
    </cfRule>
    <cfRule type="cellIs" dxfId="415" priority="25" operator="equal">
      <formula>0</formula>
    </cfRule>
  </conditionalFormatting>
  <conditionalFormatting sqref="L123">
    <cfRule type="cellIs" dxfId="414" priority="16" operator="greaterThan">
      <formula>110%</formula>
    </cfRule>
    <cfRule type="cellIs" dxfId="413" priority="17" operator="between">
      <formula>100.001%</formula>
      <formula>110%</formula>
    </cfRule>
    <cfRule type="cellIs" dxfId="412" priority="18" operator="between">
      <formula>70.001%</formula>
      <formula>100%</formula>
    </cfRule>
    <cfRule type="cellIs" dxfId="411" priority="19" operator="between">
      <formula>0.00001%</formula>
      <formula>70%</formula>
    </cfRule>
    <cfRule type="cellIs" dxfId="410" priority="20" operator="equal">
      <formula>0</formula>
    </cfRule>
  </conditionalFormatting>
  <conditionalFormatting sqref="L132">
    <cfRule type="cellIs" dxfId="409" priority="11" operator="greaterThan">
      <formula>110%</formula>
    </cfRule>
    <cfRule type="cellIs" dxfId="408" priority="12" operator="between">
      <formula>100.001%</formula>
      <formula>110%</formula>
    </cfRule>
    <cfRule type="cellIs" dxfId="407" priority="13" operator="between">
      <formula>70.001%</formula>
      <formula>100%</formula>
    </cfRule>
    <cfRule type="cellIs" dxfId="406" priority="14" operator="between">
      <formula>0.00001%</formula>
      <formula>70%</formula>
    </cfRule>
    <cfRule type="cellIs" dxfId="405" priority="15" operator="equal">
      <formula>0</formula>
    </cfRule>
  </conditionalFormatting>
  <conditionalFormatting sqref="L142">
    <cfRule type="cellIs" dxfId="404" priority="6" operator="greaterThan">
      <formula>110%</formula>
    </cfRule>
    <cfRule type="cellIs" dxfId="403" priority="7" operator="between">
      <formula>100.001%</formula>
      <formula>110%</formula>
    </cfRule>
    <cfRule type="cellIs" dxfId="402" priority="8" operator="between">
      <formula>70.001%</formula>
      <formula>100%</formula>
    </cfRule>
    <cfRule type="cellIs" dxfId="401" priority="9" operator="between">
      <formula>0.00001%</formula>
      <formula>70%</formula>
    </cfRule>
    <cfRule type="cellIs" dxfId="400" priority="10" operator="equal">
      <formula>0</formula>
    </cfRule>
  </conditionalFormatting>
  <conditionalFormatting sqref="L151">
    <cfRule type="cellIs" dxfId="399" priority="1" operator="greaterThan">
      <formula>110%</formula>
    </cfRule>
    <cfRule type="cellIs" dxfId="398" priority="2" operator="between">
      <formula>100.001%</formula>
      <formula>110%</formula>
    </cfRule>
    <cfRule type="cellIs" dxfId="397" priority="3" operator="between">
      <formula>70.001%</formula>
      <formula>100%</formula>
    </cfRule>
    <cfRule type="cellIs" dxfId="396" priority="4" operator="between">
      <formula>0.00001%</formula>
      <formula>70%</formula>
    </cfRule>
    <cfRule type="cellIs" dxfId="395" priority="5" operator="equal">
      <formula>0</formula>
    </cfRule>
  </conditionalFormatting>
  <hyperlinks>
    <hyperlink ref="P2:R3" location="RESUMEN!A1" display="VOLVER AL RESUMEN" xr:uid="{64FFB359-0697-454E-892C-872BE75FC5CA}"/>
  </hyperlinks>
  <pageMargins left="0.7" right="0.7" top="0.75" bottom="0.75" header="0.3" footer="0.3"/>
  <pageSetup paperSize="9" orientation="portrait" horizontalDpi="300" r:id="rId1"/>
  <headerFooter>
    <oddHeader>&amp;LIndicadores de Proceso</oddHeader>
    <oddFooter>&amp;L Publicación: 13 de mayo de 2020&amp;REnero - Marzo de 2020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CA95B-9C58-4BE6-8DA6-E520D9F7FF49}">
  <sheetPr codeName="Hoja8">
    <tabColor theme="4" tint="0.59999389629810485"/>
  </sheetPr>
  <dimension ref="A1:AM609"/>
  <sheetViews>
    <sheetView zoomScale="73" zoomScaleNormal="73" zoomScaleSheetLayoutView="142" zoomScalePageLayoutView="62" workbookViewId="0">
      <selection activeCell="B10" sqref="B10:H103"/>
    </sheetView>
  </sheetViews>
  <sheetFormatPr baseColWidth="10" defaultColWidth="0" defaultRowHeight="0" customHeight="1" zeroHeight="1" x14ac:dyDescent="0.2"/>
  <cols>
    <col min="1" max="1" width="2.5703125" style="4" customWidth="1"/>
    <col min="2" max="2" width="46.5703125" style="8" customWidth="1"/>
    <col min="3" max="3" width="12.140625" style="8" customWidth="1"/>
    <col min="4" max="5" width="10.7109375" style="8" customWidth="1"/>
    <col min="6" max="6" width="26" style="8" customWidth="1"/>
    <col min="7" max="8" width="10.7109375" style="8" customWidth="1"/>
    <col min="9" max="11" width="5.7109375" style="37" customWidth="1"/>
    <col min="12" max="12" width="10.7109375" style="38" customWidth="1"/>
    <col min="13" max="33" width="10.7109375" style="8" customWidth="1"/>
    <col min="34" max="34" width="11.42578125" style="8" customWidth="1"/>
    <col min="35" max="16384" width="11.42578125" style="8" hidden="1"/>
  </cols>
  <sheetData>
    <row r="1" spans="1:39" s="4" customFormat="1" ht="13.8" customHeight="1" thickBot="1" x14ac:dyDescent="0.25">
      <c r="A1" s="1">
        <v>9</v>
      </c>
      <c r="B1" s="2"/>
      <c r="C1" s="3"/>
      <c r="D1" s="3"/>
      <c r="G1" s="3"/>
      <c r="H1" s="3"/>
      <c r="I1" s="2"/>
      <c r="J1" s="5"/>
      <c r="K1" s="5"/>
      <c r="L1" s="6"/>
      <c r="N1" s="3"/>
      <c r="O1" s="3"/>
      <c r="R1" s="3"/>
      <c r="S1" s="3"/>
      <c r="V1" s="3"/>
      <c r="W1" s="3"/>
      <c r="Z1" s="3"/>
      <c r="AA1" s="3"/>
      <c r="AD1" s="3"/>
      <c r="AE1" s="3"/>
    </row>
    <row r="2" spans="1:39" ht="12.7" customHeight="1" x14ac:dyDescent="0.2">
      <c r="B2" s="145"/>
      <c r="C2" s="146"/>
      <c r="D2" s="149" t="s">
        <v>1</v>
      </c>
      <c r="E2" s="149"/>
      <c r="F2" s="149"/>
      <c r="G2" s="149"/>
      <c r="H2" s="150"/>
      <c r="I2" s="5"/>
      <c r="J2" s="5"/>
      <c r="K2" s="5"/>
      <c r="L2" s="7"/>
      <c r="M2" s="4"/>
      <c r="N2" s="4"/>
      <c r="O2" s="4"/>
      <c r="P2" s="80" t="s">
        <v>58</v>
      </c>
      <c r="Q2" s="80"/>
      <c r="R2" s="80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ht="12.7" customHeight="1" x14ac:dyDescent="0.2">
      <c r="B3" s="147"/>
      <c r="C3" s="148"/>
      <c r="D3" s="151"/>
      <c r="E3" s="151"/>
      <c r="F3" s="151"/>
      <c r="G3" s="151"/>
      <c r="H3" s="152"/>
      <c r="I3" s="5"/>
      <c r="J3" s="5"/>
      <c r="K3" s="5"/>
      <c r="L3" s="7"/>
      <c r="M3" s="4"/>
      <c r="N3" s="4"/>
      <c r="O3" s="4"/>
      <c r="P3" s="80"/>
      <c r="Q3" s="80"/>
      <c r="R3" s="80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12.7" customHeight="1" x14ac:dyDescent="0.2">
      <c r="B4" s="147"/>
      <c r="C4" s="148"/>
      <c r="D4" s="151"/>
      <c r="E4" s="151"/>
      <c r="F4" s="151"/>
      <c r="G4" s="151"/>
      <c r="H4" s="152"/>
      <c r="I4" s="5"/>
      <c r="J4" s="5"/>
      <c r="K4" s="5"/>
      <c r="L4" s="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ht="12.7" customHeight="1" x14ac:dyDescent="0.2">
      <c r="B5" s="153" t="s">
        <v>0</v>
      </c>
      <c r="C5" s="154"/>
      <c r="D5" s="154"/>
      <c r="E5" s="154"/>
      <c r="F5" s="154"/>
      <c r="G5" s="154"/>
      <c r="H5" s="155"/>
      <c r="I5" s="5"/>
      <c r="J5" s="5"/>
      <c r="K5" s="5"/>
      <c r="L5" s="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ht="12.7" customHeight="1" thickBot="1" x14ac:dyDescent="0.25">
      <c r="B6" s="156" t="s">
        <v>2</v>
      </c>
      <c r="C6" s="157"/>
      <c r="D6" s="157"/>
      <c r="E6" s="157"/>
      <c r="F6" s="157"/>
      <c r="G6" s="157"/>
      <c r="H6" s="158"/>
      <c r="I6" s="5"/>
      <c r="J6" s="5"/>
      <c r="K6" s="5"/>
      <c r="L6" s="7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s="4" customFormat="1" ht="12.7" customHeight="1" thickBot="1" x14ac:dyDescent="0.25">
      <c r="B7" s="1"/>
      <c r="C7" s="1"/>
      <c r="D7" s="1"/>
      <c r="E7" s="1"/>
      <c r="F7" s="1"/>
      <c r="G7" s="1"/>
      <c r="H7" s="1"/>
      <c r="I7" s="5"/>
      <c r="J7" s="5"/>
      <c r="K7" s="5"/>
      <c r="L7" s="7"/>
    </row>
    <row r="8" spans="1:39" ht="14" hidden="1" thickBot="1" x14ac:dyDescent="0.25">
      <c r="B8" s="46" t="s">
        <v>3</v>
      </c>
      <c r="C8" s="159" t="str">
        <f>+VLOOKUP(C11,'[8]Datos Indicadores'!$A$2:$Y$144,11,FALSE)</f>
        <v>Proceso: Gestión Masiva</v>
      </c>
      <c r="D8" s="159"/>
      <c r="E8" s="159"/>
      <c r="F8" s="159"/>
      <c r="G8" s="47" t="s">
        <v>4</v>
      </c>
      <c r="H8" s="48">
        <f>+VLOOKUP(C11,'[8]Datos Indicadores'!$A$2:$Y$144,10,FALSE)</f>
        <v>8</v>
      </c>
      <c r="I8" s="5"/>
      <c r="J8" s="5"/>
      <c r="K8" s="5"/>
      <c r="L8" s="7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ht="14" hidden="1" thickBot="1" x14ac:dyDescent="0.25">
      <c r="B9" s="49" t="s">
        <v>5</v>
      </c>
      <c r="C9" s="144" t="str">
        <f>+VLOOKUP(C11,'[8]Datos Indicadores'!$A$2:$Y$144,13,FALSE)</f>
        <v>Subproceso: Modificaciones del Registro</v>
      </c>
      <c r="D9" s="144"/>
      <c r="E9" s="144"/>
      <c r="F9" s="144"/>
      <c r="G9" s="50" t="s">
        <v>4</v>
      </c>
      <c r="H9" s="51">
        <f>+VLOOKUP(C11,'[8]Datos Indicadores'!$A$2:$Y$144,12,FALSE)</f>
        <v>291</v>
      </c>
      <c r="I9" s="5"/>
      <c r="J9" s="5"/>
      <c r="K9" s="5"/>
      <c r="L9" s="7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ht="25.55" customHeight="1" thickTop="1" thickBot="1" x14ac:dyDescent="0.25">
      <c r="B10" s="52" t="s">
        <v>6</v>
      </c>
      <c r="C10" s="108" t="s">
        <v>167</v>
      </c>
      <c r="D10" s="109"/>
      <c r="E10" s="109"/>
      <c r="F10" s="110"/>
      <c r="G10" s="53" t="s">
        <v>4</v>
      </c>
      <c r="H10" s="54">
        <v>2037</v>
      </c>
      <c r="I10" s="160" t="s">
        <v>7</v>
      </c>
      <c r="J10" s="160"/>
      <c r="K10" s="160"/>
      <c r="L10" s="15">
        <f>+'[8]109 PGM'!BB24</f>
        <v>0.99692412850307588</v>
      </c>
      <c r="M10" s="4"/>
      <c r="N10" s="114" t="s">
        <v>25</v>
      </c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6"/>
      <c r="AF10" s="4"/>
      <c r="AG10" s="4"/>
      <c r="AH10" s="4"/>
      <c r="AI10" s="4"/>
      <c r="AJ10" s="4"/>
      <c r="AK10" s="4"/>
      <c r="AL10" s="4"/>
      <c r="AM10" s="4"/>
    </row>
    <row r="11" spans="1:39" ht="35.299999999999997" customHeight="1" thickTop="1" thickBot="1" x14ac:dyDescent="0.25">
      <c r="B11" s="55" t="s">
        <v>9</v>
      </c>
      <c r="C11" s="69">
        <v>109</v>
      </c>
      <c r="D11" s="56" t="s">
        <v>10</v>
      </c>
      <c r="E11" s="117" t="s">
        <v>168</v>
      </c>
      <c r="F11" s="118"/>
      <c r="G11" s="118"/>
      <c r="H11" s="119"/>
      <c r="I11" s="39"/>
      <c r="J11" s="39"/>
      <c r="K11" s="39"/>
      <c r="L11" s="7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ht="12.7" hidden="1" customHeight="1" x14ac:dyDescent="0.2">
      <c r="B12" s="57" t="s">
        <v>11</v>
      </c>
      <c r="C12" s="58" t="s">
        <v>82</v>
      </c>
      <c r="D12" s="59" t="s">
        <v>12</v>
      </c>
      <c r="E12" s="58">
        <v>100</v>
      </c>
      <c r="F12" s="59" t="s">
        <v>13</v>
      </c>
      <c r="G12" s="60">
        <v>0</v>
      </c>
      <c r="H12" s="61"/>
      <c r="I12" s="39"/>
      <c r="J12" s="39"/>
      <c r="K12" s="39"/>
      <c r="L12" s="7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ht="12.7" hidden="1" customHeight="1" x14ac:dyDescent="0.2">
      <c r="B13" s="46" t="s">
        <v>14</v>
      </c>
      <c r="C13" s="68" t="s">
        <v>63</v>
      </c>
      <c r="D13" s="47" t="s">
        <v>15</v>
      </c>
      <c r="E13" s="68" t="s">
        <v>64</v>
      </c>
      <c r="F13" s="47"/>
      <c r="G13" s="47"/>
      <c r="H13" s="62"/>
      <c r="I13" s="39"/>
      <c r="J13" s="39"/>
      <c r="K13" s="39"/>
      <c r="L13" s="7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ht="13.6" hidden="1" customHeight="1" thickBot="1" x14ac:dyDescent="0.25">
      <c r="B14" s="55" t="s">
        <v>16</v>
      </c>
      <c r="C14" s="120" t="s">
        <v>65</v>
      </c>
      <c r="D14" s="121"/>
      <c r="E14" s="121"/>
      <c r="F14" s="121"/>
      <c r="G14" s="121"/>
      <c r="H14" s="122"/>
      <c r="I14" s="39"/>
      <c r="J14" s="39"/>
      <c r="K14" s="39"/>
      <c r="L14" s="7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s="4" customFormat="1" ht="12.7" hidden="1" customHeight="1" x14ac:dyDescent="0.2">
      <c r="B15" s="1"/>
      <c r="C15" s="1"/>
      <c r="D15" s="1"/>
      <c r="E15" s="1"/>
      <c r="F15" s="1"/>
      <c r="G15" s="1"/>
      <c r="H15" s="1"/>
      <c r="I15" s="39"/>
      <c r="J15" s="39"/>
      <c r="K15" s="39"/>
      <c r="L15" s="7"/>
    </row>
    <row r="16" spans="1:39" s="4" customFormat="1" ht="12.7" customHeight="1" thickBot="1" x14ac:dyDescent="0.25">
      <c r="B16" s="1"/>
      <c r="C16" s="1"/>
      <c r="D16" s="1"/>
      <c r="E16" s="1"/>
      <c r="F16" s="1"/>
      <c r="G16" s="1"/>
      <c r="H16" s="1"/>
      <c r="I16" s="39"/>
      <c r="J16" s="39"/>
      <c r="K16" s="39"/>
      <c r="L16" s="7"/>
    </row>
    <row r="17" spans="2:39" ht="13.6" hidden="1" customHeight="1" thickBot="1" x14ac:dyDescent="0.25">
      <c r="B17" s="46" t="s">
        <v>3</v>
      </c>
      <c r="C17" s="81" t="s">
        <v>169</v>
      </c>
      <c r="D17" s="82"/>
      <c r="E17" s="82"/>
      <c r="F17" s="83"/>
      <c r="G17" s="47" t="s">
        <v>4</v>
      </c>
      <c r="H17" s="48">
        <v>8</v>
      </c>
      <c r="I17" s="39"/>
      <c r="J17" s="39"/>
      <c r="K17" s="39"/>
      <c r="L17" s="7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2:39" ht="13.6" hidden="1" customHeight="1" thickBot="1" x14ac:dyDescent="0.25">
      <c r="B18" s="49" t="s">
        <v>5</v>
      </c>
      <c r="C18" s="105" t="s">
        <v>170</v>
      </c>
      <c r="D18" s="106"/>
      <c r="E18" s="106"/>
      <c r="F18" s="107"/>
      <c r="G18" s="50" t="s">
        <v>4</v>
      </c>
      <c r="H18" s="51">
        <v>289</v>
      </c>
      <c r="I18" s="39"/>
      <c r="J18" s="39"/>
      <c r="K18" s="39"/>
      <c r="L18" s="7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2:39" ht="41.55" customHeight="1" thickTop="1" thickBot="1" x14ac:dyDescent="0.25">
      <c r="B19" s="52" t="s">
        <v>6</v>
      </c>
      <c r="C19" s="108" t="s">
        <v>171</v>
      </c>
      <c r="D19" s="109"/>
      <c r="E19" s="109"/>
      <c r="F19" s="110"/>
      <c r="G19" s="53" t="s">
        <v>4</v>
      </c>
      <c r="H19" s="54">
        <v>3121</v>
      </c>
      <c r="I19" s="160" t="s">
        <v>7</v>
      </c>
      <c r="J19" s="160"/>
      <c r="K19" s="160"/>
      <c r="L19" s="15">
        <f>+'[8]262 PGM'!V27</f>
        <v>1.2030075187969924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2:39" ht="35.299999999999997" customHeight="1" thickTop="1" thickBot="1" x14ac:dyDescent="0.25">
      <c r="B20" s="55" t="s">
        <v>9</v>
      </c>
      <c r="C20" s="69">
        <v>262</v>
      </c>
      <c r="D20" s="56" t="s">
        <v>10</v>
      </c>
      <c r="E20" s="117" t="s">
        <v>172</v>
      </c>
      <c r="F20" s="118"/>
      <c r="G20" s="118"/>
      <c r="H20" s="119"/>
      <c r="I20" s="39"/>
      <c r="J20" s="39"/>
      <c r="K20" s="39"/>
      <c r="L20" s="7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2:39" ht="12.7" hidden="1" customHeight="1" x14ac:dyDescent="0.2">
      <c r="B21" s="57" t="s">
        <v>11</v>
      </c>
      <c r="C21" s="58" t="s">
        <v>62</v>
      </c>
      <c r="D21" s="59" t="s">
        <v>12</v>
      </c>
      <c r="E21" s="58">
        <v>70</v>
      </c>
      <c r="F21" s="59" t="s">
        <v>13</v>
      </c>
      <c r="G21" s="60">
        <v>0</v>
      </c>
      <c r="H21" s="61"/>
      <c r="I21" s="39"/>
      <c r="J21" s="39"/>
      <c r="K21" s="39"/>
      <c r="L21" s="7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2:39" ht="12.7" hidden="1" customHeight="1" x14ac:dyDescent="0.2">
      <c r="B22" s="46" t="s">
        <v>14</v>
      </c>
      <c r="C22" s="68" t="s">
        <v>63</v>
      </c>
      <c r="D22" s="47" t="s">
        <v>15</v>
      </c>
      <c r="E22" s="68" t="s">
        <v>64</v>
      </c>
      <c r="F22" s="47"/>
      <c r="G22" s="47"/>
      <c r="H22" s="62"/>
      <c r="I22" s="39"/>
      <c r="J22" s="39"/>
      <c r="K22" s="39"/>
      <c r="L22" s="7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2:39" ht="13.6" hidden="1" customHeight="1" thickBot="1" x14ac:dyDescent="0.25">
      <c r="B23" s="55" t="s">
        <v>16</v>
      </c>
      <c r="C23" s="120" t="s">
        <v>65</v>
      </c>
      <c r="D23" s="121"/>
      <c r="E23" s="121"/>
      <c r="F23" s="121"/>
      <c r="G23" s="121"/>
      <c r="H23" s="122"/>
      <c r="I23" s="39"/>
      <c r="J23" s="39"/>
      <c r="K23" s="39"/>
      <c r="L23" s="7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2:39" s="4" customFormat="1" ht="12.7" hidden="1" customHeight="1" x14ac:dyDescent="0.2">
      <c r="B24" s="1"/>
      <c r="C24" s="1"/>
      <c r="D24" s="1"/>
      <c r="E24" s="1"/>
      <c r="F24" s="1"/>
      <c r="G24" s="1"/>
      <c r="H24" s="1"/>
      <c r="I24" s="39"/>
      <c r="J24" s="39"/>
      <c r="K24" s="39"/>
      <c r="L24" s="7"/>
    </row>
    <row r="25" spans="2:39" s="4" customFormat="1" ht="12.7" hidden="1" customHeight="1" x14ac:dyDescent="0.2">
      <c r="B25" s="1"/>
      <c r="C25" s="1"/>
      <c r="D25" s="1"/>
      <c r="E25" s="1"/>
      <c r="F25" s="1"/>
      <c r="G25" s="1"/>
      <c r="H25" s="1"/>
      <c r="I25" s="39"/>
      <c r="J25" s="39"/>
      <c r="K25" s="39"/>
      <c r="L25" s="7"/>
    </row>
    <row r="26" spans="2:39" s="4" customFormat="1" ht="12.7" customHeight="1" thickBot="1" x14ac:dyDescent="0.25">
      <c r="B26" s="1"/>
      <c r="C26" s="1"/>
      <c r="D26" s="1"/>
      <c r="E26" s="1"/>
      <c r="F26" s="1"/>
      <c r="G26" s="1"/>
      <c r="H26" s="1"/>
      <c r="I26" s="39"/>
      <c r="J26" s="39"/>
      <c r="K26" s="39"/>
      <c r="L26" s="7"/>
    </row>
    <row r="27" spans="2:39" ht="13.6" hidden="1" customHeight="1" thickBot="1" x14ac:dyDescent="0.25">
      <c r="B27" s="46" t="s">
        <v>3</v>
      </c>
      <c r="C27" s="81" t="s">
        <v>169</v>
      </c>
      <c r="D27" s="82"/>
      <c r="E27" s="82"/>
      <c r="F27" s="83"/>
      <c r="G27" s="47" t="s">
        <v>4</v>
      </c>
      <c r="H27" s="48">
        <v>8</v>
      </c>
      <c r="I27" s="39"/>
      <c r="J27" s="39"/>
      <c r="K27" s="39"/>
      <c r="L27" s="7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2:39" ht="13.6" hidden="1" customHeight="1" thickBot="1" x14ac:dyDescent="0.25">
      <c r="B28" s="49" t="s">
        <v>5</v>
      </c>
      <c r="C28" s="105" t="s">
        <v>173</v>
      </c>
      <c r="D28" s="106"/>
      <c r="E28" s="106"/>
      <c r="F28" s="107"/>
      <c r="G28" s="50" t="s">
        <v>4</v>
      </c>
      <c r="H28" s="51">
        <v>291</v>
      </c>
      <c r="I28" s="39"/>
      <c r="J28" s="39"/>
      <c r="K28" s="39"/>
      <c r="L28" s="7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2:39" ht="25.55" customHeight="1" thickTop="1" thickBot="1" x14ac:dyDescent="0.25">
      <c r="B29" s="52" t="s">
        <v>6</v>
      </c>
      <c r="C29" s="108" t="s">
        <v>174</v>
      </c>
      <c r="D29" s="109"/>
      <c r="E29" s="109"/>
      <c r="F29" s="110"/>
      <c r="G29" s="53" t="s">
        <v>4</v>
      </c>
      <c r="H29" s="54">
        <v>2036</v>
      </c>
      <c r="I29" s="160" t="s">
        <v>7</v>
      </c>
      <c r="J29" s="160"/>
      <c r="K29" s="160"/>
      <c r="L29" s="15">
        <f>+'[8]406 PGM'!BB66</f>
        <v>0.92733391499439111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2:39" ht="35.299999999999997" customHeight="1" thickTop="1" thickBot="1" x14ac:dyDescent="0.25">
      <c r="B30" s="55" t="s">
        <v>9</v>
      </c>
      <c r="C30" s="69">
        <v>406</v>
      </c>
      <c r="D30" s="56" t="s">
        <v>10</v>
      </c>
      <c r="E30" s="117" t="s">
        <v>175</v>
      </c>
      <c r="F30" s="118"/>
      <c r="G30" s="118"/>
      <c r="H30" s="119"/>
      <c r="I30" s="39"/>
      <c r="J30" s="39"/>
      <c r="K30" s="39"/>
      <c r="L30" s="7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2:39" ht="12.7" hidden="1" customHeight="1" x14ac:dyDescent="0.2">
      <c r="B31" s="57" t="s">
        <v>11</v>
      </c>
      <c r="C31" s="58" t="s">
        <v>82</v>
      </c>
      <c r="D31" s="59" t="s">
        <v>12</v>
      </c>
      <c r="E31" s="58">
        <v>100</v>
      </c>
      <c r="F31" s="59" t="s">
        <v>13</v>
      </c>
      <c r="G31" s="60">
        <v>0</v>
      </c>
      <c r="H31" s="61"/>
      <c r="I31" s="39"/>
      <c r="J31" s="39"/>
      <c r="K31" s="39"/>
      <c r="L31" s="7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2:39" ht="12.7" hidden="1" customHeight="1" x14ac:dyDescent="0.2">
      <c r="B32" s="46" t="s">
        <v>14</v>
      </c>
      <c r="C32" s="68" t="s">
        <v>63</v>
      </c>
      <c r="D32" s="47" t="s">
        <v>15</v>
      </c>
      <c r="E32" s="68" t="s">
        <v>64</v>
      </c>
      <c r="F32" s="47"/>
      <c r="G32" s="47"/>
      <c r="H32" s="62"/>
      <c r="I32" s="39"/>
      <c r="J32" s="39"/>
      <c r="K32" s="39"/>
      <c r="L32" s="7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2:39" ht="13.6" hidden="1" customHeight="1" thickBot="1" x14ac:dyDescent="0.25">
      <c r="B33" s="55" t="s">
        <v>16</v>
      </c>
      <c r="C33" s="120" t="s">
        <v>65</v>
      </c>
      <c r="D33" s="121"/>
      <c r="E33" s="121"/>
      <c r="F33" s="121"/>
      <c r="G33" s="121"/>
      <c r="H33" s="122"/>
      <c r="I33" s="39"/>
      <c r="J33" s="39"/>
      <c r="K33" s="39"/>
      <c r="L33" s="7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2:39" s="4" customFormat="1" ht="12.7" hidden="1" customHeight="1" x14ac:dyDescent="0.2">
      <c r="B34" s="1"/>
      <c r="C34" s="1"/>
      <c r="D34" s="1"/>
      <c r="E34" s="1"/>
      <c r="F34" s="1"/>
      <c r="G34" s="1"/>
      <c r="H34" s="1"/>
      <c r="I34" s="39"/>
      <c r="J34" s="39"/>
      <c r="K34" s="39"/>
      <c r="L34" s="7"/>
    </row>
    <row r="35" spans="2:39" s="4" customFormat="1" ht="12.7" customHeight="1" thickBot="1" x14ac:dyDescent="0.25">
      <c r="B35" s="1"/>
      <c r="C35" s="1"/>
      <c r="D35" s="1"/>
      <c r="E35" s="1"/>
      <c r="F35" s="1"/>
      <c r="G35" s="1"/>
      <c r="H35" s="1"/>
      <c r="I35" s="39"/>
      <c r="J35" s="39"/>
      <c r="K35" s="39"/>
      <c r="L35" s="7"/>
    </row>
    <row r="36" spans="2:39" ht="13.6" hidden="1" customHeight="1" thickBot="1" x14ac:dyDescent="0.25">
      <c r="B36" s="46" t="s">
        <v>3</v>
      </c>
      <c r="C36" s="81" t="s">
        <v>169</v>
      </c>
      <c r="D36" s="82"/>
      <c r="E36" s="82"/>
      <c r="F36" s="83"/>
      <c r="G36" s="47" t="s">
        <v>4</v>
      </c>
      <c r="H36" s="48">
        <v>8</v>
      </c>
      <c r="I36" s="39"/>
      <c r="J36" s="39"/>
      <c r="K36" s="39"/>
      <c r="L36" s="7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2:39" ht="13.6" hidden="1" customHeight="1" thickBot="1" x14ac:dyDescent="0.25">
      <c r="B37" s="49" t="s">
        <v>5</v>
      </c>
      <c r="C37" s="105" t="s">
        <v>173</v>
      </c>
      <c r="D37" s="106"/>
      <c r="E37" s="106"/>
      <c r="F37" s="107"/>
      <c r="G37" s="50" t="s">
        <v>4</v>
      </c>
      <c r="H37" s="51">
        <v>291</v>
      </c>
      <c r="I37" s="39"/>
      <c r="J37" s="39"/>
      <c r="K37" s="39"/>
      <c r="L37" s="7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2:39" ht="25.55" customHeight="1" thickTop="1" thickBot="1" x14ac:dyDescent="0.25">
      <c r="B38" s="52" t="s">
        <v>6</v>
      </c>
      <c r="C38" s="108" t="s">
        <v>174</v>
      </c>
      <c r="D38" s="109"/>
      <c r="E38" s="109"/>
      <c r="F38" s="110"/>
      <c r="G38" s="53" t="s">
        <v>4</v>
      </c>
      <c r="H38" s="54">
        <v>2036</v>
      </c>
      <c r="I38" s="160" t="s">
        <v>7</v>
      </c>
      <c r="J38" s="160"/>
      <c r="K38" s="160"/>
      <c r="L38" s="15">
        <f>+'[8]407 PGM'!BB66</f>
        <v>0.96844881608693922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spans="2:39" ht="35.299999999999997" customHeight="1" thickTop="1" thickBot="1" x14ac:dyDescent="0.25">
      <c r="B39" s="55" t="s">
        <v>9</v>
      </c>
      <c r="C39" s="69">
        <v>407</v>
      </c>
      <c r="D39" s="56" t="s">
        <v>10</v>
      </c>
      <c r="E39" s="117" t="s">
        <v>176</v>
      </c>
      <c r="F39" s="118"/>
      <c r="G39" s="118"/>
      <c r="H39" s="119"/>
      <c r="I39" s="39"/>
      <c r="J39" s="39"/>
      <c r="K39" s="39"/>
      <c r="L39" s="7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2:39" ht="12.7" hidden="1" customHeight="1" x14ac:dyDescent="0.2">
      <c r="B40" s="57" t="s">
        <v>11</v>
      </c>
      <c r="C40" s="58" t="s">
        <v>82</v>
      </c>
      <c r="D40" s="59" t="s">
        <v>12</v>
      </c>
      <c r="E40" s="58">
        <v>100</v>
      </c>
      <c r="F40" s="59" t="s">
        <v>13</v>
      </c>
      <c r="G40" s="60">
        <v>0</v>
      </c>
      <c r="H40" s="61"/>
      <c r="I40" s="39"/>
      <c r="J40" s="39"/>
      <c r="K40" s="39"/>
      <c r="L40" s="7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2:39" ht="12.7" hidden="1" customHeight="1" x14ac:dyDescent="0.2">
      <c r="B41" s="46" t="s">
        <v>14</v>
      </c>
      <c r="C41" s="68" t="s">
        <v>63</v>
      </c>
      <c r="D41" s="47" t="s">
        <v>15</v>
      </c>
      <c r="E41" s="68" t="s">
        <v>64</v>
      </c>
      <c r="F41" s="47"/>
      <c r="G41" s="47"/>
      <c r="H41" s="62"/>
      <c r="I41" s="39"/>
      <c r="J41" s="39"/>
      <c r="K41" s="39"/>
      <c r="L41" s="7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2:39" ht="13.6" hidden="1" customHeight="1" thickBot="1" x14ac:dyDescent="0.25">
      <c r="B42" s="55" t="s">
        <v>16</v>
      </c>
      <c r="C42" s="120" t="s">
        <v>65</v>
      </c>
      <c r="D42" s="121"/>
      <c r="E42" s="121"/>
      <c r="F42" s="121"/>
      <c r="G42" s="121"/>
      <c r="H42" s="122"/>
      <c r="I42" s="39"/>
      <c r="J42" s="39"/>
      <c r="K42" s="39"/>
      <c r="L42" s="7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2:39" s="4" customFormat="1" ht="12.7" hidden="1" customHeight="1" x14ac:dyDescent="0.2">
      <c r="B43" s="1"/>
      <c r="C43" s="1"/>
      <c r="D43" s="1"/>
      <c r="E43" s="1"/>
      <c r="F43" s="1"/>
      <c r="G43" s="1"/>
      <c r="H43" s="1"/>
      <c r="I43" s="39"/>
      <c r="J43" s="39"/>
      <c r="K43" s="39"/>
      <c r="L43" s="7"/>
    </row>
    <row r="44" spans="2:39" s="4" customFormat="1" ht="12.7" hidden="1" customHeight="1" x14ac:dyDescent="0.2">
      <c r="B44" s="1"/>
      <c r="C44" s="1"/>
      <c r="D44" s="1"/>
      <c r="E44" s="1"/>
      <c r="F44" s="1"/>
      <c r="G44" s="1"/>
      <c r="H44" s="1"/>
      <c r="I44" s="39"/>
      <c r="J44" s="39"/>
      <c r="K44" s="39"/>
      <c r="L44" s="7"/>
    </row>
    <row r="45" spans="2:39" s="4" customFormat="1" ht="12.7" hidden="1" customHeight="1" x14ac:dyDescent="0.2">
      <c r="B45" s="1"/>
      <c r="C45" s="1"/>
      <c r="D45" s="1"/>
      <c r="E45" s="1"/>
      <c r="F45" s="1"/>
      <c r="G45" s="1"/>
      <c r="H45" s="1"/>
      <c r="I45" s="39"/>
      <c r="J45" s="39"/>
      <c r="K45" s="39"/>
      <c r="L45" s="7"/>
    </row>
    <row r="46" spans="2:39" ht="12.7" hidden="1" customHeight="1" x14ac:dyDescent="0.2">
      <c r="B46" s="46" t="s">
        <v>3</v>
      </c>
      <c r="C46" s="81" t="s">
        <v>169</v>
      </c>
      <c r="D46" s="82"/>
      <c r="E46" s="82"/>
      <c r="F46" s="83"/>
      <c r="G46" s="47" t="s">
        <v>4</v>
      </c>
      <c r="H46" s="48">
        <v>8</v>
      </c>
      <c r="I46" s="39"/>
      <c r="J46" s="39"/>
      <c r="K46" s="39"/>
      <c r="L46" s="7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2:39" ht="12.7" hidden="1" customHeight="1" x14ac:dyDescent="0.2">
      <c r="B47" s="49" t="s">
        <v>5</v>
      </c>
      <c r="C47" s="123" t="s">
        <v>173</v>
      </c>
      <c r="D47" s="124"/>
      <c r="E47" s="124"/>
      <c r="F47" s="125"/>
      <c r="G47" s="50" t="s">
        <v>4</v>
      </c>
      <c r="H47" s="51">
        <v>291</v>
      </c>
      <c r="I47" s="39"/>
      <c r="J47" s="39"/>
      <c r="K47" s="39"/>
      <c r="L47" s="7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2:39" s="4" customFormat="1" ht="14" thickBot="1" x14ac:dyDescent="0.25">
      <c r="B48" s="63"/>
      <c r="C48" s="64"/>
      <c r="D48" s="64"/>
      <c r="E48" s="64"/>
      <c r="F48" s="64"/>
      <c r="G48" s="65"/>
      <c r="H48" s="66"/>
      <c r="I48" s="39"/>
      <c r="J48" s="39"/>
      <c r="K48" s="39"/>
      <c r="L48" s="7"/>
    </row>
    <row r="49" spans="2:39" ht="25.55" customHeight="1" thickBot="1" x14ac:dyDescent="0.25">
      <c r="B49" s="52" t="s">
        <v>6</v>
      </c>
      <c r="C49" s="108" t="s">
        <v>167</v>
      </c>
      <c r="D49" s="109"/>
      <c r="E49" s="109"/>
      <c r="F49" s="110"/>
      <c r="G49" s="53" t="s">
        <v>4</v>
      </c>
      <c r="H49" s="54">
        <v>2037</v>
      </c>
      <c r="I49" s="160" t="s">
        <v>7</v>
      </c>
      <c r="J49" s="160"/>
      <c r="K49" s="160"/>
      <c r="L49" s="26">
        <f>+'[8]430 PGM'!BB24</f>
        <v>0.99760633400846987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2:39" ht="44.85" customHeight="1" thickTop="1" thickBot="1" x14ac:dyDescent="0.25">
      <c r="B50" s="55" t="s">
        <v>9</v>
      </c>
      <c r="C50" s="69">
        <v>430</v>
      </c>
      <c r="D50" s="56" t="s">
        <v>10</v>
      </c>
      <c r="E50" s="117" t="s">
        <v>177</v>
      </c>
      <c r="F50" s="118"/>
      <c r="G50" s="118"/>
      <c r="H50" s="119"/>
      <c r="I50" s="39"/>
      <c r="J50" s="39"/>
      <c r="K50" s="39"/>
      <c r="L50" s="7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2:39" ht="12.7" hidden="1" customHeight="1" x14ac:dyDescent="0.2">
      <c r="B51" s="57" t="s">
        <v>11</v>
      </c>
      <c r="C51" s="58" t="s">
        <v>82</v>
      </c>
      <c r="D51" s="59" t="s">
        <v>12</v>
      </c>
      <c r="E51" s="58">
        <v>100</v>
      </c>
      <c r="F51" s="59" t="s">
        <v>13</v>
      </c>
      <c r="G51" s="60">
        <v>99.5</v>
      </c>
      <c r="H51" s="61"/>
      <c r="I51" s="39"/>
      <c r="J51" s="39"/>
      <c r="K51" s="39"/>
      <c r="L51" s="7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2:39" ht="12.7" hidden="1" customHeight="1" x14ac:dyDescent="0.2">
      <c r="B52" s="46" t="s">
        <v>14</v>
      </c>
      <c r="C52" s="68" t="s">
        <v>63</v>
      </c>
      <c r="D52" s="47" t="s">
        <v>15</v>
      </c>
      <c r="E52" s="68" t="s">
        <v>64</v>
      </c>
      <c r="F52" s="47"/>
      <c r="G52" s="47"/>
      <c r="H52" s="62"/>
      <c r="I52" s="39"/>
      <c r="J52" s="39"/>
      <c r="K52" s="39"/>
      <c r="L52" s="7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</row>
    <row r="53" spans="2:39" ht="13.6" hidden="1" customHeight="1" thickBot="1" x14ac:dyDescent="0.25">
      <c r="B53" s="55" t="s">
        <v>16</v>
      </c>
      <c r="C53" s="120" t="s">
        <v>96</v>
      </c>
      <c r="D53" s="121"/>
      <c r="E53" s="121"/>
      <c r="F53" s="121"/>
      <c r="G53" s="121"/>
      <c r="H53" s="122"/>
      <c r="I53" s="39"/>
      <c r="J53" s="39"/>
      <c r="K53" s="39"/>
      <c r="L53" s="7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</row>
    <row r="54" spans="2:39" s="4" customFormat="1" ht="12.7" customHeight="1" thickBot="1" x14ac:dyDescent="0.25">
      <c r="B54" s="1"/>
      <c r="C54" s="1"/>
      <c r="D54" s="1"/>
      <c r="E54" s="1"/>
      <c r="F54" s="1"/>
      <c r="G54" s="1"/>
      <c r="H54" s="1"/>
      <c r="I54" s="39"/>
      <c r="J54" s="39"/>
      <c r="K54" s="39"/>
      <c r="L54" s="7"/>
    </row>
    <row r="55" spans="2:39" s="4" customFormat="1" ht="13.6" hidden="1" customHeight="1" thickBot="1" x14ac:dyDescent="0.25">
      <c r="B55" s="1"/>
      <c r="C55" s="1"/>
      <c r="D55" s="1"/>
      <c r="E55" s="1"/>
      <c r="F55" s="1"/>
      <c r="G55" s="1"/>
      <c r="H55" s="1"/>
      <c r="I55" s="39"/>
      <c r="J55" s="39"/>
      <c r="K55" s="39"/>
      <c r="L55" s="7"/>
    </row>
    <row r="56" spans="2:39" ht="13.6" hidden="1" customHeight="1" thickBot="1" x14ac:dyDescent="0.25">
      <c r="B56" s="46" t="s">
        <v>3</v>
      </c>
      <c r="C56" s="81" t="s">
        <v>169</v>
      </c>
      <c r="D56" s="82"/>
      <c r="E56" s="82"/>
      <c r="F56" s="83"/>
      <c r="G56" s="47" t="s">
        <v>4</v>
      </c>
      <c r="H56" s="48">
        <v>8</v>
      </c>
      <c r="I56" s="39"/>
      <c r="J56" s="39"/>
      <c r="K56" s="39"/>
      <c r="L56" s="7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2:39" ht="13.6" hidden="1" customHeight="1" thickBot="1" x14ac:dyDescent="0.25">
      <c r="B57" s="49" t="s">
        <v>5</v>
      </c>
      <c r="C57" s="105" t="s">
        <v>173</v>
      </c>
      <c r="D57" s="106"/>
      <c r="E57" s="106"/>
      <c r="F57" s="107"/>
      <c r="G57" s="50" t="s">
        <v>4</v>
      </c>
      <c r="H57" s="51">
        <v>291</v>
      </c>
      <c r="I57" s="39"/>
      <c r="J57" s="39"/>
      <c r="K57" s="39"/>
      <c r="L57" s="7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2:39" ht="25.55" customHeight="1" thickTop="1" thickBot="1" x14ac:dyDescent="0.25">
      <c r="B58" s="52" t="s">
        <v>6</v>
      </c>
      <c r="C58" s="108" t="s">
        <v>167</v>
      </c>
      <c r="D58" s="109"/>
      <c r="E58" s="109"/>
      <c r="F58" s="110"/>
      <c r="G58" s="53" t="s">
        <v>4</v>
      </c>
      <c r="H58" s="54">
        <v>2037</v>
      </c>
      <c r="I58" s="160" t="s">
        <v>7</v>
      </c>
      <c r="J58" s="160"/>
      <c r="K58" s="160"/>
      <c r="L58" s="15">
        <f>+'[8]431 PGM'!CB61</f>
        <v>0.98810148116932761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2:39" ht="35.299999999999997" customHeight="1" thickTop="1" thickBot="1" x14ac:dyDescent="0.25">
      <c r="B59" s="55" t="s">
        <v>9</v>
      </c>
      <c r="C59" s="69">
        <v>431</v>
      </c>
      <c r="D59" s="56" t="s">
        <v>10</v>
      </c>
      <c r="E59" s="117" t="s">
        <v>178</v>
      </c>
      <c r="F59" s="118"/>
      <c r="G59" s="118"/>
      <c r="H59" s="119"/>
      <c r="I59" s="39"/>
      <c r="J59" s="39"/>
      <c r="K59" s="39"/>
      <c r="L59" s="7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2:39" ht="12.7" hidden="1" customHeight="1" x14ac:dyDescent="0.2">
      <c r="B60" s="57" t="s">
        <v>11</v>
      </c>
      <c r="C60" s="58" t="s">
        <v>82</v>
      </c>
      <c r="D60" s="59" t="s">
        <v>12</v>
      </c>
      <c r="E60" s="58">
        <v>100</v>
      </c>
      <c r="F60" s="59" t="s">
        <v>13</v>
      </c>
      <c r="G60" s="60">
        <v>0.95</v>
      </c>
      <c r="H60" s="61"/>
      <c r="I60" s="39"/>
      <c r="J60" s="39"/>
      <c r="K60" s="39"/>
      <c r="L60" s="7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2:39" ht="12.7" hidden="1" customHeight="1" x14ac:dyDescent="0.2">
      <c r="B61" s="46" t="s">
        <v>14</v>
      </c>
      <c r="C61" s="68" t="s">
        <v>63</v>
      </c>
      <c r="D61" s="47" t="s">
        <v>15</v>
      </c>
      <c r="E61" s="68" t="s">
        <v>64</v>
      </c>
      <c r="F61" s="47"/>
      <c r="G61" s="47"/>
      <c r="H61" s="62"/>
      <c r="I61" s="39"/>
      <c r="J61" s="39"/>
      <c r="K61" s="39"/>
      <c r="L61" s="7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2:39" ht="13.6" hidden="1" customHeight="1" thickBot="1" x14ac:dyDescent="0.25">
      <c r="B62" s="55" t="s">
        <v>16</v>
      </c>
      <c r="C62" s="120" t="s">
        <v>179</v>
      </c>
      <c r="D62" s="121"/>
      <c r="E62" s="121"/>
      <c r="F62" s="121"/>
      <c r="G62" s="121"/>
      <c r="H62" s="122"/>
      <c r="I62" s="39"/>
      <c r="J62" s="39"/>
      <c r="K62" s="39"/>
      <c r="L62" s="7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2:39" s="4" customFormat="1" ht="12.7" hidden="1" customHeight="1" x14ac:dyDescent="0.2">
      <c r="B63" s="1"/>
      <c r="C63" s="1"/>
      <c r="D63" s="1"/>
      <c r="E63" s="1"/>
      <c r="F63" s="1"/>
      <c r="G63" s="1"/>
      <c r="H63" s="1"/>
      <c r="I63" s="39"/>
      <c r="J63" s="39"/>
      <c r="K63" s="39"/>
      <c r="L63" s="7"/>
    </row>
    <row r="64" spans="2:39" s="4" customFormat="1" ht="12.7" hidden="1" customHeight="1" x14ac:dyDescent="0.2">
      <c r="B64" s="1"/>
      <c r="C64" s="1"/>
      <c r="D64" s="1"/>
      <c r="E64" s="1"/>
      <c r="F64" s="1"/>
      <c r="G64" s="1"/>
      <c r="H64" s="1"/>
      <c r="I64" s="39"/>
      <c r="J64" s="39"/>
      <c r="K64" s="39"/>
      <c r="L64" s="7"/>
    </row>
    <row r="65" spans="2:39" s="4" customFormat="1" ht="12.7" customHeight="1" thickBot="1" x14ac:dyDescent="0.25">
      <c r="B65" s="1"/>
      <c r="C65" s="1"/>
      <c r="D65" s="1"/>
      <c r="E65" s="1"/>
      <c r="F65" s="1"/>
      <c r="G65" s="1"/>
      <c r="H65" s="1"/>
      <c r="I65" s="39"/>
      <c r="J65" s="39"/>
      <c r="K65" s="39"/>
      <c r="L65" s="7"/>
    </row>
    <row r="66" spans="2:39" ht="13.6" hidden="1" customHeight="1" thickBot="1" x14ac:dyDescent="0.25">
      <c r="B66" s="46" t="s">
        <v>3</v>
      </c>
      <c r="C66" s="81" t="s">
        <v>169</v>
      </c>
      <c r="D66" s="82"/>
      <c r="E66" s="82"/>
      <c r="F66" s="83"/>
      <c r="G66" s="47" t="s">
        <v>4</v>
      </c>
      <c r="H66" s="48">
        <v>8</v>
      </c>
      <c r="I66" s="39"/>
      <c r="J66" s="39"/>
      <c r="K66" s="39"/>
      <c r="L66" s="7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2:39" ht="13.6" hidden="1" customHeight="1" thickBot="1" x14ac:dyDescent="0.25">
      <c r="B67" s="49" t="s">
        <v>5</v>
      </c>
      <c r="C67" s="105" t="s">
        <v>170</v>
      </c>
      <c r="D67" s="106"/>
      <c r="E67" s="106"/>
      <c r="F67" s="107"/>
      <c r="G67" s="50" t="s">
        <v>4</v>
      </c>
      <c r="H67" s="51">
        <v>289</v>
      </c>
      <c r="I67" s="39"/>
      <c r="J67" s="39"/>
      <c r="K67" s="39"/>
      <c r="L67" s="7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spans="2:39" ht="41.55" customHeight="1" thickTop="1" thickBot="1" x14ac:dyDescent="0.25">
      <c r="B68" s="52" t="s">
        <v>6</v>
      </c>
      <c r="C68" s="108" t="s">
        <v>180</v>
      </c>
      <c r="D68" s="109"/>
      <c r="E68" s="109"/>
      <c r="F68" s="110"/>
      <c r="G68" s="53" t="s">
        <v>4</v>
      </c>
      <c r="H68" s="54">
        <v>2033</v>
      </c>
      <c r="I68" s="160" t="s">
        <v>7</v>
      </c>
      <c r="J68" s="160"/>
      <c r="K68" s="160"/>
      <c r="L68" s="15">
        <f>+'[8]446 PGM'!BB24</f>
        <v>1.1437908496732025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</row>
    <row r="69" spans="2:39" ht="35.299999999999997" customHeight="1" thickTop="1" thickBot="1" x14ac:dyDescent="0.25">
      <c r="B69" s="55" t="s">
        <v>9</v>
      </c>
      <c r="C69" s="69">
        <v>446</v>
      </c>
      <c r="D69" s="56" t="s">
        <v>10</v>
      </c>
      <c r="E69" s="117" t="s">
        <v>181</v>
      </c>
      <c r="F69" s="118"/>
      <c r="G69" s="118"/>
      <c r="H69" s="119"/>
      <c r="I69" s="5"/>
      <c r="J69" s="5"/>
      <c r="K69" s="5"/>
      <c r="L69" s="7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</row>
    <row r="70" spans="2:39" ht="12.7" hidden="1" customHeight="1" x14ac:dyDescent="0.2">
      <c r="B70" s="17" t="s">
        <v>11</v>
      </c>
      <c r="C70" s="18" t="s">
        <v>82</v>
      </c>
      <c r="D70" s="19" t="s">
        <v>12</v>
      </c>
      <c r="E70" s="18">
        <v>50</v>
      </c>
      <c r="F70" s="19" t="s">
        <v>13</v>
      </c>
      <c r="G70" s="20">
        <v>46</v>
      </c>
      <c r="H70" s="21"/>
      <c r="I70" s="5"/>
      <c r="J70" s="5"/>
      <c r="K70" s="5"/>
      <c r="L70" s="7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</row>
    <row r="71" spans="2:39" ht="12.7" hidden="1" customHeight="1" x14ac:dyDescent="0.2">
      <c r="B71" s="9" t="s">
        <v>14</v>
      </c>
      <c r="C71" s="71" t="s">
        <v>83</v>
      </c>
      <c r="D71" s="10" t="s">
        <v>15</v>
      </c>
      <c r="E71" s="71" t="s">
        <v>182</v>
      </c>
      <c r="F71" s="10"/>
      <c r="G71" s="10"/>
      <c r="H71" s="23"/>
      <c r="I71" s="5"/>
      <c r="J71" s="5"/>
      <c r="K71" s="5"/>
      <c r="L71" s="7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</row>
    <row r="72" spans="2:39" ht="13.6" hidden="1" customHeight="1" thickBot="1" x14ac:dyDescent="0.25">
      <c r="B72" s="16" t="s">
        <v>16</v>
      </c>
      <c r="C72" s="138" t="s">
        <v>183</v>
      </c>
      <c r="D72" s="139"/>
      <c r="E72" s="139"/>
      <c r="F72" s="139"/>
      <c r="G72" s="139"/>
      <c r="H72" s="140"/>
      <c r="I72" s="5"/>
      <c r="J72" s="5"/>
      <c r="K72" s="5"/>
      <c r="L72" s="7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</row>
    <row r="73" spans="2:39" s="4" customFormat="1" ht="12.7" customHeight="1" x14ac:dyDescent="0.2">
      <c r="I73" s="5"/>
      <c r="J73" s="5"/>
      <c r="K73" s="5"/>
      <c r="L73" s="7"/>
    </row>
    <row r="74" spans="2:39" s="4" customFormat="1" ht="12.7" hidden="1" customHeight="1" x14ac:dyDescent="0.2">
      <c r="I74" s="5"/>
      <c r="J74" s="5"/>
      <c r="K74" s="5"/>
      <c r="L74" s="7"/>
    </row>
    <row r="75" spans="2:39" ht="12.7" hidden="1" customHeight="1" x14ac:dyDescent="0.2">
      <c r="B75" s="9" t="s">
        <v>3</v>
      </c>
      <c r="C75" s="141" t="e">
        <v>#REF!</v>
      </c>
      <c r="D75" s="142"/>
      <c r="E75" s="142"/>
      <c r="F75" s="143"/>
      <c r="G75" s="10" t="s">
        <v>4</v>
      </c>
      <c r="H75" s="11" t="e">
        <v>#REF!</v>
      </c>
      <c r="I75" s="5"/>
      <c r="J75" s="5"/>
      <c r="K75" s="5"/>
      <c r="L75" s="7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</row>
    <row r="76" spans="2:39" ht="12.7" hidden="1" customHeight="1" x14ac:dyDescent="0.2">
      <c r="B76" s="12" t="s">
        <v>5</v>
      </c>
      <c r="C76" s="126" t="e">
        <v>#REF!</v>
      </c>
      <c r="D76" s="127"/>
      <c r="E76" s="127"/>
      <c r="F76" s="128"/>
      <c r="G76" s="13" t="s">
        <v>4</v>
      </c>
      <c r="H76" s="14" t="e">
        <v>#REF!</v>
      </c>
      <c r="I76" s="5"/>
      <c r="J76" s="5"/>
      <c r="K76" s="5"/>
      <c r="L76" s="7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</row>
    <row r="77" spans="2:39" ht="12.7" hidden="1" customHeight="1" x14ac:dyDescent="0.2">
      <c r="B77" s="17" t="s">
        <v>11</v>
      </c>
      <c r="C77" s="18" t="e">
        <v>#REF!</v>
      </c>
      <c r="D77" s="19" t="s">
        <v>12</v>
      </c>
      <c r="E77" s="18" t="e">
        <v>#REF!</v>
      </c>
      <c r="F77" s="19" t="s">
        <v>13</v>
      </c>
      <c r="G77" s="20" t="e">
        <v>#REF!</v>
      </c>
      <c r="H77" s="21"/>
      <c r="I77" s="5"/>
      <c r="J77" s="5"/>
      <c r="K77" s="5"/>
      <c r="L77" s="7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</row>
    <row r="78" spans="2:39" ht="12.7" hidden="1" customHeight="1" x14ac:dyDescent="0.2">
      <c r="B78" s="9" t="s">
        <v>14</v>
      </c>
      <c r="C78" s="71" t="e">
        <v>#REF!</v>
      </c>
      <c r="D78" s="10" t="s">
        <v>15</v>
      </c>
      <c r="E78" s="71" t="e">
        <v>#REF!</v>
      </c>
      <c r="F78" s="10"/>
      <c r="G78" s="10"/>
      <c r="H78" s="23"/>
      <c r="I78" s="5"/>
      <c r="J78" s="5"/>
      <c r="K78" s="5"/>
      <c r="L78" s="7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</row>
    <row r="79" spans="2:39" ht="13.6" hidden="1" customHeight="1" thickBot="1" x14ac:dyDescent="0.25">
      <c r="B79" s="16" t="s">
        <v>16</v>
      </c>
      <c r="C79" s="138" t="e">
        <v>#REF!</v>
      </c>
      <c r="D79" s="139"/>
      <c r="E79" s="139"/>
      <c r="F79" s="139"/>
      <c r="G79" s="139"/>
      <c r="H79" s="140"/>
      <c r="I79" s="5"/>
      <c r="J79" s="5"/>
      <c r="K79" s="5"/>
      <c r="L79" s="7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</row>
    <row r="80" spans="2:39" s="4" customFormat="1" ht="12.7" customHeight="1" x14ac:dyDescent="0.2">
      <c r="I80" s="5"/>
      <c r="J80" s="5"/>
      <c r="K80" s="5"/>
      <c r="L80" s="7"/>
    </row>
    <row r="81" spans="2:39" s="4" customFormat="1" ht="12.7" hidden="1" customHeight="1" x14ac:dyDescent="0.2">
      <c r="I81" s="5"/>
      <c r="J81" s="5"/>
      <c r="K81" s="5"/>
      <c r="L81" s="7"/>
    </row>
    <row r="82" spans="2:39" s="4" customFormat="1" ht="12.7" customHeight="1" x14ac:dyDescent="0.2">
      <c r="I82" s="5"/>
      <c r="J82" s="5"/>
      <c r="K82" s="5"/>
      <c r="L82" s="7"/>
    </row>
    <row r="83" spans="2:39" ht="12.7" hidden="1" customHeight="1" x14ac:dyDescent="0.2">
      <c r="B83" s="9" t="s">
        <v>3</v>
      </c>
      <c r="C83" s="141" t="e">
        <v>#REF!</v>
      </c>
      <c r="D83" s="142"/>
      <c r="E83" s="142"/>
      <c r="F83" s="143"/>
      <c r="G83" s="10" t="s">
        <v>4</v>
      </c>
      <c r="H83" s="11" t="e">
        <v>#REF!</v>
      </c>
      <c r="I83" s="5"/>
      <c r="J83" s="5"/>
      <c r="K83" s="5"/>
      <c r="L83" s="7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</row>
    <row r="84" spans="2:39" ht="12.7" hidden="1" customHeight="1" x14ac:dyDescent="0.2">
      <c r="B84" s="9" t="s">
        <v>5</v>
      </c>
      <c r="C84" s="161" t="e">
        <v>#REF!</v>
      </c>
      <c r="D84" s="162"/>
      <c r="E84" s="162"/>
      <c r="F84" s="163"/>
      <c r="G84" s="10" t="s">
        <v>4</v>
      </c>
      <c r="H84" s="11" t="e">
        <v>#REF!</v>
      </c>
      <c r="I84" s="5"/>
      <c r="J84" s="5"/>
      <c r="K84" s="5"/>
      <c r="L84" s="7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</row>
    <row r="85" spans="2:39" s="4" customFormat="1" ht="13.25" x14ac:dyDescent="0.2">
      <c r="I85" s="5"/>
      <c r="J85" s="5"/>
      <c r="K85" s="5"/>
      <c r="L85" s="7"/>
    </row>
    <row r="86" spans="2:39" s="4" customFormat="1" ht="13.25" x14ac:dyDescent="0.2">
      <c r="D86" s="28"/>
      <c r="E86" s="28"/>
      <c r="F86" s="28"/>
      <c r="G86" s="28"/>
      <c r="H86" s="28"/>
      <c r="I86" s="5"/>
      <c r="J86" s="5"/>
      <c r="K86" s="5"/>
      <c r="L86" s="7"/>
    </row>
    <row r="87" spans="2:39" s="4" customFormat="1" ht="12.7" customHeight="1" x14ac:dyDescent="0.2">
      <c r="D87" s="28"/>
      <c r="E87" s="28"/>
      <c r="F87" s="28"/>
      <c r="G87" s="28"/>
      <c r="H87" s="28"/>
      <c r="I87" s="5"/>
      <c r="J87" s="5"/>
      <c r="K87" s="5"/>
      <c r="L87" s="7"/>
    </row>
    <row r="88" spans="2:39" s="4" customFormat="1" ht="12.7" customHeight="1" x14ac:dyDescent="0.2">
      <c r="D88" s="28"/>
      <c r="E88" s="28"/>
      <c r="F88" s="28"/>
      <c r="G88" s="28"/>
      <c r="H88" s="28"/>
      <c r="I88" s="5"/>
      <c r="J88" s="5"/>
      <c r="K88" s="5"/>
      <c r="L88" s="7"/>
    </row>
    <row r="89" spans="2:39" s="31" customFormat="1" ht="13.25" x14ac:dyDescent="0.2">
      <c r="D89" s="28"/>
      <c r="E89" s="28"/>
      <c r="F89" s="28"/>
      <c r="G89" s="28"/>
      <c r="H89" s="28"/>
      <c r="I89" s="39"/>
      <c r="J89" s="39"/>
      <c r="K89" s="39"/>
      <c r="L89" s="33"/>
    </row>
    <row r="90" spans="2:39" s="31" customFormat="1" ht="13.25" x14ac:dyDescent="0.2">
      <c r="I90" s="39"/>
      <c r="J90" s="39"/>
      <c r="K90" s="39"/>
      <c r="L90" s="33"/>
    </row>
    <row r="91" spans="2:39" s="31" customFormat="1" ht="13.25" x14ac:dyDescent="0.2">
      <c r="C91" s="28"/>
      <c r="D91" s="28"/>
      <c r="E91" s="28"/>
      <c r="F91" s="28"/>
      <c r="G91" s="28"/>
      <c r="H91" s="28"/>
      <c r="I91" s="39"/>
      <c r="J91" s="39"/>
      <c r="K91" s="39"/>
      <c r="L91" s="33"/>
    </row>
    <row r="92" spans="2:39" s="31" customFormat="1" ht="13.25" x14ac:dyDescent="0.2">
      <c r="H92" s="28"/>
      <c r="I92" s="39"/>
      <c r="J92" s="39"/>
      <c r="K92" s="39"/>
      <c r="L92" s="33"/>
    </row>
    <row r="93" spans="2:39" s="31" customFormat="1" ht="13.25" x14ac:dyDescent="0.2">
      <c r="H93" s="28"/>
      <c r="I93" s="39"/>
      <c r="J93" s="39"/>
      <c r="K93" s="39"/>
      <c r="L93" s="33"/>
    </row>
    <row r="94" spans="2:39" s="31" customFormat="1" ht="13.25" x14ac:dyDescent="0.2">
      <c r="F94" s="31" t="s">
        <v>17</v>
      </c>
      <c r="G94" s="31" t="s">
        <v>18</v>
      </c>
      <c r="H94" s="28"/>
      <c r="I94" s="39"/>
      <c r="J94" s="39"/>
      <c r="K94" s="39"/>
      <c r="L94" s="33"/>
    </row>
    <row r="95" spans="2:39" s="31" customFormat="1" ht="13.25" x14ac:dyDescent="0.2">
      <c r="B95" s="32" t="s">
        <v>17</v>
      </c>
      <c r="C95" s="31" t="s">
        <v>10</v>
      </c>
      <c r="D95" s="31" t="s">
        <v>18</v>
      </c>
      <c r="F95" s="31">
        <v>109</v>
      </c>
      <c r="G95" s="33">
        <v>0.99692412850307588</v>
      </c>
      <c r="H95" s="28"/>
      <c r="I95" s="39"/>
      <c r="J95" s="39"/>
      <c r="K95" s="39"/>
      <c r="L95" s="33"/>
    </row>
    <row r="96" spans="2:39" s="31" customFormat="1" ht="13.25" x14ac:dyDescent="0.2">
      <c r="B96" s="31">
        <v>109</v>
      </c>
      <c r="C96" s="31" t="s">
        <v>168</v>
      </c>
      <c r="D96" s="33">
        <v>0.99692412850307588</v>
      </c>
      <c r="F96" s="31">
        <v>262</v>
      </c>
      <c r="G96" s="33">
        <v>1.2030075187969924</v>
      </c>
      <c r="H96" s="28"/>
      <c r="I96" s="39"/>
      <c r="J96" s="39"/>
      <c r="K96" s="39"/>
      <c r="L96" s="33"/>
    </row>
    <row r="97" spans="2:12" s="31" customFormat="1" ht="13.25" x14ac:dyDescent="0.2">
      <c r="B97" s="31">
        <v>262</v>
      </c>
      <c r="C97" s="31" t="s">
        <v>172</v>
      </c>
      <c r="D97" s="33">
        <v>1.2030075187969924</v>
      </c>
      <c r="F97" s="31">
        <v>406</v>
      </c>
      <c r="G97" s="33">
        <v>0.92733391499439111</v>
      </c>
      <c r="H97" s="28"/>
      <c r="I97" s="39"/>
      <c r="J97" s="39"/>
      <c r="K97" s="39"/>
      <c r="L97" s="33"/>
    </row>
    <row r="98" spans="2:12" s="31" customFormat="1" ht="13.25" x14ac:dyDescent="0.2">
      <c r="B98" s="31">
        <v>406</v>
      </c>
      <c r="C98" s="33" t="s">
        <v>175</v>
      </c>
      <c r="D98" s="33">
        <v>0.92733391499439111</v>
      </c>
      <c r="F98" s="31">
        <v>407</v>
      </c>
      <c r="G98" s="33">
        <v>0.96844881608693922</v>
      </c>
      <c r="H98" s="28"/>
      <c r="I98" s="39"/>
      <c r="J98" s="39"/>
      <c r="K98" s="39"/>
      <c r="L98" s="33"/>
    </row>
    <row r="99" spans="2:12" s="31" customFormat="1" ht="13.25" x14ac:dyDescent="0.2">
      <c r="B99" s="31">
        <v>407</v>
      </c>
      <c r="C99" s="31" t="s">
        <v>176</v>
      </c>
      <c r="D99" s="33">
        <v>0.96844881608693922</v>
      </c>
      <c r="F99" s="31">
        <v>430</v>
      </c>
      <c r="G99" s="33">
        <v>0.99760633400846987</v>
      </c>
      <c r="H99" s="28"/>
      <c r="I99" s="39"/>
      <c r="J99" s="39"/>
      <c r="K99" s="39"/>
      <c r="L99" s="33"/>
    </row>
    <row r="100" spans="2:12" s="31" customFormat="1" ht="13.25" x14ac:dyDescent="0.2">
      <c r="B100" s="31">
        <v>430</v>
      </c>
      <c r="C100" s="31" t="s">
        <v>177</v>
      </c>
      <c r="D100" s="33">
        <v>0.99760633400846987</v>
      </c>
      <c r="F100" s="31">
        <v>431</v>
      </c>
      <c r="G100" s="33">
        <v>0.98810148116932761</v>
      </c>
      <c r="H100" s="28"/>
      <c r="I100" s="39"/>
      <c r="J100" s="39"/>
      <c r="K100" s="39"/>
      <c r="L100" s="33"/>
    </row>
    <row r="101" spans="2:12" s="31" customFormat="1" ht="13.25" x14ac:dyDescent="0.2">
      <c r="B101" s="31">
        <v>431</v>
      </c>
      <c r="C101" s="31" t="s">
        <v>178</v>
      </c>
      <c r="D101" s="33">
        <v>0.98810148116932761</v>
      </c>
      <c r="F101" s="31">
        <v>446</v>
      </c>
      <c r="G101" s="33">
        <v>1.1437908496732025</v>
      </c>
      <c r="H101" s="28"/>
      <c r="I101" s="39"/>
      <c r="J101" s="39"/>
      <c r="K101" s="39"/>
      <c r="L101" s="33"/>
    </row>
    <row r="102" spans="2:12" s="31" customFormat="1" ht="13.25" x14ac:dyDescent="0.2">
      <c r="B102" s="31">
        <v>446</v>
      </c>
      <c r="C102" s="31" t="s">
        <v>181</v>
      </c>
      <c r="D102" s="33">
        <v>1.1437908496732025</v>
      </c>
      <c r="F102" s="31" t="e">
        <v>#REF!</v>
      </c>
      <c r="G102" s="33" t="e">
        <v>#REF!</v>
      </c>
      <c r="H102" s="28"/>
      <c r="I102" s="39"/>
      <c r="J102" s="39"/>
      <c r="K102" s="39"/>
      <c r="L102" s="33"/>
    </row>
    <row r="103" spans="2:12" s="31" customFormat="1" ht="13.25" x14ac:dyDescent="0.2">
      <c r="B103" s="31" t="e">
        <v>#REF!</v>
      </c>
      <c r="C103" s="31" t="e">
        <v>#REF!</v>
      </c>
      <c r="D103" s="33" t="e">
        <v>#REF!</v>
      </c>
      <c r="F103" s="31" t="e">
        <v>#REF!</v>
      </c>
      <c r="G103" s="33" t="e">
        <v>#REF!</v>
      </c>
      <c r="H103" s="28"/>
      <c r="I103" s="39"/>
      <c r="J103" s="39"/>
      <c r="K103" s="39"/>
      <c r="L103" s="33"/>
    </row>
    <row r="104" spans="2:12" s="31" customFormat="1" ht="13.25" x14ac:dyDescent="0.2">
      <c r="B104" s="31" t="e">
        <f>+#REF!</f>
        <v>#REF!</v>
      </c>
      <c r="C104" s="31" t="e">
        <f>+#REF!</f>
        <v>#REF!</v>
      </c>
      <c r="D104" s="33" t="e">
        <f>+#REF!</f>
        <v>#REF!</v>
      </c>
      <c r="F104" s="31" t="e">
        <f t="shared" ref="F104:F119" si="0">+B105</f>
        <v>#REF!</v>
      </c>
      <c r="G104" s="33" t="e">
        <f t="shared" ref="G104:G119" si="1">+D105</f>
        <v>#REF!</v>
      </c>
      <c r="H104" s="28"/>
      <c r="I104" s="39"/>
      <c r="J104" s="39"/>
      <c r="K104" s="39"/>
      <c r="L104" s="33"/>
    </row>
    <row r="105" spans="2:12" s="31" customFormat="1" ht="13.25" x14ac:dyDescent="0.2">
      <c r="B105" s="31" t="e">
        <f>+#REF!</f>
        <v>#REF!</v>
      </c>
      <c r="C105" s="31" t="e">
        <f>+#REF!</f>
        <v>#REF!</v>
      </c>
      <c r="D105" s="33" t="e">
        <f>+#REF!</f>
        <v>#REF!</v>
      </c>
      <c r="F105" s="31" t="e">
        <f t="shared" si="0"/>
        <v>#REF!</v>
      </c>
      <c r="G105" s="33" t="e">
        <f t="shared" si="1"/>
        <v>#REF!</v>
      </c>
      <c r="H105" s="28"/>
      <c r="I105" s="39"/>
      <c r="J105" s="39"/>
      <c r="K105" s="39"/>
      <c r="L105" s="33"/>
    </row>
    <row r="106" spans="2:12" s="31" customFormat="1" ht="13.25" x14ac:dyDescent="0.2">
      <c r="B106" s="31" t="e">
        <f>+#REF!</f>
        <v>#REF!</v>
      </c>
      <c r="C106" s="31" t="e">
        <f>+#REF!</f>
        <v>#REF!</v>
      </c>
      <c r="D106" s="33" t="e">
        <f>+#REF!</f>
        <v>#REF!</v>
      </c>
      <c r="F106" s="31" t="e">
        <f t="shared" si="0"/>
        <v>#REF!</v>
      </c>
      <c r="G106" s="33" t="e">
        <f t="shared" si="1"/>
        <v>#REF!</v>
      </c>
      <c r="H106" s="28"/>
      <c r="I106" s="39"/>
      <c r="J106" s="39"/>
      <c r="K106" s="39"/>
      <c r="L106" s="33"/>
    </row>
    <row r="107" spans="2:12" s="31" customFormat="1" ht="13.25" x14ac:dyDescent="0.2">
      <c r="B107" s="31" t="e">
        <f>+#REF!</f>
        <v>#REF!</v>
      </c>
      <c r="C107" s="31" t="e">
        <f>+#REF!</f>
        <v>#REF!</v>
      </c>
      <c r="D107" s="33" t="e">
        <f>+#REF!</f>
        <v>#REF!</v>
      </c>
      <c r="F107" s="31" t="e">
        <f t="shared" si="0"/>
        <v>#REF!</v>
      </c>
      <c r="G107" s="33" t="e">
        <f t="shared" si="1"/>
        <v>#REF!</v>
      </c>
      <c r="H107" s="28"/>
      <c r="I107" s="39"/>
      <c r="J107" s="39"/>
      <c r="K107" s="39"/>
      <c r="L107" s="33"/>
    </row>
    <row r="108" spans="2:12" s="31" customFormat="1" ht="13.25" x14ac:dyDescent="0.2">
      <c r="B108" s="31" t="e">
        <f>+#REF!</f>
        <v>#REF!</v>
      </c>
      <c r="C108" s="31" t="e">
        <f>+#REF!</f>
        <v>#REF!</v>
      </c>
      <c r="D108" s="33" t="e">
        <f>+#REF!</f>
        <v>#REF!</v>
      </c>
      <c r="F108" s="31" t="e">
        <f t="shared" si="0"/>
        <v>#REF!</v>
      </c>
      <c r="G108" s="33" t="e">
        <f t="shared" si="1"/>
        <v>#REF!</v>
      </c>
      <c r="H108" s="28"/>
      <c r="I108" s="39"/>
      <c r="J108" s="39"/>
      <c r="K108" s="39"/>
      <c r="L108" s="33"/>
    </row>
    <row r="109" spans="2:12" s="31" customFormat="1" ht="13.25" x14ac:dyDescent="0.2">
      <c r="B109" s="31" t="e">
        <f>+#REF!</f>
        <v>#REF!</v>
      </c>
      <c r="C109" s="31" t="e">
        <f>+#REF!</f>
        <v>#REF!</v>
      </c>
      <c r="D109" s="33" t="e">
        <f>+#REF!</f>
        <v>#REF!</v>
      </c>
      <c r="F109" s="31" t="e">
        <f t="shared" si="0"/>
        <v>#REF!</v>
      </c>
      <c r="G109" s="33" t="e">
        <f t="shared" si="1"/>
        <v>#REF!</v>
      </c>
      <c r="H109" s="28"/>
      <c r="I109" s="39"/>
      <c r="J109" s="39"/>
      <c r="K109" s="39"/>
      <c r="L109" s="33"/>
    </row>
    <row r="110" spans="2:12" s="31" customFormat="1" ht="13.25" x14ac:dyDescent="0.2">
      <c r="B110" s="31" t="e">
        <f>+#REF!</f>
        <v>#REF!</v>
      </c>
      <c r="C110" s="31" t="e">
        <f>+#REF!</f>
        <v>#REF!</v>
      </c>
      <c r="D110" s="33" t="e">
        <f>+#REF!</f>
        <v>#REF!</v>
      </c>
      <c r="F110" s="31" t="e">
        <f t="shared" si="0"/>
        <v>#REF!</v>
      </c>
      <c r="G110" s="33" t="e">
        <f t="shared" si="1"/>
        <v>#REF!</v>
      </c>
      <c r="H110" s="28"/>
      <c r="I110" s="39"/>
      <c r="J110" s="39"/>
      <c r="K110" s="39"/>
      <c r="L110" s="33"/>
    </row>
    <row r="111" spans="2:12" s="31" customFormat="1" ht="13.25" x14ac:dyDescent="0.2">
      <c r="B111" s="31" t="e">
        <f>+#REF!</f>
        <v>#REF!</v>
      </c>
      <c r="C111" s="31" t="e">
        <f>+#REF!</f>
        <v>#REF!</v>
      </c>
      <c r="D111" s="33" t="e">
        <f>+#REF!</f>
        <v>#REF!</v>
      </c>
      <c r="F111" s="31" t="e">
        <f t="shared" si="0"/>
        <v>#REF!</v>
      </c>
      <c r="G111" s="33" t="e">
        <f t="shared" si="1"/>
        <v>#REF!</v>
      </c>
      <c r="H111" s="28"/>
      <c r="I111" s="39"/>
      <c r="J111" s="39"/>
      <c r="K111" s="39"/>
      <c r="L111" s="33"/>
    </row>
    <row r="112" spans="2:12" s="31" customFormat="1" ht="13.25" x14ac:dyDescent="0.2">
      <c r="B112" s="31" t="e">
        <f>+#REF!</f>
        <v>#REF!</v>
      </c>
      <c r="C112" s="31" t="e">
        <f>+#REF!</f>
        <v>#REF!</v>
      </c>
      <c r="D112" s="33" t="e">
        <f>+#REF!</f>
        <v>#REF!</v>
      </c>
      <c r="F112" s="31" t="e">
        <f t="shared" si="0"/>
        <v>#REF!</v>
      </c>
      <c r="G112" s="33" t="e">
        <f t="shared" si="1"/>
        <v>#REF!</v>
      </c>
      <c r="H112" s="28"/>
      <c r="I112" s="39"/>
      <c r="J112" s="39"/>
      <c r="K112" s="39"/>
      <c r="L112" s="33"/>
    </row>
    <row r="113" spans="2:12" s="31" customFormat="1" ht="13.25" x14ac:dyDescent="0.2">
      <c r="B113" s="31" t="e">
        <f>+#REF!</f>
        <v>#REF!</v>
      </c>
      <c r="C113" s="31" t="e">
        <f>+#REF!</f>
        <v>#REF!</v>
      </c>
      <c r="D113" s="33" t="e">
        <f>+#REF!</f>
        <v>#REF!</v>
      </c>
      <c r="F113" s="31">
        <f t="shared" si="0"/>
        <v>0</v>
      </c>
      <c r="G113" s="33">
        <f t="shared" si="1"/>
        <v>0</v>
      </c>
      <c r="I113" s="39"/>
      <c r="J113" s="39"/>
      <c r="K113" s="39"/>
      <c r="L113" s="33"/>
    </row>
    <row r="114" spans="2:12" s="31" customFormat="1" ht="13.25" x14ac:dyDescent="0.2">
      <c r="F114" s="31">
        <f t="shared" si="0"/>
        <v>0</v>
      </c>
      <c r="G114" s="33">
        <f t="shared" si="1"/>
        <v>0</v>
      </c>
      <c r="I114" s="39"/>
      <c r="J114" s="39"/>
      <c r="K114" s="39"/>
      <c r="L114" s="33"/>
    </row>
    <row r="115" spans="2:12" s="31" customFormat="1" ht="13.25" x14ac:dyDescent="0.2">
      <c r="F115" s="31">
        <f t="shared" si="0"/>
        <v>0</v>
      </c>
      <c r="G115" s="33">
        <f t="shared" si="1"/>
        <v>0</v>
      </c>
      <c r="I115" s="39"/>
      <c r="J115" s="39"/>
      <c r="K115" s="39"/>
      <c r="L115" s="33"/>
    </row>
    <row r="116" spans="2:12" s="31" customFormat="1" ht="13.25" x14ac:dyDescent="0.2">
      <c r="F116" s="31">
        <f t="shared" si="0"/>
        <v>0</v>
      </c>
      <c r="G116" s="33">
        <f t="shared" si="1"/>
        <v>0</v>
      </c>
      <c r="I116" s="39"/>
      <c r="J116" s="39"/>
      <c r="K116" s="39"/>
      <c r="L116" s="33"/>
    </row>
    <row r="117" spans="2:12" s="31" customFormat="1" ht="13.25" x14ac:dyDescent="0.2">
      <c r="F117" s="31">
        <f t="shared" si="0"/>
        <v>0</v>
      </c>
      <c r="G117" s="33">
        <f t="shared" si="1"/>
        <v>0</v>
      </c>
      <c r="I117" s="39"/>
      <c r="J117" s="39"/>
      <c r="K117" s="39"/>
      <c r="L117" s="33"/>
    </row>
    <row r="118" spans="2:12" s="31" customFormat="1" ht="13.25" x14ac:dyDescent="0.2">
      <c r="F118" s="31">
        <f t="shared" si="0"/>
        <v>0</v>
      </c>
      <c r="G118" s="33">
        <f t="shared" si="1"/>
        <v>0</v>
      </c>
      <c r="I118" s="39"/>
      <c r="J118" s="39"/>
      <c r="K118" s="39"/>
      <c r="L118" s="33"/>
    </row>
    <row r="119" spans="2:12" s="31" customFormat="1" ht="13.25" x14ac:dyDescent="0.2">
      <c r="F119" s="31">
        <f t="shared" si="0"/>
        <v>0</v>
      </c>
      <c r="G119" s="33">
        <f t="shared" si="1"/>
        <v>0</v>
      </c>
      <c r="I119" s="39"/>
      <c r="J119" s="39"/>
      <c r="K119" s="39"/>
      <c r="L119" s="33"/>
    </row>
    <row r="120" spans="2:12" s="31" customFormat="1" ht="13.25" x14ac:dyDescent="0.2">
      <c r="I120" s="39"/>
      <c r="J120" s="39"/>
      <c r="K120" s="39"/>
      <c r="L120" s="33"/>
    </row>
    <row r="121" spans="2:12" ht="13.25" hidden="1" x14ac:dyDescent="0.2">
      <c r="D121" s="40"/>
      <c r="E121" s="40"/>
      <c r="F121" s="40"/>
      <c r="G121" s="40"/>
      <c r="H121" s="40"/>
    </row>
    <row r="122" spans="2:12" ht="13.25" hidden="1" x14ac:dyDescent="0.2">
      <c r="D122" s="40"/>
      <c r="E122" s="40"/>
      <c r="F122" s="40"/>
      <c r="G122" s="40"/>
      <c r="H122" s="40"/>
    </row>
    <row r="123" spans="2:12" ht="13.25" hidden="1" x14ac:dyDescent="0.2">
      <c r="D123" s="40"/>
      <c r="E123" s="40"/>
      <c r="F123" s="40"/>
      <c r="G123" s="40"/>
      <c r="H123" s="40"/>
    </row>
    <row r="124" spans="2:12" ht="13.25" hidden="1" x14ac:dyDescent="0.2">
      <c r="D124" s="40"/>
      <c r="E124" s="40"/>
      <c r="F124" s="40"/>
      <c r="G124" s="40"/>
      <c r="H124" s="40"/>
    </row>
    <row r="125" spans="2:12" ht="13.25" hidden="1" x14ac:dyDescent="0.2">
      <c r="D125" s="40"/>
      <c r="E125" s="40"/>
      <c r="F125" s="40"/>
      <c r="G125" s="40"/>
      <c r="H125" s="40"/>
    </row>
    <row r="126" spans="2:12" ht="13.25" hidden="1" x14ac:dyDescent="0.2">
      <c r="D126" s="40"/>
      <c r="E126" s="40"/>
      <c r="F126" s="40"/>
      <c r="G126" s="40"/>
      <c r="H126" s="40"/>
    </row>
    <row r="127" spans="2:12" ht="13.25" hidden="1" x14ac:dyDescent="0.2">
      <c r="D127" s="40"/>
      <c r="E127" s="40"/>
      <c r="F127" s="40"/>
      <c r="G127" s="40"/>
      <c r="H127" s="40"/>
    </row>
    <row r="128" spans="2:12" ht="13.25" hidden="1" x14ac:dyDescent="0.2">
      <c r="D128" s="40"/>
      <c r="E128" s="40"/>
      <c r="F128" s="40"/>
      <c r="G128" s="40"/>
      <c r="H128" s="40"/>
    </row>
    <row r="129" spans="4:8" ht="13.25" hidden="1" x14ac:dyDescent="0.2">
      <c r="D129" s="40"/>
      <c r="E129" s="40"/>
      <c r="F129" s="40"/>
      <c r="G129" s="40"/>
      <c r="H129" s="40"/>
    </row>
    <row r="130" spans="4:8" ht="13.25" hidden="1" x14ac:dyDescent="0.2">
      <c r="D130" s="40"/>
      <c r="E130" s="40"/>
      <c r="F130" s="40"/>
      <c r="G130" s="40"/>
      <c r="H130" s="40"/>
    </row>
    <row r="131" spans="4:8" ht="13.25" hidden="1" x14ac:dyDescent="0.2">
      <c r="D131" s="40"/>
      <c r="E131" s="40"/>
      <c r="F131" s="40"/>
      <c r="G131" s="40"/>
      <c r="H131" s="40"/>
    </row>
    <row r="132" spans="4:8" ht="13.25" hidden="1" x14ac:dyDescent="0.2">
      <c r="D132" s="40"/>
      <c r="E132" s="40"/>
      <c r="F132" s="40"/>
      <c r="G132" s="40"/>
      <c r="H132" s="40"/>
    </row>
    <row r="133" spans="4:8" ht="13.25" hidden="1" x14ac:dyDescent="0.2">
      <c r="D133" s="40"/>
      <c r="E133" s="40"/>
      <c r="F133" s="40"/>
      <c r="G133" s="40"/>
      <c r="H133" s="40"/>
    </row>
    <row r="134" spans="4:8" ht="13.25" hidden="1" x14ac:dyDescent="0.2">
      <c r="D134" s="40"/>
      <c r="E134" s="40"/>
      <c r="F134" s="40"/>
      <c r="G134" s="40"/>
      <c r="H134" s="40"/>
    </row>
    <row r="135" spans="4:8" ht="13.25" hidden="1" x14ac:dyDescent="0.2">
      <c r="D135" s="40"/>
      <c r="E135" s="40"/>
      <c r="F135" s="40"/>
      <c r="G135" s="40"/>
      <c r="H135" s="40"/>
    </row>
    <row r="136" spans="4:8" ht="13.25" hidden="1" x14ac:dyDescent="0.2">
      <c r="D136" s="40"/>
      <c r="E136" s="40"/>
      <c r="F136" s="40"/>
      <c r="G136" s="40"/>
      <c r="H136" s="40"/>
    </row>
    <row r="137" spans="4:8" ht="13.25" hidden="1" x14ac:dyDescent="0.2">
      <c r="D137" s="40"/>
      <c r="E137" s="40"/>
      <c r="F137" s="40"/>
      <c r="G137" s="40"/>
      <c r="H137" s="40"/>
    </row>
    <row r="138" spans="4:8" ht="13.25" hidden="1" x14ac:dyDescent="0.2">
      <c r="D138" s="40"/>
      <c r="E138" s="40"/>
      <c r="F138" s="40"/>
      <c r="G138" s="40"/>
      <c r="H138" s="40"/>
    </row>
    <row r="139" spans="4:8" ht="13.25" hidden="1" x14ac:dyDescent="0.2">
      <c r="D139" s="40"/>
      <c r="E139" s="40"/>
      <c r="F139" s="40"/>
      <c r="G139" s="40"/>
      <c r="H139" s="40"/>
    </row>
    <row r="140" spans="4:8" ht="13.25" hidden="1" x14ac:dyDescent="0.2">
      <c r="D140" s="40"/>
      <c r="E140" s="40"/>
      <c r="F140" s="40"/>
      <c r="G140" s="40"/>
      <c r="H140" s="40"/>
    </row>
    <row r="141" spans="4:8" ht="13.25" hidden="1" x14ac:dyDescent="0.2">
      <c r="D141" s="40"/>
      <c r="E141" s="40"/>
      <c r="F141" s="40"/>
      <c r="G141" s="40"/>
      <c r="H141" s="40"/>
    </row>
    <row r="142" spans="4:8" ht="13.25" hidden="1" x14ac:dyDescent="0.2">
      <c r="D142" s="40"/>
      <c r="E142" s="40"/>
      <c r="F142" s="40"/>
      <c r="G142" s="40"/>
      <c r="H142" s="40"/>
    </row>
    <row r="143" spans="4:8" ht="13.25" hidden="1" x14ac:dyDescent="0.2">
      <c r="D143" s="40"/>
      <c r="E143" s="40"/>
      <c r="F143" s="40"/>
      <c r="G143" s="40"/>
      <c r="H143" s="40"/>
    </row>
    <row r="144" spans="4:8" ht="13.25" hidden="1" x14ac:dyDescent="0.2">
      <c r="D144" s="40"/>
      <c r="E144" s="40"/>
      <c r="F144" s="40"/>
      <c r="G144" s="40"/>
      <c r="H144" s="40"/>
    </row>
    <row r="145" spans="4:8" ht="13.25" hidden="1" x14ac:dyDescent="0.2">
      <c r="D145" s="40"/>
      <c r="E145" s="40"/>
      <c r="F145" s="40"/>
      <c r="G145" s="40"/>
      <c r="H145" s="40"/>
    </row>
    <row r="146" spans="4:8" ht="13.25" hidden="1" x14ac:dyDescent="0.2">
      <c r="D146" s="40"/>
      <c r="E146" s="40"/>
      <c r="F146" s="40"/>
      <c r="G146" s="40"/>
      <c r="H146" s="40"/>
    </row>
    <row r="147" spans="4:8" ht="13.25" hidden="1" x14ac:dyDescent="0.2">
      <c r="D147" s="40"/>
      <c r="E147" s="40"/>
      <c r="F147" s="40"/>
      <c r="G147" s="40"/>
      <c r="H147" s="40"/>
    </row>
    <row r="148" spans="4:8" ht="13.25" hidden="1" x14ac:dyDescent="0.2">
      <c r="D148" s="40"/>
      <c r="E148" s="40"/>
      <c r="F148" s="40"/>
      <c r="G148" s="40"/>
      <c r="H148" s="40"/>
    </row>
    <row r="149" spans="4:8" ht="13.25" hidden="1" x14ac:dyDescent="0.2">
      <c r="D149" s="40"/>
      <c r="E149" s="40"/>
      <c r="F149" s="40"/>
      <c r="G149" s="40"/>
      <c r="H149" s="40"/>
    </row>
    <row r="150" spans="4:8" ht="13.25" hidden="1" x14ac:dyDescent="0.2">
      <c r="D150" s="40"/>
      <c r="E150" s="40"/>
      <c r="F150" s="40"/>
      <c r="G150" s="40"/>
      <c r="H150" s="40"/>
    </row>
    <row r="151" spans="4:8" ht="13.25" hidden="1" x14ac:dyDescent="0.2">
      <c r="D151" s="40"/>
      <c r="E151" s="40"/>
      <c r="F151" s="40"/>
      <c r="G151" s="40"/>
      <c r="H151" s="40"/>
    </row>
    <row r="152" spans="4:8" ht="13.25" hidden="1" x14ac:dyDescent="0.2">
      <c r="D152" s="40"/>
      <c r="E152" s="40"/>
      <c r="F152" s="40"/>
      <c r="G152" s="40"/>
      <c r="H152" s="40"/>
    </row>
    <row r="153" spans="4:8" ht="13.25" hidden="1" x14ac:dyDescent="0.2">
      <c r="D153" s="40"/>
      <c r="E153" s="40"/>
      <c r="F153" s="40"/>
      <c r="G153" s="40"/>
      <c r="H153" s="40"/>
    </row>
    <row r="154" spans="4:8" ht="13.25" hidden="1" x14ac:dyDescent="0.2">
      <c r="D154" s="40"/>
      <c r="E154" s="40"/>
      <c r="F154" s="40"/>
      <c r="G154" s="40"/>
      <c r="H154" s="40"/>
    </row>
    <row r="155" spans="4:8" ht="13.25" hidden="1" x14ac:dyDescent="0.2">
      <c r="D155" s="40"/>
      <c r="E155" s="40"/>
      <c r="F155" s="40"/>
      <c r="G155" s="40"/>
      <c r="H155" s="40"/>
    </row>
    <row r="156" spans="4:8" ht="13.25" hidden="1" x14ac:dyDescent="0.2">
      <c r="D156" s="40"/>
      <c r="E156" s="40"/>
      <c r="F156" s="40"/>
      <c r="G156" s="40"/>
      <c r="H156" s="40"/>
    </row>
    <row r="157" spans="4:8" ht="13.25" hidden="1" x14ac:dyDescent="0.2">
      <c r="D157" s="40"/>
      <c r="E157" s="40"/>
      <c r="F157" s="40"/>
      <c r="G157" s="40"/>
      <c r="H157" s="40"/>
    </row>
    <row r="158" spans="4:8" ht="13.25" hidden="1" x14ac:dyDescent="0.2">
      <c r="D158" s="40"/>
      <c r="E158" s="40"/>
      <c r="F158" s="40"/>
      <c r="G158" s="40"/>
      <c r="H158" s="40"/>
    </row>
    <row r="159" spans="4:8" ht="13.25" hidden="1" x14ac:dyDescent="0.2">
      <c r="D159" s="40"/>
      <c r="E159" s="40"/>
      <c r="F159" s="40"/>
      <c r="G159" s="40"/>
      <c r="H159" s="40"/>
    </row>
    <row r="160" spans="4:8" ht="13.25" hidden="1" x14ac:dyDescent="0.2">
      <c r="D160" s="40"/>
      <c r="E160" s="40"/>
      <c r="F160" s="40"/>
      <c r="G160" s="40"/>
      <c r="H160" s="40"/>
    </row>
    <row r="161" spans="4:8" ht="13.25" hidden="1" x14ac:dyDescent="0.2">
      <c r="D161" s="40"/>
      <c r="E161" s="40"/>
      <c r="F161" s="40"/>
      <c r="G161" s="40"/>
      <c r="H161" s="40"/>
    </row>
    <row r="162" spans="4:8" ht="13.25" hidden="1" x14ac:dyDescent="0.2">
      <c r="D162" s="40"/>
      <c r="E162" s="40"/>
      <c r="F162" s="40"/>
      <c r="G162" s="40"/>
      <c r="H162" s="40"/>
    </row>
    <row r="163" spans="4:8" ht="13.25" hidden="1" x14ac:dyDescent="0.2">
      <c r="D163" s="40"/>
      <c r="E163" s="40"/>
      <c r="F163" s="40"/>
      <c r="G163" s="40"/>
      <c r="H163" s="40"/>
    </row>
    <row r="164" spans="4:8" ht="13.25" hidden="1" x14ac:dyDescent="0.2">
      <c r="D164" s="40"/>
      <c r="E164" s="40"/>
      <c r="F164" s="40"/>
      <c r="G164" s="40"/>
      <c r="H164" s="40"/>
    </row>
    <row r="165" spans="4:8" ht="13.25" hidden="1" x14ac:dyDescent="0.2">
      <c r="D165" s="40"/>
      <c r="E165" s="40"/>
      <c r="F165" s="40"/>
      <c r="G165" s="40"/>
      <c r="H165" s="40"/>
    </row>
    <row r="166" spans="4:8" ht="13.25" hidden="1" x14ac:dyDescent="0.2">
      <c r="D166" s="40"/>
      <c r="E166" s="40"/>
      <c r="F166" s="40"/>
      <c r="G166" s="40"/>
      <c r="H166" s="40"/>
    </row>
    <row r="167" spans="4:8" ht="13.25" hidden="1" x14ac:dyDescent="0.2">
      <c r="D167" s="40"/>
      <c r="E167" s="40"/>
      <c r="F167" s="40"/>
      <c r="G167" s="40"/>
      <c r="H167" s="40"/>
    </row>
    <row r="168" spans="4:8" ht="13.25" hidden="1" x14ac:dyDescent="0.2">
      <c r="D168" s="40"/>
      <c r="E168" s="40"/>
      <c r="F168" s="40"/>
      <c r="G168" s="40"/>
      <c r="H168" s="40"/>
    </row>
    <row r="169" spans="4:8" ht="13.25" hidden="1" x14ac:dyDescent="0.2">
      <c r="D169" s="40"/>
      <c r="E169" s="40"/>
      <c r="F169" s="40"/>
      <c r="G169" s="40"/>
      <c r="H169" s="40"/>
    </row>
    <row r="170" spans="4:8" ht="13.25" hidden="1" x14ac:dyDescent="0.2">
      <c r="D170" s="40"/>
      <c r="E170" s="40"/>
      <c r="F170" s="40"/>
      <c r="G170" s="40"/>
      <c r="H170" s="40"/>
    </row>
    <row r="171" spans="4:8" ht="13.25" hidden="1" x14ac:dyDescent="0.2">
      <c r="D171" s="40"/>
      <c r="E171" s="40"/>
      <c r="F171" s="40"/>
      <c r="G171" s="40"/>
      <c r="H171" s="40"/>
    </row>
    <row r="172" spans="4:8" ht="13.25" hidden="1" x14ac:dyDescent="0.2">
      <c r="D172" s="40"/>
      <c r="E172" s="40"/>
      <c r="F172" s="40"/>
      <c r="G172" s="40"/>
      <c r="H172" s="40"/>
    </row>
    <row r="173" spans="4:8" ht="13.25" hidden="1" x14ac:dyDescent="0.2">
      <c r="D173" s="40"/>
      <c r="E173" s="40"/>
      <c r="F173" s="40"/>
      <c r="G173" s="40"/>
      <c r="H173" s="40"/>
    </row>
    <row r="174" spans="4:8" ht="13.25" hidden="1" x14ac:dyDescent="0.2">
      <c r="D174" s="40"/>
      <c r="E174" s="40"/>
      <c r="F174" s="40"/>
      <c r="G174" s="40"/>
      <c r="H174" s="40"/>
    </row>
    <row r="175" spans="4:8" ht="13.25" hidden="1" x14ac:dyDescent="0.2">
      <c r="D175" s="40"/>
      <c r="E175" s="40"/>
      <c r="F175" s="40"/>
      <c r="G175" s="40"/>
      <c r="H175" s="40"/>
    </row>
    <row r="176" spans="4:8" ht="13.25" hidden="1" x14ac:dyDescent="0.2">
      <c r="D176" s="40"/>
      <c r="E176" s="40"/>
      <c r="F176" s="40"/>
      <c r="G176" s="40"/>
      <c r="H176" s="40"/>
    </row>
    <row r="177" spans="4:8" ht="13.25" hidden="1" x14ac:dyDescent="0.2">
      <c r="D177" s="40"/>
      <c r="E177" s="40"/>
      <c r="F177" s="40"/>
      <c r="G177" s="40"/>
      <c r="H177" s="40"/>
    </row>
    <row r="178" spans="4:8" ht="13.25" hidden="1" x14ac:dyDescent="0.2">
      <c r="D178" s="40"/>
      <c r="E178" s="40"/>
      <c r="F178" s="40"/>
      <c r="G178" s="40"/>
      <c r="H178" s="40"/>
    </row>
    <row r="179" spans="4:8" ht="13.25" hidden="1" x14ac:dyDescent="0.2">
      <c r="D179" s="40"/>
      <c r="E179" s="40"/>
      <c r="F179" s="40"/>
      <c r="G179" s="40"/>
      <c r="H179" s="40"/>
    </row>
    <row r="180" spans="4:8" ht="13.25" hidden="1" x14ac:dyDescent="0.2">
      <c r="D180" s="40"/>
      <c r="E180" s="40"/>
      <c r="F180" s="40"/>
      <c r="G180" s="40"/>
      <c r="H180" s="40"/>
    </row>
    <row r="181" spans="4:8" ht="13.25" hidden="1" x14ac:dyDescent="0.2">
      <c r="D181" s="40"/>
      <c r="E181" s="40"/>
      <c r="F181" s="40"/>
      <c r="G181" s="40"/>
      <c r="H181" s="40"/>
    </row>
    <row r="182" spans="4:8" ht="13.25" hidden="1" x14ac:dyDescent="0.2">
      <c r="D182" s="40"/>
      <c r="E182" s="40"/>
      <c r="F182" s="40"/>
      <c r="G182" s="40"/>
      <c r="H182" s="40"/>
    </row>
    <row r="183" spans="4:8" ht="13.25" hidden="1" x14ac:dyDescent="0.2">
      <c r="D183" s="40"/>
      <c r="E183" s="40"/>
      <c r="F183" s="40"/>
      <c r="G183" s="40"/>
      <c r="H183" s="40"/>
    </row>
    <row r="184" spans="4:8" ht="13.25" hidden="1" x14ac:dyDescent="0.2">
      <c r="D184" s="40"/>
      <c r="E184" s="40"/>
      <c r="F184" s="40"/>
      <c r="G184" s="40"/>
      <c r="H184" s="40"/>
    </row>
    <row r="185" spans="4:8" ht="13.25" hidden="1" x14ac:dyDescent="0.2">
      <c r="D185" s="40"/>
      <c r="E185" s="40"/>
      <c r="F185" s="40"/>
      <c r="G185" s="40"/>
      <c r="H185" s="40"/>
    </row>
    <row r="186" spans="4:8" ht="13.25" hidden="1" x14ac:dyDescent="0.2">
      <c r="D186" s="40"/>
      <c r="E186" s="40"/>
      <c r="F186" s="40"/>
      <c r="G186" s="40"/>
      <c r="H186" s="40"/>
    </row>
    <row r="187" spans="4:8" ht="13.25" hidden="1" x14ac:dyDescent="0.2">
      <c r="D187" s="40"/>
      <c r="E187" s="40"/>
      <c r="F187" s="40"/>
      <c r="G187" s="40"/>
      <c r="H187" s="40"/>
    </row>
    <row r="188" spans="4:8" ht="13.25" hidden="1" x14ac:dyDescent="0.2">
      <c r="D188" s="40"/>
      <c r="E188" s="40"/>
      <c r="F188" s="40"/>
      <c r="G188" s="40"/>
      <c r="H188" s="40"/>
    </row>
    <row r="189" spans="4:8" ht="13.25" hidden="1" x14ac:dyDescent="0.2">
      <c r="D189" s="40"/>
      <c r="E189" s="40"/>
      <c r="F189" s="40"/>
      <c r="G189" s="40"/>
      <c r="H189" s="40"/>
    </row>
    <row r="190" spans="4:8" ht="13.25" hidden="1" x14ac:dyDescent="0.2">
      <c r="D190" s="40"/>
      <c r="E190" s="40"/>
      <c r="F190" s="40"/>
      <c r="G190" s="40"/>
      <c r="H190" s="40"/>
    </row>
    <row r="191" spans="4:8" ht="13.25" hidden="1" x14ac:dyDescent="0.2">
      <c r="D191" s="40"/>
      <c r="E191" s="40"/>
      <c r="F191" s="40"/>
      <c r="G191" s="40"/>
      <c r="H191" s="40"/>
    </row>
    <row r="192" spans="4:8" ht="13.25" hidden="1" x14ac:dyDescent="0.2">
      <c r="D192" s="40"/>
      <c r="E192" s="40"/>
      <c r="F192" s="40"/>
      <c r="G192" s="40"/>
      <c r="H192" s="40"/>
    </row>
    <row r="193" spans="4:8" ht="13.25" hidden="1" x14ac:dyDescent="0.2">
      <c r="D193" s="40"/>
      <c r="E193" s="40"/>
      <c r="F193" s="40"/>
      <c r="G193" s="40"/>
      <c r="H193" s="40"/>
    </row>
    <row r="194" spans="4:8" ht="13.25" hidden="1" x14ac:dyDescent="0.2">
      <c r="D194" s="40"/>
      <c r="E194" s="40"/>
      <c r="F194" s="40"/>
      <c r="G194" s="40"/>
      <c r="H194" s="40"/>
    </row>
    <row r="195" spans="4:8" ht="13.25" hidden="1" x14ac:dyDescent="0.2">
      <c r="D195" s="40"/>
      <c r="E195" s="40"/>
      <c r="F195" s="40"/>
      <c r="G195" s="40"/>
      <c r="H195" s="40"/>
    </row>
    <row r="196" spans="4:8" ht="13.25" hidden="1" x14ac:dyDescent="0.2">
      <c r="D196" s="40"/>
      <c r="E196" s="40"/>
      <c r="F196" s="40"/>
      <c r="G196" s="40"/>
      <c r="H196" s="40"/>
    </row>
    <row r="197" spans="4:8" ht="13.25" hidden="1" x14ac:dyDescent="0.2">
      <c r="D197" s="40"/>
      <c r="E197" s="40"/>
      <c r="F197" s="40"/>
      <c r="G197" s="40"/>
      <c r="H197" s="40"/>
    </row>
    <row r="198" spans="4:8" ht="13.25" hidden="1" x14ac:dyDescent="0.2">
      <c r="D198" s="40"/>
      <c r="E198" s="40"/>
      <c r="F198" s="40"/>
      <c r="G198" s="40"/>
      <c r="H198" s="40"/>
    </row>
    <row r="199" spans="4:8" ht="13.25" hidden="1" x14ac:dyDescent="0.2">
      <c r="D199" s="40"/>
      <c r="E199" s="40"/>
      <c r="F199" s="40"/>
      <c r="G199" s="40"/>
      <c r="H199" s="40"/>
    </row>
    <row r="200" spans="4:8" ht="13.25" hidden="1" x14ac:dyDescent="0.2">
      <c r="D200" s="40"/>
      <c r="E200" s="40"/>
      <c r="F200" s="40"/>
      <c r="G200" s="40"/>
      <c r="H200" s="40"/>
    </row>
    <row r="201" spans="4:8" ht="13.25" hidden="1" x14ac:dyDescent="0.2">
      <c r="D201" s="40"/>
      <c r="E201" s="40"/>
      <c r="F201" s="40"/>
      <c r="G201" s="40"/>
      <c r="H201" s="40"/>
    </row>
    <row r="202" spans="4:8" ht="13.25" hidden="1" x14ac:dyDescent="0.2">
      <c r="D202" s="40"/>
      <c r="E202" s="40"/>
      <c r="F202" s="40"/>
      <c r="G202" s="40"/>
      <c r="H202" s="40"/>
    </row>
    <row r="203" spans="4:8" ht="13.25" hidden="1" x14ac:dyDescent="0.2">
      <c r="D203" s="40"/>
      <c r="E203" s="40"/>
      <c r="F203" s="40"/>
      <c r="G203" s="40"/>
      <c r="H203" s="40"/>
    </row>
    <row r="204" spans="4:8" ht="13.25" hidden="1" x14ac:dyDescent="0.2">
      <c r="D204" s="40"/>
      <c r="E204" s="40"/>
      <c r="F204" s="40"/>
      <c r="G204" s="40"/>
      <c r="H204" s="40"/>
    </row>
    <row r="205" spans="4:8" ht="13.25" hidden="1" x14ac:dyDescent="0.2">
      <c r="D205" s="40"/>
      <c r="E205" s="40"/>
      <c r="F205" s="40"/>
      <c r="G205" s="40"/>
      <c r="H205" s="40"/>
    </row>
    <row r="206" spans="4:8" ht="13.25" hidden="1" x14ac:dyDescent="0.2">
      <c r="D206" s="40"/>
      <c r="E206" s="40"/>
      <c r="F206" s="40"/>
      <c r="G206" s="40"/>
      <c r="H206" s="40"/>
    </row>
    <row r="207" spans="4:8" ht="13.25" hidden="1" x14ac:dyDescent="0.2">
      <c r="D207" s="40"/>
      <c r="E207" s="40"/>
      <c r="F207" s="40"/>
      <c r="G207" s="40"/>
      <c r="H207" s="40"/>
    </row>
    <row r="208" spans="4:8" ht="13.25" hidden="1" x14ac:dyDescent="0.2">
      <c r="D208" s="40"/>
      <c r="E208" s="40"/>
      <c r="F208" s="40"/>
      <c r="G208" s="40"/>
      <c r="H208" s="40"/>
    </row>
    <row r="209" spans="4:8" ht="13.25" hidden="1" x14ac:dyDescent="0.2">
      <c r="D209" s="40"/>
      <c r="E209" s="40"/>
      <c r="F209" s="40"/>
      <c r="G209" s="40"/>
      <c r="H209" s="40"/>
    </row>
    <row r="210" spans="4:8" ht="13.25" hidden="1" x14ac:dyDescent="0.2">
      <c r="D210" s="40"/>
      <c r="E210" s="40"/>
      <c r="F210" s="40"/>
      <c r="G210" s="40"/>
      <c r="H210" s="40"/>
    </row>
    <row r="211" spans="4:8" ht="13.25" hidden="1" x14ac:dyDescent="0.2">
      <c r="D211" s="40"/>
      <c r="E211" s="40"/>
      <c r="F211" s="40"/>
      <c r="G211" s="40"/>
      <c r="H211" s="40"/>
    </row>
    <row r="212" spans="4:8" ht="13.25" hidden="1" x14ac:dyDescent="0.2">
      <c r="D212" s="40"/>
      <c r="E212" s="40"/>
      <c r="F212" s="40"/>
      <c r="G212" s="40"/>
      <c r="H212" s="40"/>
    </row>
    <row r="213" spans="4:8" ht="13.25" hidden="1" x14ac:dyDescent="0.2">
      <c r="D213" s="40"/>
      <c r="E213" s="40"/>
      <c r="F213" s="40"/>
      <c r="G213" s="40"/>
      <c r="H213" s="40"/>
    </row>
    <row r="214" spans="4:8" ht="13.25" hidden="1" x14ac:dyDescent="0.2">
      <c r="D214" s="40"/>
      <c r="E214" s="40"/>
      <c r="F214" s="40"/>
      <c r="G214" s="40"/>
      <c r="H214" s="40"/>
    </row>
    <row r="215" spans="4:8" ht="13.25" hidden="1" x14ac:dyDescent="0.2">
      <c r="D215" s="40"/>
      <c r="E215" s="40"/>
      <c r="F215" s="40"/>
      <c r="G215" s="40"/>
      <c r="H215" s="40"/>
    </row>
    <row r="216" spans="4:8" ht="13.25" hidden="1" x14ac:dyDescent="0.2">
      <c r="D216" s="40"/>
      <c r="E216" s="40"/>
      <c r="F216" s="40"/>
      <c r="G216" s="40"/>
      <c r="H216" s="40"/>
    </row>
    <row r="217" spans="4:8" ht="13.25" hidden="1" x14ac:dyDescent="0.2">
      <c r="D217" s="40"/>
      <c r="E217" s="40"/>
      <c r="F217" s="40"/>
      <c r="G217" s="40"/>
      <c r="H217" s="40"/>
    </row>
    <row r="218" spans="4:8" ht="13.25" hidden="1" x14ac:dyDescent="0.2">
      <c r="D218" s="40"/>
      <c r="E218" s="40"/>
      <c r="F218" s="40"/>
      <c r="G218" s="40"/>
      <c r="H218" s="40"/>
    </row>
    <row r="219" spans="4:8" ht="13.25" hidden="1" x14ac:dyDescent="0.2">
      <c r="D219" s="40"/>
      <c r="E219" s="40"/>
      <c r="F219" s="40"/>
      <c r="G219" s="40"/>
      <c r="H219" s="40"/>
    </row>
    <row r="220" spans="4:8" ht="13.25" hidden="1" x14ac:dyDescent="0.2">
      <c r="D220" s="40"/>
      <c r="E220" s="40"/>
      <c r="F220" s="40"/>
      <c r="G220" s="40"/>
      <c r="H220" s="40"/>
    </row>
    <row r="221" spans="4:8" ht="13.25" hidden="1" x14ac:dyDescent="0.2">
      <c r="D221" s="40"/>
      <c r="E221" s="40"/>
      <c r="F221" s="40"/>
      <c r="G221" s="40"/>
      <c r="H221" s="40"/>
    </row>
    <row r="222" spans="4:8" ht="13.25" hidden="1" x14ac:dyDescent="0.2">
      <c r="D222" s="40"/>
      <c r="E222" s="40"/>
      <c r="F222" s="40"/>
      <c r="G222" s="40"/>
      <c r="H222" s="40"/>
    </row>
    <row r="223" spans="4:8" ht="13.25" hidden="1" x14ac:dyDescent="0.2">
      <c r="D223" s="40"/>
      <c r="E223" s="40"/>
      <c r="F223" s="40"/>
      <c r="G223" s="40"/>
      <c r="H223" s="40"/>
    </row>
    <row r="224" spans="4:8" ht="13.25" hidden="1" x14ac:dyDescent="0.2">
      <c r="D224" s="40"/>
      <c r="E224" s="40"/>
      <c r="F224" s="40"/>
      <c r="G224" s="40"/>
      <c r="H224" s="40"/>
    </row>
    <row r="225" spans="4:8" ht="13.25" hidden="1" x14ac:dyDescent="0.2">
      <c r="D225" s="40"/>
      <c r="E225" s="40"/>
      <c r="F225" s="40"/>
      <c r="G225" s="40"/>
      <c r="H225" s="40"/>
    </row>
    <row r="226" spans="4:8" ht="13.25" hidden="1" x14ac:dyDescent="0.2">
      <c r="D226" s="40"/>
      <c r="E226" s="40"/>
      <c r="F226" s="40"/>
      <c r="G226" s="40"/>
      <c r="H226" s="40"/>
    </row>
    <row r="227" spans="4:8" ht="13.25" hidden="1" x14ac:dyDescent="0.2">
      <c r="D227" s="40"/>
      <c r="E227" s="40"/>
      <c r="F227" s="40"/>
      <c r="G227" s="40"/>
      <c r="H227" s="40"/>
    </row>
    <row r="228" spans="4:8" ht="13.25" hidden="1" x14ac:dyDescent="0.2">
      <c r="D228" s="40"/>
      <c r="E228" s="40"/>
      <c r="F228" s="40"/>
      <c r="G228" s="40"/>
      <c r="H228" s="40"/>
    </row>
    <row r="229" spans="4:8" ht="13.25" hidden="1" x14ac:dyDescent="0.2">
      <c r="D229" s="40"/>
      <c r="E229" s="40"/>
      <c r="F229" s="40"/>
      <c r="G229" s="40"/>
      <c r="H229" s="40"/>
    </row>
    <row r="230" spans="4:8" ht="13.25" hidden="1" x14ac:dyDescent="0.2">
      <c r="D230" s="40"/>
      <c r="E230" s="40"/>
      <c r="F230" s="40"/>
      <c r="G230" s="40"/>
      <c r="H230" s="40"/>
    </row>
    <row r="231" spans="4:8" ht="13.25" hidden="1" x14ac:dyDescent="0.2">
      <c r="D231" s="40"/>
      <c r="E231" s="40"/>
      <c r="F231" s="40"/>
      <c r="G231" s="40"/>
      <c r="H231" s="40"/>
    </row>
    <row r="232" spans="4:8" ht="13.25" hidden="1" x14ac:dyDescent="0.2">
      <c r="D232" s="40"/>
      <c r="E232" s="40"/>
      <c r="F232" s="40"/>
      <c r="G232" s="40"/>
      <c r="H232" s="40"/>
    </row>
    <row r="233" spans="4:8" ht="13.25" hidden="1" x14ac:dyDescent="0.2">
      <c r="D233" s="40"/>
      <c r="E233" s="40"/>
      <c r="F233" s="40"/>
      <c r="G233" s="40"/>
      <c r="H233" s="40"/>
    </row>
    <row r="234" spans="4:8" ht="13.25" hidden="1" x14ac:dyDescent="0.2">
      <c r="D234" s="40"/>
      <c r="E234" s="40"/>
      <c r="F234" s="40"/>
      <c r="G234" s="40"/>
      <c r="H234" s="40"/>
    </row>
    <row r="235" spans="4:8" ht="13.25" hidden="1" x14ac:dyDescent="0.2">
      <c r="D235" s="40"/>
      <c r="E235" s="40"/>
      <c r="F235" s="40"/>
      <c r="G235" s="40"/>
      <c r="H235" s="40"/>
    </row>
    <row r="236" spans="4:8" ht="13.25" hidden="1" x14ac:dyDescent="0.2">
      <c r="D236" s="40"/>
      <c r="E236" s="40"/>
      <c r="F236" s="40"/>
      <c r="G236" s="40"/>
      <c r="H236" s="40"/>
    </row>
    <row r="237" spans="4:8" ht="13.25" hidden="1" x14ac:dyDescent="0.2">
      <c r="D237" s="40"/>
      <c r="E237" s="40"/>
      <c r="F237" s="40"/>
      <c r="G237" s="40"/>
      <c r="H237" s="40"/>
    </row>
    <row r="238" spans="4:8" ht="13.25" hidden="1" x14ac:dyDescent="0.2">
      <c r="D238" s="40"/>
      <c r="E238" s="40"/>
      <c r="F238" s="40"/>
      <c r="G238" s="40"/>
      <c r="H238" s="40"/>
    </row>
    <row r="239" spans="4:8" ht="13.25" hidden="1" x14ac:dyDescent="0.2">
      <c r="D239" s="40"/>
      <c r="E239" s="40"/>
      <c r="F239" s="40"/>
      <c r="G239" s="40"/>
      <c r="H239" s="40"/>
    </row>
    <row r="240" spans="4:8" ht="13.25" hidden="1" x14ac:dyDescent="0.2">
      <c r="D240" s="40"/>
      <c r="E240" s="40"/>
      <c r="F240" s="40"/>
      <c r="G240" s="40"/>
      <c r="H240" s="40"/>
    </row>
    <row r="241" spans="4:8" ht="13.25" hidden="1" x14ac:dyDescent="0.2">
      <c r="D241" s="40"/>
      <c r="E241" s="40"/>
      <c r="F241" s="40"/>
      <c r="G241" s="40"/>
      <c r="H241" s="40"/>
    </row>
    <row r="242" spans="4:8" ht="13.25" hidden="1" x14ac:dyDescent="0.2">
      <c r="D242" s="40"/>
      <c r="E242" s="40"/>
      <c r="F242" s="40"/>
      <c r="G242" s="40"/>
      <c r="H242" s="40"/>
    </row>
    <row r="243" spans="4:8" ht="13.25" hidden="1" x14ac:dyDescent="0.2">
      <c r="D243" s="40"/>
      <c r="E243" s="40"/>
      <c r="F243" s="40"/>
      <c r="G243" s="40"/>
      <c r="H243" s="40"/>
    </row>
    <row r="244" spans="4:8" ht="13.25" hidden="1" x14ac:dyDescent="0.2">
      <c r="D244" s="40"/>
      <c r="E244" s="40"/>
      <c r="F244" s="40"/>
      <c r="G244" s="40"/>
      <c r="H244" s="40"/>
    </row>
    <row r="245" spans="4:8" ht="13.25" hidden="1" x14ac:dyDescent="0.2">
      <c r="D245" s="40"/>
      <c r="E245" s="40"/>
      <c r="F245" s="40"/>
      <c r="G245" s="40"/>
      <c r="H245" s="40"/>
    </row>
    <row r="246" spans="4:8" ht="13.25" hidden="1" x14ac:dyDescent="0.2">
      <c r="D246" s="40"/>
      <c r="E246" s="40"/>
      <c r="F246" s="40"/>
      <c r="G246" s="40"/>
      <c r="H246" s="40"/>
    </row>
    <row r="247" spans="4:8" ht="13.25" hidden="1" x14ac:dyDescent="0.2">
      <c r="D247" s="40"/>
      <c r="E247" s="40"/>
      <c r="F247" s="40"/>
      <c r="G247" s="40"/>
      <c r="H247" s="40"/>
    </row>
    <row r="248" spans="4:8" ht="13.25" hidden="1" x14ac:dyDescent="0.2">
      <c r="D248" s="40"/>
      <c r="E248" s="40"/>
      <c r="F248" s="40"/>
      <c r="G248" s="40"/>
      <c r="H248" s="40"/>
    </row>
    <row r="249" spans="4:8" ht="13.25" hidden="1" x14ac:dyDescent="0.2">
      <c r="D249" s="40"/>
      <c r="E249" s="40"/>
      <c r="F249" s="40"/>
      <c r="G249" s="40"/>
      <c r="H249" s="40"/>
    </row>
    <row r="250" spans="4:8" ht="13.25" hidden="1" x14ac:dyDescent="0.2">
      <c r="D250" s="40"/>
      <c r="E250" s="40"/>
      <c r="F250" s="40"/>
      <c r="G250" s="40"/>
      <c r="H250" s="40"/>
    </row>
    <row r="251" spans="4:8" ht="13.25" hidden="1" x14ac:dyDescent="0.2">
      <c r="D251" s="40"/>
      <c r="E251" s="40"/>
      <c r="F251" s="40"/>
      <c r="G251" s="40"/>
      <c r="H251" s="40"/>
    </row>
    <row r="252" spans="4:8" ht="13.25" hidden="1" x14ac:dyDescent="0.2">
      <c r="D252" s="40"/>
      <c r="E252" s="40"/>
      <c r="F252" s="40"/>
      <c r="G252" s="40"/>
      <c r="H252" s="40"/>
    </row>
    <row r="253" spans="4:8" ht="13.25" hidden="1" x14ac:dyDescent="0.2">
      <c r="D253" s="40"/>
      <c r="E253" s="40"/>
      <c r="F253" s="40"/>
      <c r="G253" s="40"/>
      <c r="H253" s="40"/>
    </row>
    <row r="254" spans="4:8" ht="13.25" hidden="1" x14ac:dyDescent="0.2">
      <c r="D254" s="40"/>
      <c r="E254" s="40"/>
      <c r="F254" s="40"/>
      <c r="G254" s="40"/>
      <c r="H254" s="40"/>
    </row>
    <row r="255" spans="4:8" ht="13.25" hidden="1" x14ac:dyDescent="0.2">
      <c r="D255" s="40"/>
      <c r="E255" s="40"/>
      <c r="F255" s="40"/>
      <c r="G255" s="40"/>
      <c r="H255" s="40"/>
    </row>
    <row r="256" spans="4:8" ht="13.25" hidden="1" x14ac:dyDescent="0.2">
      <c r="D256" s="40"/>
      <c r="E256" s="40"/>
      <c r="F256" s="40"/>
      <c r="G256" s="40"/>
      <c r="H256" s="40"/>
    </row>
    <row r="257" spans="4:8" ht="13.25" hidden="1" x14ac:dyDescent="0.2">
      <c r="D257" s="40"/>
      <c r="E257" s="40"/>
      <c r="F257" s="40"/>
      <c r="G257" s="40"/>
      <c r="H257" s="40"/>
    </row>
    <row r="258" spans="4:8" ht="13.25" hidden="1" x14ac:dyDescent="0.2">
      <c r="D258" s="40"/>
      <c r="E258" s="40"/>
      <c r="F258" s="40"/>
      <c r="G258" s="40"/>
      <c r="H258" s="40"/>
    </row>
    <row r="259" spans="4:8" ht="13.25" hidden="1" x14ac:dyDescent="0.2">
      <c r="D259" s="40"/>
      <c r="E259" s="40"/>
      <c r="F259" s="40"/>
      <c r="G259" s="40"/>
      <c r="H259" s="40"/>
    </row>
    <row r="260" spans="4:8" ht="13.25" hidden="1" x14ac:dyDescent="0.2">
      <c r="D260" s="40"/>
      <c r="E260" s="40"/>
      <c r="F260" s="40"/>
      <c r="G260" s="40"/>
      <c r="H260" s="40"/>
    </row>
    <row r="261" spans="4:8" ht="13.25" hidden="1" x14ac:dyDescent="0.2">
      <c r="D261" s="40"/>
      <c r="E261" s="40"/>
      <c r="F261" s="40"/>
      <c r="G261" s="40"/>
      <c r="H261" s="40"/>
    </row>
    <row r="262" spans="4:8" ht="13.25" hidden="1" x14ac:dyDescent="0.2">
      <c r="D262" s="40"/>
      <c r="E262" s="40"/>
      <c r="F262" s="40"/>
      <c r="G262" s="40"/>
      <c r="H262" s="40"/>
    </row>
    <row r="263" spans="4:8" ht="13.25" hidden="1" x14ac:dyDescent="0.2">
      <c r="D263" s="40"/>
      <c r="E263" s="40"/>
      <c r="F263" s="40"/>
      <c r="G263" s="40"/>
      <c r="H263" s="40"/>
    </row>
    <row r="264" spans="4:8" ht="13.25" hidden="1" x14ac:dyDescent="0.2">
      <c r="D264" s="40"/>
      <c r="E264" s="40"/>
      <c r="F264" s="40"/>
      <c r="G264" s="40"/>
      <c r="H264" s="40"/>
    </row>
    <row r="265" spans="4:8" ht="13.25" hidden="1" x14ac:dyDescent="0.2">
      <c r="D265" s="40"/>
      <c r="E265" s="40"/>
      <c r="F265" s="40"/>
      <c r="G265" s="40"/>
      <c r="H265" s="40"/>
    </row>
    <row r="266" spans="4:8" ht="13.25" hidden="1" x14ac:dyDescent="0.2">
      <c r="D266" s="40"/>
      <c r="E266" s="40"/>
      <c r="F266" s="40"/>
      <c r="G266" s="40"/>
      <c r="H266" s="40"/>
    </row>
    <row r="267" spans="4:8" ht="13.25" hidden="1" x14ac:dyDescent="0.2">
      <c r="D267" s="40"/>
      <c r="E267" s="40"/>
      <c r="F267" s="40"/>
      <c r="G267" s="40"/>
      <c r="H267" s="40"/>
    </row>
    <row r="268" spans="4:8" ht="13.25" hidden="1" x14ac:dyDescent="0.2">
      <c r="D268" s="40"/>
      <c r="E268" s="40"/>
      <c r="F268" s="40"/>
      <c r="G268" s="40"/>
      <c r="H268" s="40"/>
    </row>
    <row r="269" spans="4:8" ht="13.25" hidden="1" x14ac:dyDescent="0.2">
      <c r="D269" s="40"/>
      <c r="E269" s="40"/>
      <c r="F269" s="40"/>
      <c r="G269" s="40"/>
      <c r="H269" s="40"/>
    </row>
    <row r="270" spans="4:8" ht="13.25" hidden="1" x14ac:dyDescent="0.2">
      <c r="D270" s="40"/>
      <c r="E270" s="40"/>
      <c r="F270" s="40"/>
      <c r="G270" s="40"/>
      <c r="H270" s="40"/>
    </row>
    <row r="271" spans="4:8" ht="13.25" hidden="1" x14ac:dyDescent="0.2">
      <c r="D271" s="40"/>
      <c r="E271" s="40"/>
      <c r="F271" s="40"/>
      <c r="G271" s="40"/>
      <c r="H271" s="40"/>
    </row>
    <row r="272" spans="4:8" ht="13.25" hidden="1" x14ac:dyDescent="0.2">
      <c r="D272" s="40"/>
      <c r="E272" s="40"/>
      <c r="F272" s="40"/>
      <c r="G272" s="40"/>
      <c r="H272" s="40"/>
    </row>
    <row r="273" spans="4:8" ht="13.25" hidden="1" x14ac:dyDescent="0.2">
      <c r="D273" s="40"/>
      <c r="E273" s="40"/>
      <c r="F273" s="40"/>
      <c r="G273" s="40"/>
      <c r="H273" s="40"/>
    </row>
    <row r="274" spans="4:8" ht="13.25" hidden="1" x14ac:dyDescent="0.2">
      <c r="D274" s="40"/>
      <c r="E274" s="40"/>
      <c r="F274" s="40"/>
      <c r="G274" s="40"/>
      <c r="H274" s="40"/>
    </row>
    <row r="275" spans="4:8" ht="13.25" hidden="1" x14ac:dyDescent="0.2">
      <c r="D275" s="40"/>
      <c r="E275" s="40"/>
      <c r="F275" s="40"/>
      <c r="G275" s="40"/>
      <c r="H275" s="40"/>
    </row>
    <row r="276" spans="4:8" ht="13.25" hidden="1" x14ac:dyDescent="0.2">
      <c r="D276" s="40"/>
      <c r="E276" s="40"/>
      <c r="F276" s="40"/>
      <c r="G276" s="40"/>
      <c r="H276" s="40"/>
    </row>
    <row r="277" spans="4:8" ht="13.25" hidden="1" x14ac:dyDescent="0.2">
      <c r="D277" s="40"/>
      <c r="E277" s="40"/>
      <c r="F277" s="40"/>
      <c r="G277" s="40"/>
      <c r="H277" s="40"/>
    </row>
    <row r="278" spans="4:8" ht="13.25" hidden="1" x14ac:dyDescent="0.2">
      <c r="D278" s="40"/>
      <c r="E278" s="40"/>
      <c r="F278" s="40"/>
      <c r="G278" s="40"/>
      <c r="H278" s="40"/>
    </row>
    <row r="279" spans="4:8" ht="13.25" hidden="1" x14ac:dyDescent="0.2">
      <c r="D279" s="40"/>
      <c r="E279" s="40"/>
      <c r="F279" s="40"/>
      <c r="G279" s="40"/>
      <c r="H279" s="40"/>
    </row>
    <row r="280" spans="4:8" ht="13.25" hidden="1" x14ac:dyDescent="0.2">
      <c r="D280" s="40"/>
      <c r="E280" s="40"/>
      <c r="F280" s="40"/>
      <c r="G280" s="40"/>
      <c r="H280" s="40"/>
    </row>
    <row r="281" spans="4:8" ht="13.25" hidden="1" x14ac:dyDescent="0.2">
      <c r="D281" s="40"/>
      <c r="E281" s="40"/>
      <c r="F281" s="40"/>
      <c r="G281" s="40"/>
      <c r="H281" s="40"/>
    </row>
    <row r="282" spans="4:8" ht="13.25" hidden="1" x14ac:dyDescent="0.2">
      <c r="D282" s="40"/>
      <c r="E282" s="40"/>
      <c r="F282" s="40"/>
      <c r="G282" s="40"/>
      <c r="H282" s="40"/>
    </row>
    <row r="283" spans="4:8" ht="13.25" hidden="1" x14ac:dyDescent="0.2">
      <c r="D283" s="40"/>
      <c r="E283" s="40"/>
      <c r="F283" s="40"/>
      <c r="G283" s="40"/>
      <c r="H283" s="40"/>
    </row>
    <row r="284" spans="4:8" ht="13.25" hidden="1" x14ac:dyDescent="0.2">
      <c r="D284" s="40"/>
      <c r="E284" s="40"/>
      <c r="F284" s="40"/>
      <c r="G284" s="40"/>
      <c r="H284" s="40"/>
    </row>
    <row r="285" spans="4:8" ht="13.25" hidden="1" x14ac:dyDescent="0.2">
      <c r="D285" s="40"/>
      <c r="E285" s="40"/>
      <c r="F285" s="40"/>
      <c r="G285" s="40"/>
      <c r="H285" s="40"/>
    </row>
    <row r="286" spans="4:8" ht="13.25" hidden="1" x14ac:dyDescent="0.2">
      <c r="D286" s="40"/>
      <c r="E286" s="40"/>
      <c r="F286" s="40"/>
      <c r="G286" s="40"/>
      <c r="H286" s="40"/>
    </row>
    <row r="287" spans="4:8" ht="13.25" hidden="1" x14ac:dyDescent="0.2">
      <c r="D287" s="40"/>
      <c r="E287" s="40"/>
      <c r="F287" s="40"/>
      <c r="G287" s="40"/>
      <c r="H287" s="40"/>
    </row>
    <row r="288" spans="4:8" ht="13.25" hidden="1" x14ac:dyDescent="0.2">
      <c r="D288" s="40"/>
      <c r="E288" s="40"/>
      <c r="F288" s="40"/>
      <c r="G288" s="40"/>
      <c r="H288" s="40"/>
    </row>
    <row r="289" spans="4:8" ht="13.25" hidden="1" x14ac:dyDescent="0.2">
      <c r="D289" s="40"/>
      <c r="E289" s="40"/>
      <c r="F289" s="40"/>
      <c r="G289" s="40"/>
      <c r="H289" s="40"/>
    </row>
    <row r="290" spans="4:8" ht="13.25" hidden="1" x14ac:dyDescent="0.2">
      <c r="D290" s="40"/>
      <c r="E290" s="40"/>
      <c r="F290" s="40"/>
      <c r="G290" s="40"/>
      <c r="H290" s="40"/>
    </row>
    <row r="291" spans="4:8" ht="13.25" hidden="1" x14ac:dyDescent="0.2">
      <c r="D291" s="40"/>
      <c r="E291" s="40"/>
      <c r="F291" s="40"/>
      <c r="G291" s="40"/>
      <c r="H291" s="40"/>
    </row>
    <row r="292" spans="4:8" ht="13.25" hidden="1" x14ac:dyDescent="0.2">
      <c r="D292" s="40"/>
      <c r="E292" s="40"/>
      <c r="F292" s="40"/>
      <c r="G292" s="40"/>
      <c r="H292" s="40"/>
    </row>
    <row r="293" spans="4:8" ht="13.25" hidden="1" x14ac:dyDescent="0.2">
      <c r="D293" s="40"/>
      <c r="E293" s="40"/>
      <c r="F293" s="40"/>
      <c r="G293" s="40"/>
      <c r="H293" s="40"/>
    </row>
    <row r="294" spans="4:8" ht="13.25" hidden="1" x14ac:dyDescent="0.2">
      <c r="D294" s="40"/>
      <c r="E294" s="40"/>
      <c r="F294" s="40"/>
      <c r="G294" s="40"/>
      <c r="H294" s="40"/>
    </row>
    <row r="295" spans="4:8" ht="13.25" hidden="1" x14ac:dyDescent="0.2">
      <c r="D295" s="40"/>
      <c r="E295" s="40"/>
      <c r="F295" s="40"/>
      <c r="G295" s="40"/>
      <c r="H295" s="40"/>
    </row>
    <row r="296" spans="4:8" ht="13.25" hidden="1" x14ac:dyDescent="0.2">
      <c r="D296" s="40"/>
      <c r="E296" s="40"/>
      <c r="F296" s="40"/>
      <c r="G296" s="40"/>
      <c r="H296" s="40"/>
    </row>
    <row r="297" spans="4:8" ht="13.25" hidden="1" x14ac:dyDescent="0.2">
      <c r="D297" s="40"/>
      <c r="E297" s="40"/>
      <c r="F297" s="40"/>
      <c r="G297" s="40"/>
      <c r="H297" s="40"/>
    </row>
    <row r="298" spans="4:8" ht="13.25" hidden="1" x14ac:dyDescent="0.2">
      <c r="D298" s="40"/>
      <c r="E298" s="40"/>
      <c r="F298" s="40"/>
      <c r="G298" s="40"/>
      <c r="H298" s="40"/>
    </row>
    <row r="299" spans="4:8" ht="13.25" hidden="1" x14ac:dyDescent="0.2">
      <c r="D299" s="40"/>
      <c r="E299" s="40"/>
      <c r="F299" s="40"/>
      <c r="G299" s="40"/>
      <c r="H299" s="40"/>
    </row>
    <row r="300" spans="4:8" ht="13.25" hidden="1" x14ac:dyDescent="0.2">
      <c r="D300" s="40"/>
      <c r="E300" s="40"/>
      <c r="F300" s="40"/>
      <c r="G300" s="40"/>
      <c r="H300" s="40"/>
    </row>
    <row r="301" spans="4:8" ht="13.25" hidden="1" x14ac:dyDescent="0.2">
      <c r="D301" s="40"/>
      <c r="E301" s="40"/>
      <c r="F301" s="40"/>
      <c r="G301" s="40"/>
      <c r="H301" s="40"/>
    </row>
    <row r="302" spans="4:8" ht="13.25" hidden="1" x14ac:dyDescent="0.2">
      <c r="D302" s="40"/>
      <c r="E302" s="40"/>
      <c r="F302" s="40"/>
      <c r="G302" s="40"/>
      <c r="H302" s="40"/>
    </row>
    <row r="303" spans="4:8" ht="13.25" hidden="1" x14ac:dyDescent="0.2">
      <c r="D303" s="40"/>
      <c r="E303" s="40"/>
      <c r="F303" s="40"/>
      <c r="G303" s="40"/>
      <c r="H303" s="40"/>
    </row>
    <row r="304" spans="4:8" ht="13.25" hidden="1" x14ac:dyDescent="0.2">
      <c r="D304" s="40"/>
      <c r="E304" s="40"/>
      <c r="F304" s="40"/>
      <c r="G304" s="40"/>
      <c r="H304" s="40"/>
    </row>
    <row r="305" spans="4:8" ht="13.25" hidden="1" x14ac:dyDescent="0.2">
      <c r="D305" s="40"/>
      <c r="E305" s="40"/>
      <c r="F305" s="40"/>
      <c r="G305" s="40"/>
      <c r="H305" s="40"/>
    </row>
    <row r="306" spans="4:8" ht="13.25" hidden="1" x14ac:dyDescent="0.2">
      <c r="D306" s="40"/>
      <c r="E306" s="40"/>
      <c r="F306" s="40"/>
      <c r="G306" s="40"/>
      <c r="H306" s="40"/>
    </row>
    <row r="307" spans="4:8" ht="13.25" hidden="1" x14ac:dyDescent="0.2">
      <c r="D307" s="40"/>
      <c r="E307" s="40"/>
      <c r="F307" s="40"/>
      <c r="G307" s="40"/>
      <c r="H307" s="40"/>
    </row>
    <row r="308" spans="4:8" ht="13.25" hidden="1" x14ac:dyDescent="0.2">
      <c r="D308" s="40"/>
      <c r="E308" s="40"/>
      <c r="F308" s="40"/>
      <c r="G308" s="40"/>
      <c r="H308" s="40"/>
    </row>
    <row r="309" spans="4:8" ht="13.25" hidden="1" x14ac:dyDescent="0.2">
      <c r="D309" s="40"/>
      <c r="E309" s="40"/>
      <c r="F309" s="40"/>
      <c r="G309" s="40"/>
      <c r="H309" s="40"/>
    </row>
    <row r="310" spans="4:8" ht="13.25" hidden="1" x14ac:dyDescent="0.2">
      <c r="D310" s="40"/>
      <c r="E310" s="40"/>
      <c r="F310" s="40"/>
      <c r="G310" s="40"/>
      <c r="H310" s="40"/>
    </row>
    <row r="311" spans="4:8" ht="13.25" hidden="1" x14ac:dyDescent="0.2">
      <c r="D311" s="40"/>
      <c r="E311" s="40"/>
      <c r="F311" s="40"/>
      <c r="G311" s="40"/>
      <c r="H311" s="40"/>
    </row>
    <row r="312" spans="4:8" ht="13.25" hidden="1" x14ac:dyDescent="0.2">
      <c r="D312" s="40"/>
      <c r="E312" s="40"/>
      <c r="F312" s="40"/>
      <c r="G312" s="40"/>
      <c r="H312" s="40"/>
    </row>
    <row r="313" spans="4:8" ht="13.25" hidden="1" x14ac:dyDescent="0.2">
      <c r="D313" s="40"/>
      <c r="E313" s="40"/>
      <c r="F313" s="40"/>
      <c r="G313" s="40"/>
      <c r="H313" s="40"/>
    </row>
    <row r="314" spans="4:8" ht="13.25" hidden="1" x14ac:dyDescent="0.2">
      <c r="D314" s="40"/>
      <c r="E314" s="40"/>
      <c r="F314" s="40"/>
      <c r="G314" s="40"/>
      <c r="H314" s="40"/>
    </row>
    <row r="315" spans="4:8" ht="13.25" hidden="1" x14ac:dyDescent="0.2">
      <c r="D315" s="40"/>
      <c r="E315" s="40"/>
      <c r="F315" s="40"/>
      <c r="G315" s="40"/>
      <c r="H315" s="40"/>
    </row>
    <row r="316" spans="4:8" ht="13.25" hidden="1" x14ac:dyDescent="0.2">
      <c r="D316" s="40"/>
      <c r="E316" s="40"/>
      <c r="F316" s="40"/>
      <c r="G316" s="40"/>
      <c r="H316" s="40"/>
    </row>
    <row r="317" spans="4:8" ht="13.25" hidden="1" x14ac:dyDescent="0.2">
      <c r="D317" s="40"/>
      <c r="E317" s="40"/>
      <c r="F317" s="40"/>
      <c r="G317" s="40"/>
      <c r="H317" s="40"/>
    </row>
    <row r="318" spans="4:8" ht="13.25" hidden="1" x14ac:dyDescent="0.2">
      <c r="D318" s="40"/>
      <c r="E318" s="40"/>
      <c r="F318" s="40"/>
      <c r="G318" s="40"/>
      <c r="H318" s="40"/>
    </row>
    <row r="319" spans="4:8" ht="13.25" hidden="1" x14ac:dyDescent="0.2">
      <c r="D319" s="40"/>
      <c r="E319" s="40"/>
      <c r="F319" s="40"/>
      <c r="G319" s="40"/>
      <c r="H319" s="40"/>
    </row>
    <row r="320" spans="4:8" ht="13.25" hidden="1" x14ac:dyDescent="0.2">
      <c r="D320" s="40"/>
      <c r="E320" s="40"/>
      <c r="F320" s="40"/>
      <c r="G320" s="40"/>
      <c r="H320" s="40"/>
    </row>
    <row r="321" spans="4:8" ht="13.25" hidden="1" x14ac:dyDescent="0.2">
      <c r="D321" s="40"/>
      <c r="E321" s="40"/>
      <c r="F321" s="40"/>
      <c r="G321" s="40"/>
      <c r="H321" s="40"/>
    </row>
    <row r="322" spans="4:8" ht="13.25" hidden="1" x14ac:dyDescent="0.2">
      <c r="D322" s="40"/>
      <c r="E322" s="40"/>
      <c r="F322" s="40"/>
      <c r="G322" s="40"/>
      <c r="H322" s="40"/>
    </row>
    <row r="323" spans="4:8" ht="13.25" hidden="1" x14ac:dyDescent="0.2">
      <c r="D323" s="40"/>
      <c r="E323" s="40"/>
      <c r="F323" s="40"/>
      <c r="G323" s="40"/>
      <c r="H323" s="40"/>
    </row>
    <row r="324" spans="4:8" ht="13.25" hidden="1" x14ac:dyDescent="0.2">
      <c r="D324" s="40"/>
      <c r="E324" s="40"/>
      <c r="F324" s="40"/>
      <c r="G324" s="40"/>
      <c r="H324" s="40"/>
    </row>
    <row r="325" spans="4:8" ht="13.25" hidden="1" x14ac:dyDescent="0.2">
      <c r="D325" s="40"/>
      <c r="E325" s="40"/>
      <c r="F325" s="40"/>
      <c r="G325" s="40"/>
      <c r="H325" s="40"/>
    </row>
    <row r="326" spans="4:8" ht="13.25" hidden="1" x14ac:dyDescent="0.2">
      <c r="D326" s="40"/>
      <c r="E326" s="40"/>
      <c r="F326" s="40"/>
      <c r="G326" s="40"/>
      <c r="H326" s="40"/>
    </row>
    <row r="327" spans="4:8" ht="13.25" hidden="1" x14ac:dyDescent="0.2">
      <c r="D327" s="40"/>
      <c r="E327" s="40"/>
      <c r="F327" s="40"/>
      <c r="G327" s="40"/>
      <c r="H327" s="40"/>
    </row>
    <row r="328" spans="4:8" ht="13.25" hidden="1" x14ac:dyDescent="0.2">
      <c r="D328" s="40"/>
      <c r="E328" s="40"/>
      <c r="F328" s="40"/>
      <c r="G328" s="40"/>
      <c r="H328" s="40"/>
    </row>
    <row r="329" spans="4:8" ht="13.25" hidden="1" x14ac:dyDescent="0.2">
      <c r="D329" s="40"/>
      <c r="E329" s="40"/>
      <c r="F329" s="40"/>
      <c r="G329" s="40"/>
      <c r="H329" s="40"/>
    </row>
    <row r="330" spans="4:8" ht="13.25" hidden="1" x14ac:dyDescent="0.2">
      <c r="D330" s="40"/>
      <c r="E330" s="40"/>
      <c r="F330" s="40"/>
      <c r="G330" s="40"/>
      <c r="H330" s="40"/>
    </row>
    <row r="331" spans="4:8" ht="13.25" hidden="1" x14ac:dyDescent="0.2">
      <c r="D331" s="40"/>
      <c r="E331" s="40"/>
      <c r="F331" s="40"/>
      <c r="G331" s="40"/>
      <c r="H331" s="40"/>
    </row>
    <row r="332" spans="4:8" ht="13.25" hidden="1" x14ac:dyDescent="0.2">
      <c r="D332" s="40"/>
      <c r="E332" s="40"/>
      <c r="F332" s="40"/>
      <c r="G332" s="40"/>
      <c r="H332" s="40"/>
    </row>
    <row r="333" spans="4:8" ht="13.25" hidden="1" x14ac:dyDescent="0.2">
      <c r="D333" s="40"/>
      <c r="E333" s="40"/>
      <c r="F333" s="40"/>
      <c r="G333" s="40"/>
      <c r="H333" s="40"/>
    </row>
    <row r="334" spans="4:8" ht="13.25" hidden="1" x14ac:dyDescent="0.2">
      <c r="D334" s="40"/>
      <c r="E334" s="40"/>
      <c r="F334" s="40"/>
      <c r="G334" s="40"/>
      <c r="H334" s="40"/>
    </row>
    <row r="335" spans="4:8" ht="13.25" hidden="1" x14ac:dyDescent="0.2">
      <c r="D335" s="40"/>
      <c r="E335" s="40"/>
      <c r="F335" s="40"/>
      <c r="G335" s="40"/>
      <c r="H335" s="40"/>
    </row>
    <row r="336" spans="4:8" ht="13.25" hidden="1" x14ac:dyDescent="0.2">
      <c r="D336" s="40"/>
      <c r="E336" s="40"/>
      <c r="F336" s="40"/>
      <c r="G336" s="40"/>
      <c r="H336" s="40"/>
    </row>
    <row r="337" spans="4:8" ht="13.25" hidden="1" x14ac:dyDescent="0.2">
      <c r="D337" s="40"/>
      <c r="E337" s="40"/>
      <c r="F337" s="40"/>
      <c r="G337" s="40"/>
      <c r="H337" s="40"/>
    </row>
    <row r="338" spans="4:8" ht="13.25" hidden="1" x14ac:dyDescent="0.2">
      <c r="D338" s="40"/>
      <c r="E338" s="40"/>
      <c r="F338" s="40"/>
      <c r="G338" s="40"/>
      <c r="H338" s="40"/>
    </row>
    <row r="339" spans="4:8" ht="13.25" hidden="1" x14ac:dyDescent="0.2">
      <c r="D339" s="40"/>
      <c r="E339" s="40"/>
      <c r="F339" s="40"/>
      <c r="G339" s="40"/>
      <c r="H339" s="40"/>
    </row>
    <row r="340" spans="4:8" ht="13.25" hidden="1" x14ac:dyDescent="0.2">
      <c r="D340" s="40"/>
      <c r="E340" s="40"/>
      <c r="F340" s="40"/>
      <c r="G340" s="40"/>
      <c r="H340" s="40"/>
    </row>
    <row r="341" spans="4:8" ht="13.25" hidden="1" x14ac:dyDescent="0.2">
      <c r="D341" s="40"/>
      <c r="E341" s="40"/>
      <c r="F341" s="40"/>
      <c r="G341" s="40"/>
      <c r="H341" s="40"/>
    </row>
    <row r="342" spans="4:8" ht="13.25" hidden="1" x14ac:dyDescent="0.2">
      <c r="D342" s="40"/>
      <c r="E342" s="40"/>
      <c r="F342" s="40"/>
      <c r="G342" s="40"/>
      <c r="H342" s="40"/>
    </row>
    <row r="343" spans="4:8" ht="13.25" hidden="1" x14ac:dyDescent="0.2">
      <c r="D343" s="40"/>
      <c r="E343" s="40"/>
      <c r="F343" s="40"/>
      <c r="G343" s="40"/>
      <c r="H343" s="40"/>
    </row>
    <row r="344" spans="4:8" ht="13.25" hidden="1" x14ac:dyDescent="0.2">
      <c r="D344" s="40"/>
      <c r="E344" s="40"/>
      <c r="F344" s="40"/>
      <c r="G344" s="40"/>
      <c r="H344" s="40"/>
    </row>
    <row r="345" spans="4:8" ht="13.25" hidden="1" x14ac:dyDescent="0.2">
      <c r="D345" s="40"/>
      <c r="E345" s="40"/>
      <c r="F345" s="40"/>
      <c r="G345" s="40"/>
      <c r="H345" s="40"/>
    </row>
    <row r="346" spans="4:8" ht="13.25" hidden="1" x14ac:dyDescent="0.2">
      <c r="D346" s="40"/>
      <c r="E346" s="40"/>
      <c r="F346" s="40"/>
      <c r="G346" s="40"/>
      <c r="H346" s="40"/>
    </row>
    <row r="347" spans="4:8" ht="13.25" hidden="1" x14ac:dyDescent="0.2">
      <c r="D347" s="40"/>
      <c r="E347" s="40"/>
      <c r="F347" s="40"/>
      <c r="G347" s="40"/>
      <c r="H347" s="40"/>
    </row>
    <row r="348" spans="4:8" ht="13.25" hidden="1" x14ac:dyDescent="0.2">
      <c r="D348" s="40"/>
      <c r="E348" s="40"/>
      <c r="F348" s="40"/>
      <c r="G348" s="40"/>
      <c r="H348" s="40"/>
    </row>
    <row r="349" spans="4:8" ht="13.25" hidden="1" x14ac:dyDescent="0.2">
      <c r="D349" s="40"/>
      <c r="E349" s="40"/>
      <c r="F349" s="40"/>
      <c r="G349" s="40"/>
      <c r="H349" s="40"/>
    </row>
    <row r="350" spans="4:8" ht="13.25" hidden="1" x14ac:dyDescent="0.2">
      <c r="D350" s="40"/>
      <c r="E350" s="40"/>
      <c r="F350" s="40"/>
      <c r="G350" s="40"/>
      <c r="H350" s="40"/>
    </row>
    <row r="351" spans="4:8" ht="13.25" hidden="1" x14ac:dyDescent="0.2">
      <c r="D351" s="40"/>
      <c r="E351" s="40"/>
      <c r="F351" s="40"/>
      <c r="G351" s="40"/>
      <c r="H351" s="40"/>
    </row>
    <row r="352" spans="4:8" ht="13.25" hidden="1" x14ac:dyDescent="0.2">
      <c r="D352" s="40"/>
      <c r="E352" s="40"/>
      <c r="F352" s="40"/>
      <c r="G352" s="40"/>
      <c r="H352" s="40"/>
    </row>
    <row r="353" spans="4:8" ht="13.25" hidden="1" x14ac:dyDescent="0.2">
      <c r="D353" s="40"/>
      <c r="E353" s="40"/>
      <c r="F353" s="40"/>
      <c r="G353" s="40"/>
      <c r="H353" s="40"/>
    </row>
    <row r="354" spans="4:8" ht="13.25" hidden="1" x14ac:dyDescent="0.2">
      <c r="D354" s="40"/>
      <c r="E354" s="40"/>
      <c r="F354" s="40"/>
      <c r="G354" s="40"/>
      <c r="H354" s="40"/>
    </row>
    <row r="355" spans="4:8" ht="13.25" hidden="1" x14ac:dyDescent="0.2">
      <c r="D355" s="40"/>
      <c r="E355" s="40"/>
      <c r="F355" s="40"/>
      <c r="G355" s="40"/>
      <c r="H355" s="40"/>
    </row>
    <row r="356" spans="4:8" ht="13.25" hidden="1" x14ac:dyDescent="0.2">
      <c r="D356" s="40"/>
      <c r="E356" s="40"/>
      <c r="F356" s="40"/>
      <c r="G356" s="40"/>
      <c r="H356" s="40"/>
    </row>
    <row r="357" spans="4:8" ht="13.25" hidden="1" x14ac:dyDescent="0.2">
      <c r="D357" s="40"/>
      <c r="E357" s="40"/>
      <c r="F357" s="40"/>
      <c r="G357" s="40"/>
      <c r="H357" s="40"/>
    </row>
    <row r="358" spans="4:8" ht="13.25" hidden="1" x14ac:dyDescent="0.2">
      <c r="D358" s="40"/>
      <c r="E358" s="40"/>
      <c r="F358" s="40"/>
      <c r="G358" s="40"/>
      <c r="H358" s="40"/>
    </row>
    <row r="359" spans="4:8" ht="13.25" hidden="1" x14ac:dyDescent="0.2">
      <c r="D359" s="40"/>
      <c r="E359" s="40"/>
      <c r="F359" s="40"/>
      <c r="G359" s="40"/>
      <c r="H359" s="40"/>
    </row>
    <row r="360" spans="4:8" ht="13.25" hidden="1" x14ac:dyDescent="0.2">
      <c r="D360" s="40"/>
      <c r="E360" s="40"/>
      <c r="F360" s="40"/>
      <c r="G360" s="40"/>
      <c r="H360" s="40"/>
    </row>
    <row r="361" spans="4:8" ht="13.25" hidden="1" x14ac:dyDescent="0.2">
      <c r="D361" s="40"/>
      <c r="E361" s="40"/>
      <c r="F361" s="40"/>
      <c r="G361" s="40"/>
      <c r="H361" s="40"/>
    </row>
    <row r="362" spans="4:8" ht="13.25" hidden="1" x14ac:dyDescent="0.2">
      <c r="D362" s="40"/>
      <c r="E362" s="40"/>
      <c r="F362" s="40"/>
      <c r="G362" s="40"/>
      <c r="H362" s="40"/>
    </row>
    <row r="363" spans="4:8" ht="13.25" hidden="1" x14ac:dyDescent="0.2">
      <c r="D363" s="40"/>
      <c r="E363" s="40"/>
      <c r="F363" s="40"/>
      <c r="G363" s="40"/>
      <c r="H363" s="40"/>
    </row>
    <row r="364" spans="4:8" ht="13.25" hidden="1" x14ac:dyDescent="0.2">
      <c r="D364" s="40"/>
      <c r="E364" s="40"/>
      <c r="F364" s="40"/>
      <c r="G364" s="40"/>
      <c r="H364" s="40"/>
    </row>
    <row r="365" spans="4:8" ht="13.25" hidden="1" x14ac:dyDescent="0.2">
      <c r="D365" s="40"/>
      <c r="E365" s="40"/>
      <c r="F365" s="40"/>
      <c r="G365" s="40"/>
      <c r="H365" s="40"/>
    </row>
    <row r="366" spans="4:8" ht="13.25" hidden="1" x14ac:dyDescent="0.2">
      <c r="D366" s="40"/>
      <c r="E366" s="40"/>
      <c r="F366" s="40"/>
      <c r="G366" s="40"/>
      <c r="H366" s="40"/>
    </row>
    <row r="367" spans="4:8" ht="13.25" hidden="1" x14ac:dyDescent="0.2">
      <c r="D367" s="40"/>
      <c r="E367" s="40"/>
      <c r="F367" s="40"/>
      <c r="G367" s="40"/>
      <c r="H367" s="40"/>
    </row>
    <row r="368" spans="4:8" ht="13.25" hidden="1" x14ac:dyDescent="0.2">
      <c r="D368" s="40"/>
      <c r="E368" s="40"/>
      <c r="F368" s="40"/>
      <c r="G368" s="40"/>
      <c r="H368" s="40"/>
    </row>
    <row r="369" spans="4:8" ht="13.25" hidden="1" x14ac:dyDescent="0.2">
      <c r="D369" s="40"/>
      <c r="E369" s="40"/>
      <c r="F369" s="40"/>
      <c r="G369" s="40"/>
      <c r="H369" s="40"/>
    </row>
    <row r="370" spans="4:8" ht="13.25" hidden="1" x14ac:dyDescent="0.2">
      <c r="D370" s="40"/>
      <c r="E370" s="40"/>
      <c r="F370" s="40"/>
      <c r="G370" s="40"/>
      <c r="H370" s="40"/>
    </row>
    <row r="371" spans="4:8" ht="13.25" hidden="1" x14ac:dyDescent="0.2">
      <c r="D371" s="40"/>
      <c r="E371" s="40"/>
      <c r="F371" s="40"/>
      <c r="G371" s="40"/>
      <c r="H371" s="40"/>
    </row>
    <row r="372" spans="4:8" ht="13.25" hidden="1" x14ac:dyDescent="0.2">
      <c r="D372" s="40"/>
      <c r="E372" s="40"/>
      <c r="F372" s="40"/>
      <c r="G372" s="40"/>
      <c r="H372" s="40"/>
    </row>
    <row r="373" spans="4:8" ht="13.25" hidden="1" x14ac:dyDescent="0.2">
      <c r="D373" s="40"/>
      <c r="E373" s="40"/>
      <c r="F373" s="40"/>
      <c r="G373" s="40"/>
      <c r="H373" s="40"/>
    </row>
    <row r="374" spans="4:8" ht="13.25" hidden="1" x14ac:dyDescent="0.2">
      <c r="D374" s="40"/>
      <c r="E374" s="40"/>
      <c r="F374" s="40"/>
      <c r="G374" s="40"/>
      <c r="H374" s="40"/>
    </row>
    <row r="375" spans="4:8" ht="13.25" hidden="1" x14ac:dyDescent="0.2">
      <c r="D375" s="40"/>
      <c r="E375" s="40"/>
      <c r="F375" s="40"/>
      <c r="G375" s="40"/>
      <c r="H375" s="40"/>
    </row>
    <row r="376" spans="4:8" ht="13.25" hidden="1" x14ac:dyDescent="0.2">
      <c r="D376" s="40"/>
      <c r="E376" s="40"/>
      <c r="F376" s="40"/>
      <c r="G376" s="40"/>
      <c r="H376" s="40"/>
    </row>
    <row r="377" spans="4:8" ht="13.25" hidden="1" x14ac:dyDescent="0.2">
      <c r="D377" s="40"/>
      <c r="E377" s="40"/>
      <c r="F377" s="40"/>
      <c r="G377" s="40"/>
      <c r="H377" s="40"/>
    </row>
    <row r="378" spans="4:8" ht="13.25" hidden="1" x14ac:dyDescent="0.2">
      <c r="D378" s="40"/>
      <c r="E378" s="40"/>
      <c r="F378" s="40"/>
      <c r="G378" s="40"/>
      <c r="H378" s="40"/>
    </row>
    <row r="379" spans="4:8" ht="13.25" hidden="1" x14ac:dyDescent="0.2">
      <c r="D379" s="40"/>
      <c r="E379" s="40"/>
      <c r="F379" s="40"/>
      <c r="G379" s="40"/>
      <c r="H379" s="40"/>
    </row>
    <row r="380" spans="4:8" ht="13.25" hidden="1" x14ac:dyDescent="0.2">
      <c r="D380" s="40"/>
      <c r="E380" s="40"/>
      <c r="F380" s="40"/>
      <c r="G380" s="40"/>
      <c r="H380" s="40"/>
    </row>
    <row r="381" spans="4:8" ht="13.25" hidden="1" x14ac:dyDescent="0.2">
      <c r="D381" s="40"/>
      <c r="E381" s="40"/>
      <c r="F381" s="40"/>
      <c r="G381" s="40"/>
      <c r="H381" s="40"/>
    </row>
    <row r="382" spans="4:8" ht="13.25" hidden="1" x14ac:dyDescent="0.2">
      <c r="D382" s="40"/>
      <c r="E382" s="40"/>
      <c r="F382" s="40"/>
      <c r="G382" s="40"/>
      <c r="H382" s="40"/>
    </row>
    <row r="383" spans="4:8" ht="13.25" hidden="1" x14ac:dyDescent="0.2">
      <c r="D383" s="40"/>
      <c r="E383" s="40"/>
      <c r="F383" s="40"/>
      <c r="G383" s="40"/>
      <c r="H383" s="40"/>
    </row>
    <row r="384" spans="4:8" ht="13.25" hidden="1" x14ac:dyDescent="0.2">
      <c r="D384" s="40"/>
      <c r="E384" s="40"/>
      <c r="F384" s="40"/>
      <c r="G384" s="40"/>
      <c r="H384" s="40"/>
    </row>
    <row r="385" spans="4:8" ht="13.25" hidden="1" x14ac:dyDescent="0.2">
      <c r="D385" s="40"/>
      <c r="E385" s="40"/>
      <c r="F385" s="40"/>
      <c r="G385" s="40"/>
      <c r="H385" s="40"/>
    </row>
    <row r="386" spans="4:8" ht="13.25" hidden="1" x14ac:dyDescent="0.2">
      <c r="D386" s="40"/>
      <c r="E386" s="40"/>
      <c r="F386" s="40"/>
      <c r="G386" s="40"/>
      <c r="H386" s="40"/>
    </row>
    <row r="387" spans="4:8" ht="13.25" hidden="1" x14ac:dyDescent="0.2">
      <c r="D387" s="40"/>
      <c r="E387" s="40"/>
      <c r="F387" s="40"/>
      <c r="G387" s="40"/>
      <c r="H387" s="40"/>
    </row>
    <row r="388" spans="4:8" ht="13.25" hidden="1" x14ac:dyDescent="0.2">
      <c r="D388" s="40"/>
      <c r="E388" s="40"/>
      <c r="F388" s="40"/>
      <c r="G388" s="40"/>
      <c r="H388" s="40"/>
    </row>
    <row r="389" spans="4:8" ht="13.25" hidden="1" x14ac:dyDescent="0.2">
      <c r="D389" s="40"/>
      <c r="E389" s="40"/>
      <c r="F389" s="40"/>
      <c r="G389" s="40"/>
      <c r="H389" s="40"/>
    </row>
    <row r="390" spans="4:8" ht="13.25" hidden="1" x14ac:dyDescent="0.2">
      <c r="D390" s="40"/>
      <c r="E390" s="40"/>
      <c r="F390" s="40"/>
      <c r="G390" s="40"/>
      <c r="H390" s="40"/>
    </row>
    <row r="391" spans="4:8" ht="13.25" hidden="1" x14ac:dyDescent="0.2">
      <c r="D391" s="40"/>
      <c r="E391" s="40"/>
      <c r="F391" s="40"/>
      <c r="G391" s="40"/>
      <c r="H391" s="40"/>
    </row>
    <row r="392" spans="4:8" ht="13.25" hidden="1" x14ac:dyDescent="0.2">
      <c r="D392" s="40"/>
      <c r="E392" s="40"/>
      <c r="F392" s="40"/>
      <c r="G392" s="40"/>
      <c r="H392" s="40"/>
    </row>
    <row r="393" spans="4:8" ht="13.25" hidden="1" x14ac:dyDescent="0.2">
      <c r="D393" s="40"/>
      <c r="E393" s="40"/>
      <c r="F393" s="40"/>
      <c r="G393" s="40"/>
      <c r="H393" s="40"/>
    </row>
    <row r="394" spans="4:8" ht="13.25" hidden="1" x14ac:dyDescent="0.2">
      <c r="D394" s="40"/>
      <c r="E394" s="40"/>
      <c r="F394" s="40"/>
      <c r="G394" s="40"/>
      <c r="H394" s="40"/>
    </row>
    <row r="395" spans="4:8" ht="13.25" hidden="1" x14ac:dyDescent="0.2">
      <c r="D395" s="40"/>
      <c r="E395" s="40"/>
      <c r="F395" s="40"/>
      <c r="G395" s="40"/>
      <c r="H395" s="40"/>
    </row>
    <row r="396" spans="4:8" ht="13.25" hidden="1" x14ac:dyDescent="0.2">
      <c r="D396" s="40"/>
      <c r="E396" s="40"/>
      <c r="F396" s="40"/>
      <c r="G396" s="40"/>
      <c r="H396" s="40"/>
    </row>
    <row r="397" spans="4:8" ht="13.25" hidden="1" x14ac:dyDescent="0.2">
      <c r="D397" s="40"/>
      <c r="E397" s="40"/>
      <c r="F397" s="40"/>
      <c r="G397" s="40"/>
      <c r="H397" s="40"/>
    </row>
    <row r="398" spans="4:8" ht="13.25" hidden="1" x14ac:dyDescent="0.2">
      <c r="D398" s="40"/>
      <c r="E398" s="40"/>
      <c r="F398" s="40"/>
      <c r="G398" s="40"/>
      <c r="H398" s="40"/>
    </row>
    <row r="399" spans="4:8" ht="13.25" hidden="1" x14ac:dyDescent="0.2">
      <c r="D399" s="40"/>
      <c r="E399" s="40"/>
      <c r="F399" s="40"/>
      <c r="G399" s="40"/>
      <c r="H399" s="40"/>
    </row>
    <row r="400" spans="4:8" ht="13.25" hidden="1" x14ac:dyDescent="0.2">
      <c r="D400" s="40"/>
      <c r="E400" s="40"/>
      <c r="F400" s="40"/>
      <c r="G400" s="40"/>
      <c r="H400" s="40"/>
    </row>
    <row r="401" spans="4:8" ht="13.25" hidden="1" x14ac:dyDescent="0.2">
      <c r="D401" s="40"/>
      <c r="E401" s="40"/>
      <c r="F401" s="40"/>
      <c r="G401" s="40"/>
      <c r="H401" s="40"/>
    </row>
    <row r="402" spans="4:8" ht="13.25" hidden="1" x14ac:dyDescent="0.2">
      <c r="D402" s="40"/>
      <c r="E402" s="40"/>
      <c r="F402" s="40"/>
      <c r="G402" s="40"/>
      <c r="H402" s="40"/>
    </row>
    <row r="403" spans="4:8" ht="13.25" hidden="1" x14ac:dyDescent="0.2">
      <c r="D403" s="40"/>
      <c r="E403" s="40"/>
      <c r="F403" s="40"/>
      <c r="G403" s="40"/>
      <c r="H403" s="40"/>
    </row>
    <row r="404" spans="4:8" ht="13.25" hidden="1" x14ac:dyDescent="0.2">
      <c r="D404" s="40"/>
      <c r="E404" s="40"/>
      <c r="F404" s="40"/>
      <c r="G404" s="40"/>
      <c r="H404" s="40"/>
    </row>
    <row r="405" spans="4:8" ht="13.25" hidden="1" x14ac:dyDescent="0.2">
      <c r="D405" s="40"/>
      <c r="E405" s="40"/>
      <c r="F405" s="40"/>
      <c r="G405" s="40"/>
      <c r="H405" s="40"/>
    </row>
    <row r="406" spans="4:8" ht="13.25" hidden="1" x14ac:dyDescent="0.2">
      <c r="D406" s="40"/>
      <c r="E406" s="40"/>
      <c r="F406" s="40"/>
      <c r="G406" s="40"/>
      <c r="H406" s="40"/>
    </row>
    <row r="407" spans="4:8" ht="13.25" hidden="1" x14ac:dyDescent="0.2">
      <c r="D407" s="40"/>
      <c r="E407" s="40"/>
      <c r="F407" s="40"/>
      <c r="G407" s="40"/>
      <c r="H407" s="40"/>
    </row>
    <row r="408" spans="4:8" ht="13.25" hidden="1" x14ac:dyDescent="0.2">
      <c r="D408" s="40"/>
      <c r="E408" s="40"/>
      <c r="F408" s="40"/>
      <c r="G408" s="40"/>
      <c r="H408" s="40"/>
    </row>
    <row r="409" spans="4:8" ht="13.25" hidden="1" x14ac:dyDescent="0.2">
      <c r="D409" s="40"/>
      <c r="E409" s="40"/>
      <c r="F409" s="40"/>
      <c r="G409" s="40"/>
      <c r="H409" s="40"/>
    </row>
    <row r="410" spans="4:8" ht="13.25" hidden="1" x14ac:dyDescent="0.2">
      <c r="D410" s="40"/>
      <c r="E410" s="40"/>
      <c r="F410" s="40"/>
      <c r="G410" s="40"/>
      <c r="H410" s="40"/>
    </row>
    <row r="411" spans="4:8" ht="13.25" hidden="1" x14ac:dyDescent="0.2">
      <c r="D411" s="40"/>
      <c r="E411" s="40"/>
      <c r="F411" s="40"/>
      <c r="G411" s="40"/>
      <c r="H411" s="40"/>
    </row>
    <row r="412" spans="4:8" ht="13.25" hidden="1" x14ac:dyDescent="0.2">
      <c r="D412" s="40"/>
      <c r="E412" s="40"/>
      <c r="F412" s="40"/>
      <c r="G412" s="40"/>
      <c r="H412" s="40"/>
    </row>
    <row r="413" spans="4:8" ht="13.25" hidden="1" x14ac:dyDescent="0.2">
      <c r="D413" s="40"/>
      <c r="E413" s="40"/>
      <c r="F413" s="40"/>
      <c r="G413" s="40"/>
      <c r="H413" s="40"/>
    </row>
    <row r="414" spans="4:8" ht="13.25" hidden="1" x14ac:dyDescent="0.2">
      <c r="D414" s="40"/>
      <c r="E414" s="40"/>
      <c r="F414" s="40"/>
      <c r="G414" s="40"/>
      <c r="H414" s="40"/>
    </row>
    <row r="415" spans="4:8" ht="13.25" hidden="1" x14ac:dyDescent="0.2">
      <c r="D415" s="40"/>
      <c r="E415" s="40"/>
      <c r="F415" s="40"/>
      <c r="G415" s="40"/>
      <c r="H415" s="40"/>
    </row>
    <row r="416" spans="4:8" ht="13.25" hidden="1" x14ac:dyDescent="0.2">
      <c r="D416" s="40"/>
      <c r="E416" s="40"/>
      <c r="F416" s="40"/>
      <c r="G416" s="40"/>
      <c r="H416" s="40"/>
    </row>
    <row r="417" spans="4:8" ht="13.25" hidden="1" x14ac:dyDescent="0.2">
      <c r="D417" s="40"/>
      <c r="E417" s="40"/>
      <c r="F417" s="40"/>
      <c r="G417" s="40"/>
      <c r="H417" s="40"/>
    </row>
    <row r="418" spans="4:8" ht="13.25" hidden="1" x14ac:dyDescent="0.2">
      <c r="D418" s="40"/>
      <c r="E418" s="40"/>
      <c r="F418" s="40"/>
      <c r="G418" s="40"/>
      <c r="H418" s="40"/>
    </row>
    <row r="419" spans="4:8" ht="13.25" hidden="1" x14ac:dyDescent="0.2">
      <c r="D419" s="40"/>
      <c r="E419" s="40"/>
      <c r="F419" s="40"/>
      <c r="G419" s="40"/>
      <c r="H419" s="40"/>
    </row>
    <row r="420" spans="4:8" ht="13.25" hidden="1" x14ac:dyDescent="0.2">
      <c r="D420" s="40"/>
      <c r="E420" s="40"/>
      <c r="F420" s="40"/>
      <c r="G420" s="40"/>
      <c r="H420" s="40"/>
    </row>
    <row r="421" spans="4:8" ht="13.25" hidden="1" x14ac:dyDescent="0.2">
      <c r="D421" s="40"/>
      <c r="E421" s="40"/>
      <c r="F421" s="40"/>
      <c r="G421" s="40"/>
      <c r="H421" s="40"/>
    </row>
    <row r="422" spans="4:8" ht="13.25" hidden="1" x14ac:dyDescent="0.2">
      <c r="D422" s="40"/>
      <c r="E422" s="40"/>
      <c r="F422" s="40"/>
      <c r="G422" s="40"/>
      <c r="H422" s="40"/>
    </row>
    <row r="423" spans="4:8" ht="13.25" hidden="1" x14ac:dyDescent="0.2">
      <c r="D423" s="40"/>
      <c r="E423" s="40"/>
      <c r="F423" s="40"/>
      <c r="G423" s="40"/>
      <c r="H423" s="40"/>
    </row>
    <row r="424" spans="4:8" ht="13.25" hidden="1" x14ac:dyDescent="0.2">
      <c r="D424" s="40"/>
      <c r="E424" s="40"/>
      <c r="F424" s="40"/>
      <c r="G424" s="40"/>
      <c r="H424" s="40"/>
    </row>
    <row r="425" spans="4:8" ht="13.25" hidden="1" x14ac:dyDescent="0.2">
      <c r="D425" s="40"/>
      <c r="E425" s="40"/>
      <c r="F425" s="40"/>
      <c r="G425" s="40"/>
      <c r="H425" s="40"/>
    </row>
    <row r="426" spans="4:8" ht="13.25" hidden="1" x14ac:dyDescent="0.2">
      <c r="D426" s="40"/>
      <c r="E426" s="40"/>
      <c r="F426" s="40"/>
      <c r="G426" s="40"/>
      <c r="H426" s="40"/>
    </row>
    <row r="427" spans="4:8" ht="13.25" hidden="1" x14ac:dyDescent="0.2">
      <c r="D427" s="40"/>
      <c r="E427" s="40"/>
      <c r="F427" s="40"/>
      <c r="G427" s="40"/>
      <c r="H427" s="40"/>
    </row>
    <row r="428" spans="4:8" ht="13.25" hidden="1" x14ac:dyDescent="0.2">
      <c r="D428" s="40"/>
      <c r="E428" s="40"/>
      <c r="F428" s="40"/>
      <c r="G428" s="40"/>
      <c r="H428" s="40"/>
    </row>
    <row r="429" spans="4:8" ht="13.25" hidden="1" x14ac:dyDescent="0.2">
      <c r="D429" s="40"/>
      <c r="E429" s="40"/>
      <c r="F429" s="40"/>
      <c r="G429" s="40"/>
      <c r="H429" s="40"/>
    </row>
    <row r="430" spans="4:8" ht="13.25" hidden="1" x14ac:dyDescent="0.2">
      <c r="D430" s="40"/>
      <c r="E430" s="40"/>
      <c r="F430" s="40"/>
      <c r="G430" s="40"/>
      <c r="H430" s="40"/>
    </row>
    <row r="431" spans="4:8" ht="13.25" hidden="1" x14ac:dyDescent="0.2">
      <c r="D431" s="40"/>
      <c r="E431" s="40"/>
      <c r="F431" s="40"/>
      <c r="G431" s="40"/>
      <c r="H431" s="40"/>
    </row>
    <row r="432" spans="4:8" ht="13.25" hidden="1" x14ac:dyDescent="0.2">
      <c r="D432" s="40"/>
      <c r="E432" s="40"/>
      <c r="F432" s="40"/>
      <c r="G432" s="40"/>
      <c r="H432" s="40"/>
    </row>
    <row r="433" spans="4:8" ht="13.25" hidden="1" x14ac:dyDescent="0.2">
      <c r="D433" s="40"/>
      <c r="E433" s="40"/>
      <c r="F433" s="40"/>
      <c r="G433" s="40"/>
      <c r="H433" s="40"/>
    </row>
    <row r="434" spans="4:8" ht="13.25" hidden="1" x14ac:dyDescent="0.2">
      <c r="D434" s="40"/>
      <c r="E434" s="40"/>
      <c r="F434" s="40"/>
      <c r="G434" s="40"/>
      <c r="H434" s="40"/>
    </row>
    <row r="435" spans="4:8" ht="13.25" hidden="1" x14ac:dyDescent="0.2">
      <c r="D435" s="40"/>
      <c r="E435" s="40"/>
      <c r="F435" s="40"/>
      <c r="G435" s="40"/>
      <c r="H435" s="40"/>
    </row>
    <row r="436" spans="4:8" ht="13.25" hidden="1" x14ac:dyDescent="0.2">
      <c r="D436" s="40"/>
      <c r="E436" s="40"/>
      <c r="F436" s="40"/>
      <c r="G436" s="40"/>
      <c r="H436" s="40"/>
    </row>
    <row r="437" spans="4:8" ht="13.25" hidden="1" x14ac:dyDescent="0.2">
      <c r="D437" s="40"/>
      <c r="E437" s="40"/>
      <c r="F437" s="40"/>
      <c r="G437" s="40"/>
      <c r="H437" s="40"/>
    </row>
    <row r="438" spans="4:8" ht="13.25" hidden="1" x14ac:dyDescent="0.2">
      <c r="D438" s="40"/>
      <c r="E438" s="40"/>
      <c r="F438" s="40"/>
      <c r="G438" s="40"/>
      <c r="H438" s="40"/>
    </row>
    <row r="439" spans="4:8" ht="13.25" hidden="1" x14ac:dyDescent="0.2">
      <c r="D439" s="40"/>
      <c r="E439" s="40"/>
      <c r="F439" s="40"/>
      <c r="G439" s="40"/>
      <c r="H439" s="40"/>
    </row>
    <row r="440" spans="4:8" ht="13.25" hidden="1" x14ac:dyDescent="0.2">
      <c r="D440" s="40"/>
      <c r="E440" s="40"/>
      <c r="F440" s="40"/>
      <c r="G440" s="40"/>
      <c r="H440" s="40"/>
    </row>
    <row r="441" spans="4:8" ht="13.25" hidden="1" x14ac:dyDescent="0.2">
      <c r="D441" s="40"/>
      <c r="E441" s="40"/>
      <c r="F441" s="40"/>
      <c r="G441" s="40"/>
      <c r="H441" s="40"/>
    </row>
    <row r="442" spans="4:8" ht="13.25" hidden="1" x14ac:dyDescent="0.2">
      <c r="D442" s="40"/>
      <c r="E442" s="40"/>
      <c r="F442" s="40"/>
      <c r="G442" s="40"/>
      <c r="H442" s="40"/>
    </row>
    <row r="443" spans="4:8" ht="13.25" hidden="1" x14ac:dyDescent="0.2">
      <c r="D443" s="40"/>
      <c r="E443" s="40"/>
      <c r="F443" s="40"/>
      <c r="G443" s="40"/>
      <c r="H443" s="40"/>
    </row>
    <row r="444" spans="4:8" ht="13.25" hidden="1" x14ac:dyDescent="0.2">
      <c r="D444" s="40"/>
      <c r="E444" s="40"/>
      <c r="F444" s="40"/>
      <c r="G444" s="40"/>
      <c r="H444" s="40"/>
    </row>
    <row r="445" spans="4:8" ht="13.25" hidden="1" x14ac:dyDescent="0.2">
      <c r="D445" s="40"/>
      <c r="E445" s="40"/>
      <c r="F445" s="40"/>
      <c r="G445" s="40"/>
      <c r="H445" s="40"/>
    </row>
    <row r="446" spans="4:8" ht="13.25" hidden="1" x14ac:dyDescent="0.2">
      <c r="D446" s="40"/>
      <c r="E446" s="40"/>
      <c r="F446" s="40"/>
      <c r="G446" s="40"/>
      <c r="H446" s="40"/>
    </row>
    <row r="447" spans="4:8" ht="13.25" hidden="1" x14ac:dyDescent="0.2">
      <c r="D447" s="40"/>
      <c r="E447" s="40"/>
      <c r="F447" s="40"/>
      <c r="G447" s="40"/>
      <c r="H447" s="40"/>
    </row>
    <row r="448" spans="4:8" ht="13.25" hidden="1" x14ac:dyDescent="0.2">
      <c r="D448" s="40"/>
      <c r="E448" s="40"/>
      <c r="F448" s="40"/>
      <c r="G448" s="40"/>
      <c r="H448" s="40"/>
    </row>
    <row r="449" spans="4:8" ht="13.25" hidden="1" x14ac:dyDescent="0.2">
      <c r="D449" s="40"/>
      <c r="E449" s="40"/>
      <c r="F449" s="40"/>
      <c r="G449" s="40"/>
      <c r="H449" s="40"/>
    </row>
    <row r="450" spans="4:8" ht="13.25" hidden="1" x14ac:dyDescent="0.2">
      <c r="D450" s="40"/>
      <c r="E450" s="40"/>
      <c r="F450" s="40"/>
      <c r="G450" s="40"/>
      <c r="H450" s="40"/>
    </row>
    <row r="451" spans="4:8" ht="13.25" hidden="1" x14ac:dyDescent="0.2">
      <c r="D451" s="40"/>
      <c r="E451" s="40"/>
      <c r="F451" s="40"/>
      <c r="G451" s="40"/>
      <c r="H451" s="40"/>
    </row>
    <row r="452" spans="4:8" ht="13.25" hidden="1" x14ac:dyDescent="0.2">
      <c r="D452" s="40"/>
      <c r="E452" s="40"/>
      <c r="F452" s="40"/>
      <c r="G452" s="40"/>
      <c r="H452" s="40"/>
    </row>
    <row r="453" spans="4:8" ht="13.25" hidden="1" x14ac:dyDescent="0.2">
      <c r="D453" s="40"/>
      <c r="E453" s="40"/>
      <c r="F453" s="40"/>
      <c r="G453" s="40"/>
      <c r="H453" s="40"/>
    </row>
    <row r="454" spans="4:8" ht="13.25" hidden="1" x14ac:dyDescent="0.2">
      <c r="D454" s="40"/>
      <c r="E454" s="40"/>
      <c r="F454" s="40"/>
      <c r="G454" s="40"/>
      <c r="H454" s="40"/>
    </row>
    <row r="455" spans="4:8" ht="13.25" hidden="1" x14ac:dyDescent="0.2">
      <c r="D455" s="40"/>
      <c r="E455" s="40"/>
      <c r="F455" s="40"/>
      <c r="G455" s="40"/>
      <c r="H455" s="40"/>
    </row>
    <row r="456" spans="4:8" ht="13.25" hidden="1" x14ac:dyDescent="0.2">
      <c r="D456" s="40"/>
      <c r="E456" s="40"/>
      <c r="F456" s="40"/>
      <c r="G456" s="40"/>
      <c r="H456" s="40"/>
    </row>
    <row r="457" spans="4:8" ht="13.25" hidden="1" x14ac:dyDescent="0.2">
      <c r="D457" s="40"/>
      <c r="E457" s="40"/>
      <c r="F457" s="40"/>
      <c r="G457" s="40"/>
      <c r="H457" s="40"/>
    </row>
    <row r="458" spans="4:8" ht="13.25" hidden="1" x14ac:dyDescent="0.2">
      <c r="D458" s="40"/>
      <c r="E458" s="40"/>
      <c r="F458" s="40"/>
      <c r="G458" s="40"/>
      <c r="H458" s="40"/>
    </row>
    <row r="459" spans="4:8" ht="13.25" hidden="1" x14ac:dyDescent="0.2">
      <c r="D459" s="40"/>
      <c r="E459" s="40"/>
      <c r="F459" s="40"/>
      <c r="G459" s="40"/>
      <c r="H459" s="40"/>
    </row>
    <row r="460" spans="4:8" ht="13.25" hidden="1" x14ac:dyDescent="0.2">
      <c r="D460" s="40"/>
      <c r="E460" s="40"/>
      <c r="F460" s="40"/>
      <c r="G460" s="40"/>
      <c r="H460" s="40"/>
    </row>
    <row r="461" spans="4:8" ht="13.25" hidden="1" x14ac:dyDescent="0.2">
      <c r="D461" s="40"/>
      <c r="E461" s="40"/>
      <c r="F461" s="40"/>
      <c r="G461" s="40"/>
      <c r="H461" s="40"/>
    </row>
    <row r="462" spans="4:8" ht="13.25" hidden="1" x14ac:dyDescent="0.2">
      <c r="D462" s="40"/>
      <c r="E462" s="40"/>
      <c r="F462" s="40"/>
      <c r="G462" s="40"/>
      <c r="H462" s="40"/>
    </row>
    <row r="463" spans="4:8" ht="13.25" hidden="1" x14ac:dyDescent="0.2">
      <c r="D463" s="40"/>
      <c r="E463" s="40"/>
      <c r="F463" s="40"/>
      <c r="G463" s="40"/>
      <c r="H463" s="40"/>
    </row>
    <row r="464" spans="4:8" ht="13.25" hidden="1" x14ac:dyDescent="0.2">
      <c r="D464" s="40"/>
      <c r="E464" s="40"/>
      <c r="F464" s="40"/>
      <c r="G464" s="40"/>
      <c r="H464" s="40"/>
    </row>
    <row r="465" spans="4:8" ht="13.25" hidden="1" x14ac:dyDescent="0.2">
      <c r="D465" s="40"/>
      <c r="E465" s="40"/>
      <c r="F465" s="40"/>
      <c r="G465" s="40"/>
      <c r="H465" s="40"/>
    </row>
    <row r="466" spans="4:8" ht="13.25" hidden="1" x14ac:dyDescent="0.2">
      <c r="D466" s="40"/>
      <c r="E466" s="40"/>
      <c r="F466" s="40"/>
      <c r="G466" s="40"/>
      <c r="H466" s="40"/>
    </row>
    <row r="467" spans="4:8" ht="13.25" hidden="1" x14ac:dyDescent="0.2">
      <c r="D467" s="40"/>
      <c r="E467" s="40"/>
      <c r="F467" s="40"/>
      <c r="G467" s="40"/>
      <c r="H467" s="40"/>
    </row>
    <row r="468" spans="4:8" ht="13.25" hidden="1" x14ac:dyDescent="0.2">
      <c r="D468" s="40"/>
      <c r="E468" s="40"/>
      <c r="F468" s="40"/>
      <c r="G468" s="40"/>
      <c r="H468" s="40"/>
    </row>
    <row r="469" spans="4:8" ht="13.25" hidden="1" x14ac:dyDescent="0.2">
      <c r="D469" s="40"/>
      <c r="E469" s="40"/>
      <c r="F469" s="40"/>
      <c r="G469" s="40"/>
      <c r="H469" s="40"/>
    </row>
    <row r="470" spans="4:8" ht="13.25" hidden="1" x14ac:dyDescent="0.2">
      <c r="D470" s="40"/>
      <c r="E470" s="40"/>
      <c r="F470" s="40"/>
      <c r="G470" s="40"/>
      <c r="H470" s="40"/>
    </row>
    <row r="471" spans="4:8" ht="13.25" hidden="1" x14ac:dyDescent="0.2">
      <c r="D471" s="40"/>
      <c r="E471" s="40"/>
      <c r="F471" s="40"/>
      <c r="G471" s="40"/>
      <c r="H471" s="40"/>
    </row>
    <row r="472" spans="4:8" ht="13.25" hidden="1" x14ac:dyDescent="0.2">
      <c r="D472" s="40"/>
      <c r="E472" s="40"/>
      <c r="F472" s="40"/>
      <c r="G472" s="40"/>
      <c r="H472" s="40"/>
    </row>
    <row r="473" spans="4:8" ht="13.25" hidden="1" x14ac:dyDescent="0.2">
      <c r="D473" s="40"/>
      <c r="E473" s="40"/>
      <c r="F473" s="40"/>
      <c r="G473" s="40"/>
      <c r="H473" s="40"/>
    </row>
    <row r="474" spans="4:8" ht="13.25" hidden="1" x14ac:dyDescent="0.2">
      <c r="D474" s="40"/>
      <c r="E474" s="40"/>
      <c r="F474" s="40"/>
      <c r="G474" s="40"/>
      <c r="H474" s="40"/>
    </row>
    <row r="475" spans="4:8" ht="13.25" hidden="1" x14ac:dyDescent="0.2">
      <c r="D475" s="40"/>
      <c r="E475" s="40"/>
      <c r="F475" s="40"/>
      <c r="G475" s="40"/>
      <c r="H475" s="40"/>
    </row>
    <row r="476" spans="4:8" ht="13.25" hidden="1" x14ac:dyDescent="0.2">
      <c r="D476" s="40"/>
      <c r="E476" s="40"/>
      <c r="F476" s="40"/>
      <c r="G476" s="40"/>
      <c r="H476" s="40"/>
    </row>
    <row r="477" spans="4:8" ht="13.25" hidden="1" x14ac:dyDescent="0.2">
      <c r="D477" s="40"/>
      <c r="E477" s="40"/>
      <c r="F477" s="40"/>
      <c r="G477" s="40"/>
      <c r="H477" s="40"/>
    </row>
    <row r="478" spans="4:8" ht="13.25" hidden="1" x14ac:dyDescent="0.2">
      <c r="D478" s="40"/>
      <c r="E478" s="40"/>
      <c r="F478" s="40"/>
      <c r="G478" s="40"/>
      <c r="H478" s="40"/>
    </row>
    <row r="479" spans="4:8" ht="13.25" hidden="1" x14ac:dyDescent="0.2">
      <c r="D479" s="40"/>
      <c r="E479" s="40"/>
      <c r="F479" s="40"/>
      <c r="G479" s="40"/>
      <c r="H479" s="40"/>
    </row>
    <row r="480" spans="4:8" ht="13.25" hidden="1" x14ac:dyDescent="0.2">
      <c r="D480" s="40"/>
      <c r="E480" s="40"/>
      <c r="F480" s="40"/>
      <c r="G480" s="40"/>
      <c r="H480" s="40"/>
    </row>
    <row r="481" spans="4:8" ht="13.25" hidden="1" x14ac:dyDescent="0.2">
      <c r="D481" s="40"/>
      <c r="E481" s="40"/>
      <c r="F481" s="40"/>
      <c r="G481" s="40"/>
      <c r="H481" s="40"/>
    </row>
    <row r="482" spans="4:8" ht="13.25" hidden="1" x14ac:dyDescent="0.2">
      <c r="D482" s="40"/>
      <c r="E482" s="40"/>
      <c r="F482" s="40"/>
      <c r="G482" s="40"/>
      <c r="H482" s="40"/>
    </row>
    <row r="483" spans="4:8" ht="13.25" hidden="1" x14ac:dyDescent="0.2">
      <c r="D483" s="40"/>
      <c r="E483" s="40"/>
      <c r="F483" s="40"/>
      <c r="G483" s="40"/>
      <c r="H483" s="40"/>
    </row>
    <row r="484" spans="4:8" ht="13.25" hidden="1" x14ac:dyDescent="0.2">
      <c r="D484" s="40"/>
      <c r="E484" s="40"/>
      <c r="F484" s="40"/>
      <c r="G484" s="40"/>
      <c r="H484" s="40"/>
    </row>
    <row r="485" spans="4:8" ht="13.25" hidden="1" x14ac:dyDescent="0.2">
      <c r="D485" s="40"/>
      <c r="E485" s="40"/>
      <c r="F485" s="40"/>
      <c r="G485" s="40"/>
      <c r="H485" s="40"/>
    </row>
    <row r="486" spans="4:8" ht="13.25" hidden="1" x14ac:dyDescent="0.2">
      <c r="D486" s="40"/>
      <c r="E486" s="40"/>
      <c r="F486" s="40"/>
      <c r="G486" s="40"/>
      <c r="H486" s="40"/>
    </row>
    <row r="487" spans="4:8" ht="13.25" hidden="1" x14ac:dyDescent="0.2">
      <c r="D487" s="40"/>
      <c r="E487" s="40"/>
      <c r="F487" s="40"/>
      <c r="G487" s="40"/>
      <c r="H487" s="40"/>
    </row>
    <row r="488" spans="4:8" ht="13.25" hidden="1" x14ac:dyDescent="0.2">
      <c r="D488" s="40"/>
      <c r="E488" s="40"/>
      <c r="F488" s="40"/>
      <c r="G488" s="40"/>
      <c r="H488" s="40"/>
    </row>
    <row r="489" spans="4:8" ht="13.25" hidden="1" x14ac:dyDescent="0.2">
      <c r="D489" s="40"/>
      <c r="E489" s="40"/>
      <c r="F489" s="40"/>
      <c r="G489" s="40"/>
      <c r="H489" s="40"/>
    </row>
    <row r="490" spans="4:8" ht="13.25" hidden="1" x14ac:dyDescent="0.2">
      <c r="D490" s="40"/>
      <c r="E490" s="40"/>
      <c r="F490" s="40"/>
      <c r="G490" s="40"/>
      <c r="H490" s="40"/>
    </row>
    <row r="491" spans="4:8" ht="13.25" hidden="1" x14ac:dyDescent="0.2">
      <c r="D491" s="40"/>
      <c r="E491" s="40"/>
      <c r="F491" s="40"/>
      <c r="G491" s="40"/>
      <c r="H491" s="40"/>
    </row>
    <row r="492" spans="4:8" ht="13.25" hidden="1" x14ac:dyDescent="0.2">
      <c r="D492" s="40"/>
      <c r="E492" s="40"/>
      <c r="F492" s="40"/>
      <c r="G492" s="40"/>
      <c r="H492" s="40"/>
    </row>
    <row r="493" spans="4:8" ht="13.25" hidden="1" x14ac:dyDescent="0.2">
      <c r="D493" s="40"/>
      <c r="E493" s="40"/>
      <c r="F493" s="40"/>
      <c r="G493" s="40"/>
      <c r="H493" s="40"/>
    </row>
    <row r="494" spans="4:8" ht="13.25" hidden="1" x14ac:dyDescent="0.2">
      <c r="D494" s="40"/>
      <c r="E494" s="40"/>
      <c r="F494" s="40"/>
      <c r="G494" s="40"/>
      <c r="H494" s="40"/>
    </row>
    <row r="495" spans="4:8" ht="13.25" hidden="1" x14ac:dyDescent="0.2">
      <c r="D495" s="40"/>
      <c r="E495" s="40"/>
      <c r="F495" s="40"/>
      <c r="G495" s="40"/>
      <c r="H495" s="40"/>
    </row>
    <row r="496" spans="4:8" ht="13.25" hidden="1" x14ac:dyDescent="0.2">
      <c r="D496" s="40"/>
      <c r="E496" s="40"/>
      <c r="F496" s="40"/>
      <c r="G496" s="40"/>
      <c r="H496" s="40"/>
    </row>
    <row r="497" spans="4:8" ht="13.25" hidden="1" x14ac:dyDescent="0.2">
      <c r="D497" s="40"/>
      <c r="E497" s="40"/>
      <c r="F497" s="40"/>
      <c r="G497" s="40"/>
      <c r="H497" s="40"/>
    </row>
    <row r="498" spans="4:8" ht="13.25" hidden="1" x14ac:dyDescent="0.2">
      <c r="D498" s="40"/>
      <c r="E498" s="40"/>
      <c r="F498" s="40"/>
      <c r="G498" s="40"/>
      <c r="H498" s="40"/>
    </row>
    <row r="499" spans="4:8" ht="13.25" hidden="1" x14ac:dyDescent="0.2">
      <c r="D499" s="40"/>
      <c r="E499" s="40"/>
      <c r="F499" s="40"/>
      <c r="G499" s="40"/>
      <c r="H499" s="40"/>
    </row>
    <row r="500" spans="4:8" ht="13.25" hidden="1" x14ac:dyDescent="0.2">
      <c r="D500" s="40"/>
      <c r="E500" s="40"/>
      <c r="F500" s="40"/>
      <c r="G500" s="40"/>
      <c r="H500" s="40"/>
    </row>
    <row r="501" spans="4:8" ht="13.25" hidden="1" x14ac:dyDescent="0.2">
      <c r="D501" s="40"/>
      <c r="E501" s="40"/>
      <c r="F501" s="40"/>
      <c r="G501" s="40"/>
      <c r="H501" s="40"/>
    </row>
    <row r="502" spans="4:8" ht="13.25" hidden="1" x14ac:dyDescent="0.2">
      <c r="D502" s="40"/>
      <c r="E502" s="40"/>
      <c r="F502" s="40"/>
      <c r="G502" s="40"/>
      <c r="H502" s="40"/>
    </row>
    <row r="503" spans="4:8" ht="13.25" hidden="1" x14ac:dyDescent="0.2">
      <c r="D503" s="40"/>
      <c r="E503" s="40"/>
      <c r="F503" s="40"/>
      <c r="G503" s="40"/>
      <c r="H503" s="40"/>
    </row>
    <row r="504" spans="4:8" ht="13.25" hidden="1" x14ac:dyDescent="0.2">
      <c r="D504" s="40"/>
      <c r="E504" s="40"/>
      <c r="F504" s="40"/>
      <c r="G504" s="40"/>
      <c r="H504" s="40"/>
    </row>
    <row r="505" spans="4:8" ht="13.25" hidden="1" x14ac:dyDescent="0.2">
      <c r="D505" s="40"/>
      <c r="E505" s="40"/>
      <c r="F505" s="40"/>
      <c r="G505" s="40"/>
      <c r="H505" s="40"/>
    </row>
    <row r="506" spans="4:8" ht="13.25" hidden="1" x14ac:dyDescent="0.2">
      <c r="D506" s="40"/>
      <c r="E506" s="40"/>
      <c r="F506" s="40"/>
      <c r="G506" s="40"/>
      <c r="H506" s="40"/>
    </row>
    <row r="507" spans="4:8" ht="13.25" hidden="1" x14ac:dyDescent="0.2">
      <c r="D507" s="40"/>
      <c r="E507" s="40"/>
      <c r="F507" s="40"/>
      <c r="G507" s="40"/>
      <c r="H507" s="40"/>
    </row>
    <row r="508" spans="4:8" ht="13.25" hidden="1" x14ac:dyDescent="0.2">
      <c r="D508" s="40"/>
      <c r="E508" s="40"/>
      <c r="F508" s="40"/>
      <c r="G508" s="40"/>
      <c r="H508" s="40"/>
    </row>
    <row r="509" spans="4:8" ht="13.25" hidden="1" x14ac:dyDescent="0.2"/>
    <row r="510" spans="4:8" ht="13.25" hidden="1" x14ac:dyDescent="0.2"/>
    <row r="511" spans="4:8" ht="13.25" hidden="1" x14ac:dyDescent="0.2"/>
    <row r="512" spans="4:8" ht="13.25" hidden="1" x14ac:dyDescent="0.2"/>
    <row r="513" spans="1:1" ht="13.25" hidden="1" x14ac:dyDescent="0.2"/>
    <row r="514" spans="1:1" ht="13.25" hidden="1" x14ac:dyDescent="0.2"/>
    <row r="515" spans="1:1" ht="13.25" hidden="1" x14ac:dyDescent="0.2"/>
    <row r="516" spans="1:1" ht="13.25" hidden="1" x14ac:dyDescent="0.2"/>
    <row r="517" spans="1:1" ht="13.25" hidden="1" x14ac:dyDescent="0.2"/>
    <row r="518" spans="1:1" ht="13.25" hidden="1" x14ac:dyDescent="0.2"/>
    <row r="519" spans="1:1" ht="13.25" hidden="1" x14ac:dyDescent="0.2">
      <c r="A519" s="4" t="s">
        <v>26</v>
      </c>
    </row>
    <row r="520" spans="1:1" ht="13.25" hidden="1" x14ac:dyDescent="0.2"/>
    <row r="521" spans="1:1" ht="13.25" hidden="1" x14ac:dyDescent="0.2"/>
    <row r="522" spans="1:1" ht="13.25" hidden="1" x14ac:dyDescent="0.2"/>
    <row r="523" spans="1:1" ht="13.25" hidden="1" x14ac:dyDescent="0.2"/>
    <row r="524" spans="1:1" ht="13.25" hidden="1" x14ac:dyDescent="0.2"/>
    <row r="525" spans="1:1" ht="13.25" hidden="1" x14ac:dyDescent="0.2"/>
    <row r="526" spans="1:1" ht="13.25" hidden="1" x14ac:dyDescent="0.2"/>
    <row r="527" spans="1:1" ht="13.25" hidden="1" x14ac:dyDescent="0.2"/>
    <row r="528" spans="1:1" ht="13.25" hidden="1" x14ac:dyDescent="0.2"/>
    <row r="529" ht="13.25" hidden="1" x14ac:dyDescent="0.2"/>
    <row r="530" ht="13.25" hidden="1" x14ac:dyDescent="0.2"/>
    <row r="531" ht="13.25" hidden="1" x14ac:dyDescent="0.2"/>
    <row r="532" ht="13.25" hidden="1" x14ac:dyDescent="0.2"/>
    <row r="533" ht="13.25" hidden="1" x14ac:dyDescent="0.2"/>
    <row r="534" ht="13.25" hidden="1" x14ac:dyDescent="0.2"/>
    <row r="535" ht="13.25" hidden="1" x14ac:dyDescent="0.2"/>
    <row r="536" ht="13.25" hidden="1" x14ac:dyDescent="0.2"/>
    <row r="537" ht="13.25" hidden="1" x14ac:dyDescent="0.2"/>
    <row r="538" ht="13.25" hidden="1" x14ac:dyDescent="0.2"/>
    <row r="539" ht="13.25" hidden="1" x14ac:dyDescent="0.2"/>
    <row r="540" ht="13.25" hidden="1" x14ac:dyDescent="0.2"/>
    <row r="541" ht="13.25" hidden="1" x14ac:dyDescent="0.2"/>
    <row r="542" ht="13.25" hidden="1" x14ac:dyDescent="0.2"/>
    <row r="543" ht="13.25" hidden="1" x14ac:dyDescent="0.2"/>
    <row r="544" ht="13.25" hidden="1" x14ac:dyDescent="0.2"/>
    <row r="545" ht="13.25" hidden="1" x14ac:dyDescent="0.2"/>
    <row r="546" ht="13.25" hidden="1" x14ac:dyDescent="0.2"/>
    <row r="547" ht="13.25" hidden="1" x14ac:dyDescent="0.2"/>
    <row r="548" ht="13.25" hidden="1" x14ac:dyDescent="0.2"/>
    <row r="549" ht="13.25" hidden="1" x14ac:dyDescent="0.2"/>
    <row r="550" ht="13.25" hidden="1" x14ac:dyDescent="0.2"/>
    <row r="551" ht="13.25" hidden="1" x14ac:dyDescent="0.2"/>
    <row r="552" ht="13.25" hidden="1" x14ac:dyDescent="0.2"/>
    <row r="553" ht="13.25" hidden="1" x14ac:dyDescent="0.2"/>
    <row r="554" ht="13.25" hidden="1" x14ac:dyDescent="0.2"/>
    <row r="555" ht="13.25" hidden="1" x14ac:dyDescent="0.2"/>
    <row r="556" ht="13.25" hidden="1" x14ac:dyDescent="0.2"/>
    <row r="557" ht="13.25" hidden="1" x14ac:dyDescent="0.2"/>
    <row r="558" ht="13.25" hidden="1" x14ac:dyDescent="0.2"/>
    <row r="559" ht="13.25" hidden="1" x14ac:dyDescent="0.2"/>
    <row r="560" ht="13.25" hidden="1" x14ac:dyDescent="0.2"/>
    <row r="561" ht="13.25" hidden="1" x14ac:dyDescent="0.2"/>
    <row r="562" ht="13.25" hidden="1" x14ac:dyDescent="0.2"/>
    <row r="563" ht="13.25" hidden="1" x14ac:dyDescent="0.2"/>
    <row r="564" ht="13.25" hidden="1" x14ac:dyDescent="0.2"/>
    <row r="565" ht="13.25" hidden="1" x14ac:dyDescent="0.2"/>
    <row r="566" ht="13.25" hidden="1" x14ac:dyDescent="0.2"/>
    <row r="567" ht="13.25" hidden="1" x14ac:dyDescent="0.2"/>
    <row r="568" ht="13.25" hidden="1" x14ac:dyDescent="0.2"/>
    <row r="569" ht="13.25" hidden="1" x14ac:dyDescent="0.2"/>
    <row r="570" ht="13.25" hidden="1" x14ac:dyDescent="0.2"/>
    <row r="571" ht="13.25" hidden="1" x14ac:dyDescent="0.2"/>
    <row r="572" ht="13.25" hidden="1" x14ac:dyDescent="0.2"/>
    <row r="573" ht="13.25" hidden="1" x14ac:dyDescent="0.2"/>
    <row r="574" ht="13.25" hidden="1" x14ac:dyDescent="0.2"/>
    <row r="575" ht="13.25" hidden="1" x14ac:dyDescent="0.2"/>
    <row r="576" ht="13.25" hidden="1" x14ac:dyDescent="0.2"/>
    <row r="577" ht="13.25" hidden="1" x14ac:dyDescent="0.2"/>
    <row r="578" ht="13.25" hidden="1" x14ac:dyDescent="0.2"/>
    <row r="579" ht="13.25" hidden="1" x14ac:dyDescent="0.2"/>
    <row r="580" ht="13.25" hidden="1" x14ac:dyDescent="0.2"/>
    <row r="581" ht="13.25" hidden="1" x14ac:dyDescent="0.2"/>
    <row r="582" ht="13.25" hidden="1" x14ac:dyDescent="0.2"/>
    <row r="583" ht="13.25" hidden="1" x14ac:dyDescent="0.2"/>
    <row r="584" ht="13.25" hidden="1" x14ac:dyDescent="0.2"/>
    <row r="585" ht="13.25" hidden="1" x14ac:dyDescent="0.2"/>
    <row r="586" ht="13.25" hidden="1" x14ac:dyDescent="0.2"/>
    <row r="587" ht="13.25" hidden="1" x14ac:dyDescent="0.2"/>
    <row r="588" ht="13.25" hidden="1" x14ac:dyDescent="0.2"/>
    <row r="589" ht="13.25" hidden="1" x14ac:dyDescent="0.2"/>
    <row r="590" ht="13.25" hidden="1" x14ac:dyDescent="0.2"/>
    <row r="591" ht="13.25" hidden="1" x14ac:dyDescent="0.2"/>
    <row r="592" ht="13.25" hidden="1" x14ac:dyDescent="0.2"/>
    <row r="593" ht="13.25" hidden="1" x14ac:dyDescent="0.2"/>
    <row r="594" ht="13.25" hidden="1" x14ac:dyDescent="0.2"/>
    <row r="595" ht="13.25" hidden="1" x14ac:dyDescent="0.2"/>
    <row r="596" ht="13.25" hidden="1" x14ac:dyDescent="0.2"/>
    <row r="597" ht="13.25" hidden="1" x14ac:dyDescent="0.2"/>
    <row r="598" ht="13.25" hidden="1" x14ac:dyDescent="0.2"/>
    <row r="599" ht="13.25" hidden="1" x14ac:dyDescent="0.2"/>
    <row r="600" ht="13.25" hidden="1" x14ac:dyDescent="0.2"/>
    <row r="601" ht="13.25" hidden="1" x14ac:dyDescent="0.2"/>
    <row r="602" ht="13.25" hidden="1" x14ac:dyDescent="0.2"/>
    <row r="603" ht="13.25" hidden="1" x14ac:dyDescent="0.2"/>
    <row r="604" ht="13.25" hidden="1" x14ac:dyDescent="0.2"/>
    <row r="605" ht="13.25" hidden="1" x14ac:dyDescent="0.2"/>
    <row r="606" ht="13.25" hidden="1" x14ac:dyDescent="0.2"/>
    <row r="607" ht="13.25" hidden="1" x14ac:dyDescent="0.2"/>
    <row r="608" ht="13.25" hidden="1" x14ac:dyDescent="0.2"/>
    <row r="609" ht="13.25" hidden="1" x14ac:dyDescent="0.2"/>
  </sheetData>
  <sheetProtection algorithmName="SHA-512" hashValue="KW3/b5ov47Z4phffBUE+x6MXugSEFFhXSh9B1D7pe3co2EGQtAAWeyGbMWfs3KNClqxStANolqCgh4vyi+UCSg==" saltValue="afBY4JGkevtjbJni1Uu0dg==" spinCount="100000" sheet="1" objects="1" scenarios="1"/>
  <mergeCells count="53">
    <mergeCell ref="C76:F76"/>
    <mergeCell ref="C79:H79"/>
    <mergeCell ref="C83:F83"/>
    <mergeCell ref="C84:F84"/>
    <mergeCell ref="C67:F67"/>
    <mergeCell ref="C68:F68"/>
    <mergeCell ref="I68:K68"/>
    <mergeCell ref="E69:H69"/>
    <mergeCell ref="C72:H72"/>
    <mergeCell ref="C75:F75"/>
    <mergeCell ref="C57:F57"/>
    <mergeCell ref="C58:F58"/>
    <mergeCell ref="I58:K58"/>
    <mergeCell ref="E59:H59"/>
    <mergeCell ref="C62:H62"/>
    <mergeCell ref="C66:F66"/>
    <mergeCell ref="C56:F56"/>
    <mergeCell ref="C37:F37"/>
    <mergeCell ref="C38:F38"/>
    <mergeCell ref="I38:K38"/>
    <mergeCell ref="E39:H39"/>
    <mergeCell ref="C42:H42"/>
    <mergeCell ref="C46:F46"/>
    <mergeCell ref="C47:F47"/>
    <mergeCell ref="C49:F49"/>
    <mergeCell ref="I49:K49"/>
    <mergeCell ref="E50:H50"/>
    <mergeCell ref="C53:H53"/>
    <mergeCell ref="C36:F36"/>
    <mergeCell ref="C18:F18"/>
    <mergeCell ref="C19:F19"/>
    <mergeCell ref="I19:K19"/>
    <mergeCell ref="E20:H20"/>
    <mergeCell ref="C23:H23"/>
    <mergeCell ref="C27:F27"/>
    <mergeCell ref="C28:F28"/>
    <mergeCell ref="C29:F29"/>
    <mergeCell ref="I29:K29"/>
    <mergeCell ref="E30:H30"/>
    <mergeCell ref="C33:H33"/>
    <mergeCell ref="P2:R3"/>
    <mergeCell ref="C17:F17"/>
    <mergeCell ref="B2:C4"/>
    <mergeCell ref="D2:H4"/>
    <mergeCell ref="B5:H5"/>
    <mergeCell ref="B6:H6"/>
    <mergeCell ref="C8:F8"/>
    <mergeCell ref="C9:F9"/>
    <mergeCell ref="C10:F10"/>
    <mergeCell ref="I10:K10"/>
    <mergeCell ref="N10:AE10"/>
    <mergeCell ref="E11:H11"/>
    <mergeCell ref="C14:H14"/>
  </mergeCells>
  <conditionalFormatting sqref="L10">
    <cfRule type="cellIs" dxfId="394" priority="31" operator="greaterThan">
      <formula>110%</formula>
    </cfRule>
    <cfRule type="cellIs" dxfId="393" priority="32" operator="between">
      <formula>100.001%</formula>
      <formula>110%</formula>
    </cfRule>
    <cfRule type="cellIs" dxfId="392" priority="33" operator="between">
      <formula>70.001%</formula>
      <formula>100%</formula>
    </cfRule>
    <cfRule type="cellIs" dxfId="391" priority="34" operator="between">
      <formula>0.00001%</formula>
      <formula>70%</formula>
    </cfRule>
    <cfRule type="cellIs" dxfId="390" priority="35" operator="equal">
      <formula>0</formula>
    </cfRule>
  </conditionalFormatting>
  <conditionalFormatting sqref="L19">
    <cfRule type="cellIs" dxfId="389" priority="26" operator="greaterThan">
      <formula>110%</formula>
    </cfRule>
    <cfRule type="cellIs" dxfId="388" priority="27" operator="between">
      <formula>100.001%</formula>
      <formula>110%</formula>
    </cfRule>
    <cfRule type="cellIs" dxfId="387" priority="28" operator="between">
      <formula>70.001%</formula>
      <formula>100%</formula>
    </cfRule>
    <cfRule type="cellIs" dxfId="386" priority="29" operator="between">
      <formula>0.00001%</formula>
      <formula>70%</formula>
    </cfRule>
    <cfRule type="cellIs" dxfId="385" priority="30" operator="equal">
      <formula>0</formula>
    </cfRule>
  </conditionalFormatting>
  <conditionalFormatting sqref="L29">
    <cfRule type="cellIs" dxfId="384" priority="21" operator="greaterThan">
      <formula>110%</formula>
    </cfRule>
    <cfRule type="cellIs" dxfId="383" priority="22" operator="between">
      <formula>100.001%</formula>
      <formula>110%</formula>
    </cfRule>
    <cfRule type="cellIs" dxfId="382" priority="23" operator="between">
      <formula>70.001%</formula>
      <formula>100%</formula>
    </cfRule>
    <cfRule type="cellIs" dxfId="381" priority="24" operator="between">
      <formula>0.00001%</formula>
      <formula>70%</formula>
    </cfRule>
    <cfRule type="cellIs" dxfId="380" priority="25" operator="equal">
      <formula>0</formula>
    </cfRule>
  </conditionalFormatting>
  <conditionalFormatting sqref="L38">
    <cfRule type="cellIs" dxfId="379" priority="16" operator="greaterThan">
      <formula>110%</formula>
    </cfRule>
    <cfRule type="cellIs" dxfId="378" priority="17" operator="between">
      <formula>100.001%</formula>
      <formula>110%</formula>
    </cfRule>
    <cfRule type="cellIs" dxfId="377" priority="18" operator="between">
      <formula>70.001%</formula>
      <formula>100%</formula>
    </cfRule>
    <cfRule type="cellIs" dxfId="376" priority="19" operator="between">
      <formula>0.00001%</formula>
      <formula>70%</formula>
    </cfRule>
    <cfRule type="cellIs" dxfId="375" priority="20" operator="equal">
      <formula>0</formula>
    </cfRule>
  </conditionalFormatting>
  <conditionalFormatting sqref="L49">
    <cfRule type="cellIs" dxfId="374" priority="11" operator="greaterThan">
      <formula>110%</formula>
    </cfRule>
    <cfRule type="cellIs" dxfId="373" priority="12" operator="between">
      <formula>100.001%</formula>
      <formula>110%</formula>
    </cfRule>
    <cfRule type="cellIs" dxfId="372" priority="13" operator="between">
      <formula>70.001%</formula>
      <formula>100%</formula>
    </cfRule>
    <cfRule type="cellIs" dxfId="371" priority="14" operator="between">
      <formula>0.00001%</formula>
      <formula>70%</formula>
    </cfRule>
    <cfRule type="cellIs" dxfId="370" priority="15" operator="equal">
      <formula>0</formula>
    </cfRule>
  </conditionalFormatting>
  <conditionalFormatting sqref="L58">
    <cfRule type="cellIs" dxfId="369" priority="6" operator="greaterThan">
      <formula>110%</formula>
    </cfRule>
    <cfRule type="cellIs" dxfId="368" priority="7" operator="between">
      <formula>100.001%</formula>
      <formula>110%</formula>
    </cfRule>
    <cfRule type="cellIs" dxfId="367" priority="8" operator="between">
      <formula>70.001%</formula>
      <formula>100%</formula>
    </cfRule>
    <cfRule type="cellIs" dxfId="366" priority="9" operator="between">
      <formula>0.00001%</formula>
      <formula>70%</formula>
    </cfRule>
    <cfRule type="cellIs" dxfId="365" priority="10" operator="equal">
      <formula>0</formula>
    </cfRule>
  </conditionalFormatting>
  <conditionalFormatting sqref="L68">
    <cfRule type="cellIs" dxfId="364" priority="1" operator="greaterThan">
      <formula>110%</formula>
    </cfRule>
    <cfRule type="cellIs" dxfId="363" priority="2" operator="between">
      <formula>100.001%</formula>
      <formula>110%</formula>
    </cfRule>
    <cfRule type="cellIs" dxfId="362" priority="3" operator="between">
      <formula>70.001%</formula>
      <formula>100%</formula>
    </cfRule>
    <cfRule type="cellIs" dxfId="361" priority="4" operator="between">
      <formula>0.00001%</formula>
      <formula>70%</formula>
    </cfRule>
    <cfRule type="cellIs" dxfId="360" priority="5" operator="equal">
      <formula>0</formula>
    </cfRule>
  </conditionalFormatting>
  <hyperlinks>
    <hyperlink ref="P2:R3" location="RESUMEN!A1" display="VOLVER AL RESUMEN" xr:uid="{526900D1-FE34-4B92-8BD4-9C72060E5063}"/>
  </hyperlinks>
  <pageMargins left="0.7" right="0.7" top="0.75" bottom="0.75" header="0.3" footer="0.3"/>
  <pageSetup paperSize="9" orientation="portrait" horizontalDpi="300" r:id="rId1"/>
  <headerFooter>
    <oddHeader>&amp;LIndicadores de Proceso</oddHeader>
    <oddFooter>&amp;L Publicación: 13 de mayo de 2020&amp;REnero - Marzo de 2020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1BAE9-E84B-434B-BE34-0F30259C9755}">
  <sheetPr codeName="Hoja9">
    <tabColor theme="4" tint="0.59999389629810485"/>
  </sheetPr>
  <dimension ref="A1:AM609"/>
  <sheetViews>
    <sheetView zoomScale="73" zoomScaleNormal="73" zoomScaleSheetLayoutView="142" zoomScalePageLayoutView="62" workbookViewId="0">
      <selection activeCell="A102" sqref="A102:XFD609"/>
    </sheetView>
  </sheetViews>
  <sheetFormatPr baseColWidth="10" defaultColWidth="0" defaultRowHeight="0" customHeight="1" zeroHeight="1" x14ac:dyDescent="0.2"/>
  <cols>
    <col min="1" max="1" width="2.5703125" style="4" customWidth="1"/>
    <col min="2" max="2" width="47.42578125" style="8" customWidth="1"/>
    <col min="3" max="3" width="12.140625" style="8" customWidth="1"/>
    <col min="4" max="5" width="10.7109375" style="8" customWidth="1"/>
    <col min="6" max="6" width="16.5703125" style="8" customWidth="1"/>
    <col min="7" max="8" width="10.7109375" style="8" customWidth="1"/>
    <col min="9" max="11" width="5.7109375" style="37" customWidth="1"/>
    <col min="12" max="12" width="10.7109375" style="38" customWidth="1"/>
    <col min="13" max="33" width="10.7109375" style="8" customWidth="1"/>
    <col min="34" max="34" width="11.42578125" style="8" customWidth="1"/>
    <col min="35" max="16384" width="11.42578125" style="8" hidden="1"/>
  </cols>
  <sheetData>
    <row r="1" spans="1:39" s="4" customFormat="1" ht="13.8" customHeight="1" thickBot="1" x14ac:dyDescent="0.25">
      <c r="A1" s="1">
        <v>9</v>
      </c>
      <c r="B1" s="2"/>
      <c r="C1" s="3"/>
      <c r="D1" s="3"/>
      <c r="G1" s="3"/>
      <c r="H1" s="3"/>
      <c r="I1" s="2"/>
      <c r="J1" s="5"/>
      <c r="K1" s="5"/>
      <c r="L1" s="6"/>
      <c r="N1" s="3"/>
      <c r="O1" s="3"/>
      <c r="R1" s="3"/>
      <c r="S1" s="3"/>
      <c r="V1" s="3"/>
      <c r="W1" s="3"/>
      <c r="Z1" s="3"/>
      <c r="AA1" s="3"/>
      <c r="AD1" s="3"/>
      <c r="AE1" s="3"/>
    </row>
    <row r="2" spans="1:39" ht="12.7" customHeight="1" x14ac:dyDescent="0.2">
      <c r="B2" s="145"/>
      <c r="C2" s="146"/>
      <c r="D2" s="149" t="s">
        <v>1</v>
      </c>
      <c r="E2" s="149"/>
      <c r="F2" s="149"/>
      <c r="G2" s="149"/>
      <c r="H2" s="150"/>
      <c r="I2" s="5"/>
      <c r="J2" s="5"/>
      <c r="K2" s="5"/>
      <c r="L2" s="7"/>
      <c r="M2" s="4"/>
      <c r="N2" s="4"/>
      <c r="O2" s="4"/>
      <c r="P2" s="80" t="s">
        <v>58</v>
      </c>
      <c r="Q2" s="80"/>
      <c r="R2" s="80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ht="12.7" customHeight="1" x14ac:dyDescent="0.2">
      <c r="B3" s="147"/>
      <c r="C3" s="148"/>
      <c r="D3" s="151"/>
      <c r="E3" s="151"/>
      <c r="F3" s="151"/>
      <c r="G3" s="151"/>
      <c r="H3" s="152"/>
      <c r="I3" s="5"/>
      <c r="J3" s="5"/>
      <c r="K3" s="5"/>
      <c r="L3" s="7"/>
      <c r="M3" s="4"/>
      <c r="N3" s="4"/>
      <c r="O3" s="4"/>
      <c r="P3" s="80"/>
      <c r="Q3" s="80"/>
      <c r="R3" s="80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12.7" customHeight="1" x14ac:dyDescent="0.2">
      <c r="B4" s="147"/>
      <c r="C4" s="148"/>
      <c r="D4" s="151"/>
      <c r="E4" s="151"/>
      <c r="F4" s="151"/>
      <c r="G4" s="151"/>
      <c r="H4" s="152"/>
      <c r="I4" s="5"/>
      <c r="J4" s="5"/>
      <c r="K4" s="5"/>
      <c r="L4" s="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ht="12.7" customHeight="1" x14ac:dyDescent="0.2">
      <c r="B5" s="153" t="s">
        <v>0</v>
      </c>
      <c r="C5" s="154"/>
      <c r="D5" s="154"/>
      <c r="E5" s="154"/>
      <c r="F5" s="154"/>
      <c r="G5" s="154"/>
      <c r="H5" s="155"/>
      <c r="I5" s="5"/>
      <c r="J5" s="5"/>
      <c r="K5" s="5"/>
      <c r="L5" s="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ht="12.7" customHeight="1" thickBot="1" x14ac:dyDescent="0.25">
      <c r="B6" s="156" t="s">
        <v>2</v>
      </c>
      <c r="C6" s="157"/>
      <c r="D6" s="157"/>
      <c r="E6" s="157"/>
      <c r="F6" s="157"/>
      <c r="G6" s="157"/>
      <c r="H6" s="158"/>
      <c r="I6" s="5"/>
      <c r="J6" s="5"/>
      <c r="K6" s="5"/>
      <c r="L6" s="7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s="4" customFormat="1" ht="12.7" customHeight="1" thickBot="1" x14ac:dyDescent="0.25">
      <c r="B7" s="1"/>
      <c r="C7" s="1"/>
      <c r="D7" s="1"/>
      <c r="E7" s="1"/>
      <c r="F7" s="1"/>
      <c r="G7" s="1"/>
      <c r="H7" s="1"/>
      <c r="I7" s="5"/>
      <c r="J7" s="5"/>
      <c r="K7" s="5"/>
      <c r="L7" s="7"/>
    </row>
    <row r="8" spans="1:39" ht="14" hidden="1" thickBot="1" x14ac:dyDescent="0.25">
      <c r="B8" s="46" t="s">
        <v>3</v>
      </c>
      <c r="C8" s="159" t="str">
        <f>+VLOOKUP(C11,'[9]Datos Indicadores'!$A$2:$Y$144,11,FALSE)</f>
        <v>Proceso: Inteligencia Corporativa</v>
      </c>
      <c r="D8" s="159"/>
      <c r="E8" s="159"/>
      <c r="F8" s="159"/>
      <c r="G8" s="47" t="s">
        <v>4</v>
      </c>
      <c r="H8" s="48">
        <f>+VLOOKUP(C11,'[9]Datos Indicadores'!$A$2:$Y$144,10,FALSE)</f>
        <v>9</v>
      </c>
      <c r="I8" s="5"/>
      <c r="J8" s="5"/>
      <c r="K8" s="5"/>
      <c r="L8" s="7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ht="14" hidden="1" thickBot="1" x14ac:dyDescent="0.25">
      <c r="B9" s="49" t="s">
        <v>5</v>
      </c>
      <c r="C9" s="144" t="str">
        <f>+VLOOKUP(C11,'[9]Datos Indicadores'!$A$2:$Y$144,13,FALSE)</f>
        <v>Subproceso: Comunicaciones</v>
      </c>
      <c r="D9" s="144"/>
      <c r="E9" s="144"/>
      <c r="F9" s="144"/>
      <c r="G9" s="50" t="s">
        <v>4</v>
      </c>
      <c r="H9" s="51">
        <f>+VLOOKUP(C11,'[9]Datos Indicadores'!$A$2:$Y$144,12,FALSE)</f>
        <v>253</v>
      </c>
      <c r="I9" s="5"/>
      <c r="J9" s="5"/>
      <c r="K9" s="5"/>
      <c r="L9" s="7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ht="25.55" customHeight="1" thickTop="1" thickBot="1" x14ac:dyDescent="0.25">
      <c r="B10" s="52" t="s">
        <v>6</v>
      </c>
      <c r="C10" s="108" t="s">
        <v>184</v>
      </c>
      <c r="D10" s="109"/>
      <c r="E10" s="109"/>
      <c r="F10" s="110"/>
      <c r="G10" s="53" t="s">
        <v>4</v>
      </c>
      <c r="H10" s="54">
        <v>2291</v>
      </c>
      <c r="I10" s="160" t="s">
        <v>7</v>
      </c>
      <c r="J10" s="160"/>
      <c r="K10" s="160"/>
      <c r="L10" s="15">
        <f>+'[9]410 PIC'!BB24</f>
        <v>1</v>
      </c>
      <c r="M10" s="4"/>
      <c r="N10" s="99" t="s">
        <v>27</v>
      </c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75"/>
      <c r="AF10" s="4"/>
      <c r="AG10" s="4"/>
      <c r="AH10" s="4"/>
      <c r="AI10" s="4"/>
      <c r="AJ10" s="4"/>
      <c r="AK10" s="4"/>
      <c r="AL10" s="4"/>
      <c r="AM10" s="4"/>
    </row>
    <row r="11" spans="1:39" ht="44.1" customHeight="1" thickTop="1" thickBot="1" x14ac:dyDescent="0.25">
      <c r="B11" s="55" t="s">
        <v>9</v>
      </c>
      <c r="C11" s="69">
        <v>410</v>
      </c>
      <c r="D11" s="56" t="s">
        <v>10</v>
      </c>
      <c r="E11" s="117" t="s">
        <v>185</v>
      </c>
      <c r="F11" s="118"/>
      <c r="G11" s="118"/>
      <c r="H11" s="119"/>
      <c r="I11" s="39"/>
      <c r="J11" s="39"/>
      <c r="K11" s="39"/>
      <c r="L11" s="7"/>
      <c r="M11" s="4"/>
      <c r="N11" s="1" t="s">
        <v>28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ht="12.7" hidden="1" customHeight="1" x14ac:dyDescent="0.2">
      <c r="B12" s="57" t="s">
        <v>11</v>
      </c>
      <c r="C12" s="58" t="s">
        <v>82</v>
      </c>
      <c r="D12" s="59" t="s">
        <v>12</v>
      </c>
      <c r="E12" s="58">
        <v>100</v>
      </c>
      <c r="F12" s="59" t="s">
        <v>13</v>
      </c>
      <c r="G12" s="60">
        <v>0</v>
      </c>
      <c r="H12" s="61"/>
      <c r="I12" s="39"/>
      <c r="J12" s="39"/>
      <c r="K12" s="39"/>
      <c r="L12" s="7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ht="12.7" hidden="1" customHeight="1" x14ac:dyDescent="0.2">
      <c r="B13" s="46" t="s">
        <v>14</v>
      </c>
      <c r="C13" s="68" t="s">
        <v>63</v>
      </c>
      <c r="D13" s="47" t="s">
        <v>15</v>
      </c>
      <c r="E13" s="68" t="s">
        <v>64</v>
      </c>
      <c r="F13" s="47"/>
      <c r="G13" s="47"/>
      <c r="H13" s="62"/>
      <c r="I13" s="39"/>
      <c r="J13" s="39"/>
      <c r="K13" s="39"/>
      <c r="L13" s="7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ht="13.6" hidden="1" customHeight="1" thickBot="1" x14ac:dyDescent="0.25">
      <c r="B14" s="55" t="s">
        <v>16</v>
      </c>
      <c r="C14" s="120" t="s">
        <v>65</v>
      </c>
      <c r="D14" s="121"/>
      <c r="E14" s="121"/>
      <c r="F14" s="121"/>
      <c r="G14" s="121"/>
      <c r="H14" s="122"/>
      <c r="I14" s="39"/>
      <c r="J14" s="39"/>
      <c r="K14" s="39"/>
      <c r="L14" s="7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s="4" customFormat="1" ht="12.7" hidden="1" customHeight="1" x14ac:dyDescent="0.2">
      <c r="B15" s="1"/>
      <c r="C15" s="1"/>
      <c r="D15" s="1"/>
      <c r="E15" s="1"/>
      <c r="F15" s="1"/>
      <c r="G15" s="1"/>
      <c r="H15" s="1"/>
      <c r="I15" s="39"/>
      <c r="J15" s="39"/>
      <c r="K15" s="39"/>
      <c r="L15" s="7"/>
    </row>
    <row r="16" spans="1:39" s="4" customFormat="1" ht="12.7" customHeight="1" thickBot="1" x14ac:dyDescent="0.25">
      <c r="B16" s="1"/>
      <c r="C16" s="1"/>
      <c r="D16" s="1"/>
      <c r="E16" s="1"/>
      <c r="F16" s="1"/>
      <c r="G16" s="1"/>
      <c r="H16" s="1"/>
      <c r="I16" s="39"/>
      <c r="J16" s="39"/>
      <c r="K16" s="39"/>
      <c r="L16" s="7"/>
    </row>
    <row r="17" spans="2:39" ht="13.6" hidden="1" customHeight="1" thickBot="1" x14ac:dyDescent="0.25">
      <c r="B17" s="46" t="s">
        <v>3</v>
      </c>
      <c r="C17" s="81" t="s">
        <v>186</v>
      </c>
      <c r="D17" s="82"/>
      <c r="E17" s="82"/>
      <c r="F17" s="83"/>
      <c r="G17" s="47" t="s">
        <v>4</v>
      </c>
      <c r="H17" s="48">
        <v>9</v>
      </c>
      <c r="I17" s="39"/>
      <c r="J17" s="39"/>
      <c r="K17" s="39"/>
      <c r="L17" s="7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2:39" ht="13.6" hidden="1" customHeight="1" thickBot="1" x14ac:dyDescent="0.25">
      <c r="B18" s="49" t="s">
        <v>5</v>
      </c>
      <c r="C18" s="105" t="s">
        <v>187</v>
      </c>
      <c r="D18" s="106"/>
      <c r="E18" s="106"/>
      <c r="F18" s="107"/>
      <c r="G18" s="50" t="s">
        <v>4</v>
      </c>
      <c r="H18" s="51">
        <v>253</v>
      </c>
      <c r="I18" s="39"/>
      <c r="J18" s="39"/>
      <c r="K18" s="39"/>
      <c r="L18" s="7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2:39" ht="24.25" customHeight="1" thickTop="1" thickBot="1" x14ac:dyDescent="0.25">
      <c r="B19" s="52" t="s">
        <v>6</v>
      </c>
      <c r="C19" s="108" t="s">
        <v>188</v>
      </c>
      <c r="D19" s="109"/>
      <c r="E19" s="109"/>
      <c r="F19" s="110"/>
      <c r="G19" s="53" t="s">
        <v>4</v>
      </c>
      <c r="H19" s="54">
        <v>2290</v>
      </c>
      <c r="I19" s="160" t="s">
        <v>7</v>
      </c>
      <c r="J19" s="160"/>
      <c r="K19" s="160"/>
      <c r="L19" s="15">
        <f>+'[9]435 PIC'!N27</f>
        <v>1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2:39" ht="35.299999999999997" customHeight="1" thickTop="1" thickBot="1" x14ac:dyDescent="0.25">
      <c r="B20" s="55" t="s">
        <v>9</v>
      </c>
      <c r="C20" s="69">
        <v>435</v>
      </c>
      <c r="D20" s="56" t="s">
        <v>10</v>
      </c>
      <c r="E20" s="117" t="s">
        <v>189</v>
      </c>
      <c r="F20" s="118"/>
      <c r="G20" s="118"/>
      <c r="H20" s="119"/>
      <c r="I20" s="39"/>
      <c r="J20" s="39"/>
      <c r="K20" s="39"/>
      <c r="L20" s="7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2:39" ht="12.7" hidden="1" customHeight="1" x14ac:dyDescent="0.2">
      <c r="B21" s="57" t="s">
        <v>11</v>
      </c>
      <c r="C21" s="58" t="s">
        <v>115</v>
      </c>
      <c r="D21" s="59" t="s">
        <v>12</v>
      </c>
      <c r="E21" s="58">
        <v>100</v>
      </c>
      <c r="F21" s="59" t="s">
        <v>13</v>
      </c>
      <c r="G21" s="60">
        <v>100</v>
      </c>
      <c r="H21" s="61"/>
      <c r="I21" s="39"/>
      <c r="J21" s="39"/>
      <c r="K21" s="39"/>
      <c r="L21" s="7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2:39" ht="12.7" hidden="1" customHeight="1" x14ac:dyDescent="0.2">
      <c r="B22" s="46" t="s">
        <v>14</v>
      </c>
      <c r="C22" s="68" t="s">
        <v>63</v>
      </c>
      <c r="D22" s="47" t="s">
        <v>15</v>
      </c>
      <c r="E22" s="68" t="s">
        <v>64</v>
      </c>
      <c r="F22" s="47"/>
      <c r="G22" s="47"/>
      <c r="H22" s="62"/>
      <c r="I22" s="39"/>
      <c r="J22" s="39"/>
      <c r="K22" s="39"/>
      <c r="L22" s="7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2:39" ht="13.6" hidden="1" customHeight="1" thickBot="1" x14ac:dyDescent="0.25">
      <c r="B23" s="55" t="s">
        <v>16</v>
      </c>
      <c r="C23" s="120" t="s">
        <v>96</v>
      </c>
      <c r="D23" s="121"/>
      <c r="E23" s="121"/>
      <c r="F23" s="121"/>
      <c r="G23" s="121"/>
      <c r="H23" s="122"/>
      <c r="I23" s="39"/>
      <c r="J23" s="39"/>
      <c r="K23" s="39"/>
      <c r="L23" s="7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2:39" s="4" customFormat="1" ht="12.7" hidden="1" customHeight="1" x14ac:dyDescent="0.2">
      <c r="B24" s="1"/>
      <c r="C24" s="1"/>
      <c r="D24" s="1"/>
      <c r="E24" s="1"/>
      <c r="F24" s="1"/>
      <c r="G24" s="1"/>
      <c r="H24" s="1"/>
      <c r="I24" s="39"/>
      <c r="J24" s="39"/>
      <c r="K24" s="39"/>
      <c r="L24" s="7"/>
    </row>
    <row r="25" spans="2:39" s="4" customFormat="1" ht="12.7" hidden="1" customHeight="1" x14ac:dyDescent="0.2">
      <c r="B25" s="1"/>
      <c r="C25" s="1"/>
      <c r="D25" s="1"/>
      <c r="E25" s="1"/>
      <c r="F25" s="1"/>
      <c r="G25" s="1"/>
      <c r="H25" s="1"/>
      <c r="I25" s="39"/>
      <c r="J25" s="39"/>
      <c r="K25" s="39"/>
      <c r="L25" s="7"/>
    </row>
    <row r="26" spans="2:39" s="4" customFormat="1" ht="12.7" customHeight="1" thickBot="1" x14ac:dyDescent="0.25">
      <c r="B26" s="1"/>
      <c r="C26" s="1"/>
      <c r="D26" s="1"/>
      <c r="E26" s="1"/>
      <c r="F26" s="1"/>
      <c r="G26" s="1"/>
      <c r="H26" s="1"/>
      <c r="I26" s="39"/>
      <c r="J26" s="39"/>
      <c r="K26" s="39"/>
      <c r="L26" s="7"/>
    </row>
    <row r="27" spans="2:39" ht="13.6" hidden="1" customHeight="1" thickBot="1" x14ac:dyDescent="0.25">
      <c r="B27" s="46" t="s">
        <v>3</v>
      </c>
      <c r="C27" s="81" t="s">
        <v>186</v>
      </c>
      <c r="D27" s="82"/>
      <c r="E27" s="82"/>
      <c r="F27" s="83"/>
      <c r="G27" s="47" t="s">
        <v>4</v>
      </c>
      <c r="H27" s="48">
        <v>9</v>
      </c>
      <c r="I27" s="39"/>
      <c r="J27" s="39"/>
      <c r="K27" s="39"/>
      <c r="L27" s="7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2:39" ht="13.6" hidden="1" customHeight="1" thickBot="1" x14ac:dyDescent="0.25">
      <c r="B28" s="49" t="s">
        <v>5</v>
      </c>
      <c r="C28" s="105" t="s">
        <v>187</v>
      </c>
      <c r="D28" s="106"/>
      <c r="E28" s="106"/>
      <c r="F28" s="107"/>
      <c r="G28" s="50" t="s">
        <v>4</v>
      </c>
      <c r="H28" s="51">
        <v>253</v>
      </c>
      <c r="I28" s="39"/>
      <c r="J28" s="39"/>
      <c r="K28" s="39"/>
      <c r="L28" s="7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2:39" ht="25.55" customHeight="1" thickTop="1" thickBot="1" x14ac:dyDescent="0.25">
      <c r="B29" s="52" t="s">
        <v>6</v>
      </c>
      <c r="C29" s="108" t="s">
        <v>187</v>
      </c>
      <c r="D29" s="109"/>
      <c r="E29" s="109"/>
      <c r="F29" s="110"/>
      <c r="G29" s="53" t="s">
        <v>4</v>
      </c>
      <c r="H29" s="54">
        <v>3004</v>
      </c>
      <c r="I29" s="160" t="s">
        <v>7</v>
      </c>
      <c r="J29" s="160"/>
      <c r="K29" s="160"/>
      <c r="L29" s="15">
        <f>+'[9]5064 PIC'!V24</f>
        <v>2.4459666666666666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2:39" ht="48.7" customHeight="1" thickTop="1" thickBot="1" x14ac:dyDescent="0.25">
      <c r="B30" s="55" t="s">
        <v>9</v>
      </c>
      <c r="C30" s="69">
        <v>5064</v>
      </c>
      <c r="D30" s="56" t="s">
        <v>10</v>
      </c>
      <c r="E30" s="117" t="s">
        <v>190</v>
      </c>
      <c r="F30" s="118"/>
      <c r="G30" s="118"/>
      <c r="H30" s="119"/>
      <c r="I30" s="39"/>
      <c r="J30" s="39"/>
      <c r="K30" s="39"/>
      <c r="L30" s="7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2:39" ht="12.7" hidden="1" customHeight="1" x14ac:dyDescent="0.2">
      <c r="B31" s="57" t="s">
        <v>11</v>
      </c>
      <c r="C31" s="58" t="s">
        <v>62</v>
      </c>
      <c r="D31" s="59" t="s">
        <v>12</v>
      </c>
      <c r="E31" s="58">
        <v>30000</v>
      </c>
      <c r="F31" s="59" t="s">
        <v>13</v>
      </c>
      <c r="G31" s="60">
        <v>0</v>
      </c>
      <c r="H31" s="61"/>
      <c r="I31" s="39"/>
      <c r="J31" s="39"/>
      <c r="K31" s="39"/>
      <c r="L31" s="7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2:39" ht="12.7" hidden="1" customHeight="1" x14ac:dyDescent="0.2">
      <c r="B32" s="46" t="s">
        <v>14</v>
      </c>
      <c r="C32" s="68" t="s">
        <v>63</v>
      </c>
      <c r="D32" s="47" t="s">
        <v>15</v>
      </c>
      <c r="E32" s="68" t="s">
        <v>191</v>
      </c>
      <c r="F32" s="47"/>
      <c r="G32" s="47"/>
      <c r="H32" s="62"/>
      <c r="I32" s="39"/>
      <c r="J32" s="39"/>
      <c r="K32" s="39"/>
      <c r="L32" s="7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2:39" ht="13.6" hidden="1" customHeight="1" thickBot="1" x14ac:dyDescent="0.25">
      <c r="B33" s="55" t="s">
        <v>16</v>
      </c>
      <c r="C33" s="120" t="s">
        <v>192</v>
      </c>
      <c r="D33" s="121"/>
      <c r="E33" s="121"/>
      <c r="F33" s="121"/>
      <c r="G33" s="121"/>
      <c r="H33" s="122"/>
      <c r="I33" s="39"/>
      <c r="J33" s="39"/>
      <c r="K33" s="39"/>
      <c r="L33" s="7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2:39" s="4" customFormat="1" ht="12.7" hidden="1" customHeight="1" x14ac:dyDescent="0.2">
      <c r="B34" s="1"/>
      <c r="C34" s="1"/>
      <c r="D34" s="1"/>
      <c r="E34" s="1"/>
      <c r="F34" s="1"/>
      <c r="G34" s="1"/>
      <c r="H34" s="1"/>
      <c r="I34" s="39"/>
      <c r="J34" s="39"/>
      <c r="K34" s="39"/>
      <c r="L34" s="7"/>
    </row>
    <row r="35" spans="2:39" s="4" customFormat="1" ht="12.7" customHeight="1" thickBot="1" x14ac:dyDescent="0.25">
      <c r="B35" s="1"/>
      <c r="C35" s="1"/>
      <c r="D35" s="1"/>
      <c r="E35" s="1"/>
      <c r="F35" s="1"/>
      <c r="G35" s="1"/>
      <c r="H35" s="1"/>
      <c r="I35" s="39"/>
      <c r="J35" s="39"/>
      <c r="K35" s="39"/>
      <c r="L35" s="7"/>
    </row>
    <row r="36" spans="2:39" ht="13.6" hidden="1" customHeight="1" thickBot="1" x14ac:dyDescent="0.25">
      <c r="B36" s="46" t="s">
        <v>3</v>
      </c>
      <c r="C36" s="81" t="s">
        <v>186</v>
      </c>
      <c r="D36" s="82"/>
      <c r="E36" s="82"/>
      <c r="F36" s="83"/>
      <c r="G36" s="47" t="s">
        <v>4</v>
      </c>
      <c r="H36" s="48">
        <v>9</v>
      </c>
      <c r="I36" s="39"/>
      <c r="J36" s="39"/>
      <c r="K36" s="39"/>
      <c r="L36" s="7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2:39" ht="13.6" hidden="1" customHeight="1" thickBot="1" x14ac:dyDescent="0.25">
      <c r="B37" s="49" t="s">
        <v>5</v>
      </c>
      <c r="C37" s="105" t="s">
        <v>187</v>
      </c>
      <c r="D37" s="106"/>
      <c r="E37" s="106"/>
      <c r="F37" s="107"/>
      <c r="G37" s="50" t="s">
        <v>4</v>
      </c>
      <c r="H37" s="51">
        <v>253</v>
      </c>
      <c r="I37" s="39"/>
      <c r="J37" s="39"/>
      <c r="K37" s="39"/>
      <c r="L37" s="7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2:39" ht="25.55" customHeight="1" thickTop="1" thickBot="1" x14ac:dyDescent="0.25">
      <c r="B38" s="52" t="s">
        <v>6</v>
      </c>
      <c r="C38" s="108" t="s">
        <v>187</v>
      </c>
      <c r="D38" s="109"/>
      <c r="E38" s="109"/>
      <c r="F38" s="110"/>
      <c r="G38" s="53" t="s">
        <v>4</v>
      </c>
      <c r="H38" s="54">
        <v>3004</v>
      </c>
      <c r="I38" s="160" t="s">
        <v>7</v>
      </c>
      <c r="J38" s="160"/>
      <c r="K38" s="160"/>
      <c r="L38" s="15">
        <f>+'[9]5097 PIC'!N24</f>
        <v>0.390125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spans="2:39" ht="35.299999999999997" customHeight="1" thickTop="1" thickBot="1" x14ac:dyDescent="0.25">
      <c r="B39" s="55" t="s">
        <v>9</v>
      </c>
      <c r="C39" s="69">
        <v>5097</v>
      </c>
      <c r="D39" s="56" t="s">
        <v>10</v>
      </c>
      <c r="E39" s="117" t="s">
        <v>193</v>
      </c>
      <c r="F39" s="118"/>
      <c r="G39" s="118"/>
      <c r="H39" s="119"/>
      <c r="I39" s="39"/>
      <c r="J39" s="39"/>
      <c r="K39" s="39"/>
      <c r="L39" s="7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2:39" ht="12.7" hidden="1" customHeight="1" x14ac:dyDescent="0.2">
      <c r="B40" s="57" t="s">
        <v>11</v>
      </c>
      <c r="C40" s="58" t="s">
        <v>115</v>
      </c>
      <c r="D40" s="59" t="s">
        <v>12</v>
      </c>
      <c r="E40" s="58">
        <v>8000</v>
      </c>
      <c r="F40" s="59" t="s">
        <v>13</v>
      </c>
      <c r="G40" s="60">
        <v>8000</v>
      </c>
      <c r="H40" s="61"/>
      <c r="I40" s="39"/>
      <c r="J40" s="39"/>
      <c r="K40" s="39"/>
      <c r="L40" s="7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2:39" ht="12.7" hidden="1" customHeight="1" x14ac:dyDescent="0.2">
      <c r="B41" s="46" t="s">
        <v>14</v>
      </c>
      <c r="C41" s="68" t="s">
        <v>72</v>
      </c>
      <c r="D41" s="47" t="s">
        <v>15</v>
      </c>
      <c r="E41" s="68" t="s">
        <v>194</v>
      </c>
      <c r="F41" s="47"/>
      <c r="G41" s="47"/>
      <c r="H41" s="62"/>
      <c r="I41" s="39"/>
      <c r="J41" s="39"/>
      <c r="K41" s="39"/>
      <c r="L41" s="7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2:39" ht="13.6" hidden="1" customHeight="1" thickBot="1" x14ac:dyDescent="0.25">
      <c r="B42" s="55" t="s">
        <v>16</v>
      </c>
      <c r="C42" s="120" t="s">
        <v>192</v>
      </c>
      <c r="D42" s="121"/>
      <c r="E42" s="121"/>
      <c r="F42" s="121"/>
      <c r="G42" s="121"/>
      <c r="H42" s="122"/>
      <c r="I42" s="39"/>
      <c r="J42" s="39"/>
      <c r="K42" s="39"/>
      <c r="L42" s="7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2:39" s="4" customFormat="1" ht="12.7" hidden="1" customHeight="1" x14ac:dyDescent="0.2">
      <c r="B43" s="1"/>
      <c r="C43" s="1"/>
      <c r="D43" s="1"/>
      <c r="E43" s="1"/>
      <c r="F43" s="1"/>
      <c r="G43" s="1"/>
      <c r="H43" s="1"/>
      <c r="I43" s="39"/>
      <c r="J43" s="39"/>
      <c r="K43" s="39"/>
      <c r="L43" s="7"/>
    </row>
    <row r="44" spans="2:39" s="4" customFormat="1" ht="12.7" hidden="1" customHeight="1" x14ac:dyDescent="0.2">
      <c r="B44" s="1"/>
      <c r="C44" s="1"/>
      <c r="D44" s="1"/>
      <c r="E44" s="1"/>
      <c r="F44" s="1"/>
      <c r="G44" s="1"/>
      <c r="H44" s="1"/>
      <c r="I44" s="39"/>
      <c r="J44" s="39"/>
      <c r="K44" s="39"/>
      <c r="L44" s="7"/>
    </row>
    <row r="45" spans="2:39" s="4" customFormat="1" ht="12.7" hidden="1" customHeight="1" x14ac:dyDescent="0.2">
      <c r="B45" s="1"/>
      <c r="C45" s="1"/>
      <c r="D45" s="1"/>
      <c r="E45" s="1"/>
      <c r="F45" s="1"/>
      <c r="G45" s="1"/>
      <c r="H45" s="1"/>
      <c r="I45" s="39"/>
      <c r="J45" s="39"/>
      <c r="K45" s="39"/>
      <c r="L45" s="7"/>
    </row>
    <row r="46" spans="2:39" ht="12.7" hidden="1" customHeight="1" x14ac:dyDescent="0.2">
      <c r="B46" s="46" t="s">
        <v>3</v>
      </c>
      <c r="C46" s="81" t="s">
        <v>186</v>
      </c>
      <c r="D46" s="82"/>
      <c r="E46" s="82"/>
      <c r="F46" s="83"/>
      <c r="G46" s="47" t="s">
        <v>4</v>
      </c>
      <c r="H46" s="48">
        <v>9</v>
      </c>
      <c r="I46" s="39"/>
      <c r="J46" s="39"/>
      <c r="K46" s="39"/>
      <c r="L46" s="7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2:39" ht="12.7" hidden="1" customHeight="1" x14ac:dyDescent="0.2">
      <c r="B47" s="49" t="s">
        <v>5</v>
      </c>
      <c r="C47" s="123" t="s">
        <v>187</v>
      </c>
      <c r="D47" s="124"/>
      <c r="E47" s="124"/>
      <c r="F47" s="125"/>
      <c r="G47" s="50" t="s">
        <v>4</v>
      </c>
      <c r="H47" s="51">
        <v>253</v>
      </c>
      <c r="I47" s="39"/>
      <c r="J47" s="39"/>
      <c r="K47" s="39"/>
      <c r="L47" s="7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2:39" s="4" customFormat="1" ht="14" thickBot="1" x14ac:dyDescent="0.25">
      <c r="B48" s="63"/>
      <c r="C48" s="64"/>
      <c r="D48" s="64"/>
      <c r="E48" s="64"/>
      <c r="F48" s="64"/>
      <c r="G48" s="65"/>
      <c r="H48" s="66"/>
      <c r="I48" s="39"/>
      <c r="J48" s="39"/>
      <c r="K48" s="39"/>
      <c r="L48" s="7"/>
    </row>
    <row r="49" spans="2:39" ht="25.55" customHeight="1" thickBot="1" x14ac:dyDescent="0.25">
      <c r="B49" s="52" t="s">
        <v>6</v>
      </c>
      <c r="C49" s="108" t="s">
        <v>187</v>
      </c>
      <c r="D49" s="109"/>
      <c r="E49" s="109"/>
      <c r="F49" s="110"/>
      <c r="G49" s="53" t="s">
        <v>4</v>
      </c>
      <c r="H49" s="54">
        <v>3004</v>
      </c>
      <c r="I49" s="160" t="s">
        <v>7</v>
      </c>
      <c r="J49" s="160"/>
      <c r="K49" s="160"/>
      <c r="L49" s="26">
        <f>+'[9]5098 PIC'!J24</f>
        <v>0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2:39" ht="35.299999999999997" customHeight="1" thickTop="1" thickBot="1" x14ac:dyDescent="0.25">
      <c r="B50" s="55" t="s">
        <v>9</v>
      </c>
      <c r="C50" s="69">
        <v>5098</v>
      </c>
      <c r="D50" s="56" t="s">
        <v>10</v>
      </c>
      <c r="E50" s="117" t="s">
        <v>195</v>
      </c>
      <c r="F50" s="118"/>
      <c r="G50" s="118"/>
      <c r="H50" s="119"/>
      <c r="I50" s="5"/>
      <c r="J50" s="5"/>
      <c r="K50" s="5"/>
      <c r="L50" s="7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2:39" ht="12.7" hidden="1" customHeight="1" x14ac:dyDescent="0.2">
      <c r="B51" s="17" t="s">
        <v>11</v>
      </c>
      <c r="C51" s="18" t="s">
        <v>148</v>
      </c>
      <c r="D51" s="19" t="s">
        <v>12</v>
      </c>
      <c r="E51" s="18">
        <v>60</v>
      </c>
      <c r="F51" s="19" t="s">
        <v>13</v>
      </c>
      <c r="G51" s="20">
        <v>0</v>
      </c>
      <c r="H51" s="21"/>
      <c r="I51" s="5"/>
      <c r="J51" s="5"/>
      <c r="K51" s="5"/>
      <c r="L51" s="7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2:39" ht="12.7" hidden="1" customHeight="1" x14ac:dyDescent="0.2">
      <c r="B52" s="9" t="s">
        <v>14</v>
      </c>
      <c r="C52" s="71" t="s">
        <v>72</v>
      </c>
      <c r="D52" s="10" t="s">
        <v>15</v>
      </c>
      <c r="E52" s="71" t="s">
        <v>64</v>
      </c>
      <c r="F52" s="10"/>
      <c r="G52" s="10"/>
      <c r="H52" s="23"/>
      <c r="I52" s="5"/>
      <c r="J52" s="5"/>
      <c r="K52" s="5"/>
      <c r="L52" s="7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</row>
    <row r="53" spans="2:39" ht="13.6" hidden="1" customHeight="1" thickBot="1" x14ac:dyDescent="0.25">
      <c r="B53" s="16" t="s">
        <v>16</v>
      </c>
      <c r="C53" s="138" t="s">
        <v>192</v>
      </c>
      <c r="D53" s="139"/>
      <c r="E53" s="139"/>
      <c r="F53" s="139"/>
      <c r="G53" s="139"/>
      <c r="H53" s="140"/>
      <c r="I53" s="5"/>
      <c r="J53" s="5"/>
      <c r="K53" s="5"/>
      <c r="L53" s="7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</row>
    <row r="54" spans="2:39" s="4" customFormat="1" ht="12.7" customHeight="1" x14ac:dyDescent="0.2">
      <c r="I54" s="5"/>
      <c r="J54" s="5"/>
      <c r="K54" s="5"/>
      <c r="L54" s="7"/>
    </row>
    <row r="55" spans="2:39" s="4" customFormat="1" ht="12.7" hidden="1" customHeight="1" x14ac:dyDescent="0.2">
      <c r="I55" s="5"/>
      <c r="J55" s="5"/>
      <c r="K55" s="5"/>
      <c r="L55" s="7"/>
    </row>
    <row r="56" spans="2:39" ht="12.7" hidden="1" customHeight="1" x14ac:dyDescent="0.2">
      <c r="B56" s="9" t="s">
        <v>3</v>
      </c>
      <c r="C56" s="141" t="e">
        <v>#REF!</v>
      </c>
      <c r="D56" s="142"/>
      <c r="E56" s="142"/>
      <c r="F56" s="143"/>
      <c r="G56" s="10" t="s">
        <v>4</v>
      </c>
      <c r="H56" s="11" t="e">
        <v>#REF!</v>
      </c>
      <c r="I56" s="5"/>
      <c r="J56" s="5"/>
      <c r="K56" s="5"/>
      <c r="L56" s="7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2:39" ht="12.7" hidden="1" customHeight="1" x14ac:dyDescent="0.2">
      <c r="B57" s="12" t="s">
        <v>5</v>
      </c>
      <c r="C57" s="126" t="e">
        <v>#REF!</v>
      </c>
      <c r="D57" s="127"/>
      <c r="E57" s="127"/>
      <c r="F57" s="128"/>
      <c r="G57" s="13" t="s">
        <v>4</v>
      </c>
      <c r="H57" s="14" t="e">
        <v>#REF!</v>
      </c>
      <c r="I57" s="5"/>
      <c r="J57" s="5"/>
      <c r="K57" s="5"/>
      <c r="L57" s="7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2:39" ht="12.7" hidden="1" customHeight="1" x14ac:dyDescent="0.2">
      <c r="B58" s="17" t="s">
        <v>11</v>
      </c>
      <c r="C58" s="18" t="e">
        <v>#REF!</v>
      </c>
      <c r="D58" s="19" t="s">
        <v>12</v>
      </c>
      <c r="E58" s="18" t="e">
        <v>#REF!</v>
      </c>
      <c r="F58" s="19" t="s">
        <v>13</v>
      </c>
      <c r="G58" s="20" t="e">
        <v>#REF!</v>
      </c>
      <c r="H58" s="21"/>
      <c r="I58" s="5"/>
      <c r="J58" s="5"/>
      <c r="K58" s="5"/>
      <c r="L58" s="7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2:39" ht="12.7" hidden="1" customHeight="1" x14ac:dyDescent="0.2">
      <c r="B59" s="9" t="s">
        <v>14</v>
      </c>
      <c r="C59" s="71" t="e">
        <v>#REF!</v>
      </c>
      <c r="D59" s="10" t="s">
        <v>15</v>
      </c>
      <c r="E59" s="71" t="e">
        <v>#REF!</v>
      </c>
      <c r="F59" s="10"/>
      <c r="G59" s="10"/>
      <c r="H59" s="23"/>
      <c r="I59" s="5"/>
      <c r="J59" s="5"/>
      <c r="K59" s="5"/>
      <c r="L59" s="7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2:39" ht="13.6" hidden="1" customHeight="1" thickBot="1" x14ac:dyDescent="0.25">
      <c r="B60" s="16" t="s">
        <v>16</v>
      </c>
      <c r="C60" s="138" t="e">
        <v>#REF!</v>
      </c>
      <c r="D60" s="139"/>
      <c r="E60" s="139"/>
      <c r="F60" s="139"/>
      <c r="G60" s="139"/>
      <c r="H60" s="140"/>
      <c r="I60" s="5"/>
      <c r="J60" s="5"/>
      <c r="K60" s="5"/>
      <c r="L60" s="7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2:39" s="4" customFormat="1" ht="12.7" customHeight="1" x14ac:dyDescent="0.2">
      <c r="I61" s="5"/>
      <c r="J61" s="5"/>
      <c r="K61" s="5"/>
      <c r="L61" s="7"/>
    </row>
    <row r="62" spans="2:39" s="4" customFormat="1" ht="12.7" hidden="1" customHeight="1" x14ac:dyDescent="0.2">
      <c r="I62" s="5"/>
      <c r="J62" s="5"/>
      <c r="K62" s="5"/>
      <c r="L62" s="7"/>
    </row>
    <row r="63" spans="2:39" ht="12.7" hidden="1" customHeight="1" x14ac:dyDescent="0.2">
      <c r="B63" s="9" t="s">
        <v>3</v>
      </c>
      <c r="C63" s="141" t="e">
        <v>#REF!</v>
      </c>
      <c r="D63" s="142"/>
      <c r="E63" s="142"/>
      <c r="F63" s="143"/>
      <c r="G63" s="10" t="s">
        <v>4</v>
      </c>
      <c r="H63" s="11" t="e">
        <v>#REF!</v>
      </c>
      <c r="I63" s="5"/>
      <c r="J63" s="5"/>
      <c r="K63" s="5"/>
      <c r="L63" s="7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</row>
    <row r="64" spans="2:39" ht="12.7" hidden="1" customHeight="1" x14ac:dyDescent="0.2">
      <c r="B64" s="12" t="s">
        <v>5</v>
      </c>
      <c r="C64" s="126" t="e">
        <v>#REF!</v>
      </c>
      <c r="D64" s="127"/>
      <c r="E64" s="127"/>
      <c r="F64" s="128"/>
      <c r="G64" s="13" t="s">
        <v>4</v>
      </c>
      <c r="H64" s="14" t="e">
        <v>#REF!</v>
      </c>
      <c r="I64" s="5"/>
      <c r="J64" s="5"/>
      <c r="K64" s="5"/>
      <c r="L64" s="7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</row>
    <row r="65" spans="2:39" ht="12.7" hidden="1" customHeight="1" x14ac:dyDescent="0.2">
      <c r="B65" s="17" t="s">
        <v>11</v>
      </c>
      <c r="C65" s="18" t="e">
        <v>#REF!</v>
      </c>
      <c r="D65" s="19" t="s">
        <v>12</v>
      </c>
      <c r="E65" s="18" t="e">
        <v>#REF!</v>
      </c>
      <c r="F65" s="19" t="s">
        <v>13</v>
      </c>
      <c r="G65" s="20" t="e">
        <v>#REF!</v>
      </c>
      <c r="H65" s="21"/>
      <c r="I65" s="5"/>
      <c r="J65" s="5"/>
      <c r="K65" s="5"/>
      <c r="L65" s="7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</row>
    <row r="66" spans="2:39" ht="12.7" hidden="1" customHeight="1" x14ac:dyDescent="0.2">
      <c r="B66" s="9" t="s">
        <v>14</v>
      </c>
      <c r="C66" s="71" t="e">
        <v>#REF!</v>
      </c>
      <c r="D66" s="10" t="s">
        <v>15</v>
      </c>
      <c r="E66" s="71" t="e">
        <v>#REF!</v>
      </c>
      <c r="F66" s="10"/>
      <c r="G66" s="10"/>
      <c r="H66" s="23"/>
      <c r="I66" s="5"/>
      <c r="J66" s="5"/>
      <c r="K66" s="5"/>
      <c r="L66" s="7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2:39" ht="13.6" hidden="1" customHeight="1" thickBot="1" x14ac:dyDescent="0.25">
      <c r="B67" s="16" t="s">
        <v>16</v>
      </c>
      <c r="C67" s="138" t="e">
        <v>#REF!</v>
      </c>
      <c r="D67" s="139"/>
      <c r="E67" s="139"/>
      <c r="F67" s="139"/>
      <c r="G67" s="139"/>
      <c r="H67" s="140"/>
      <c r="I67" s="5"/>
      <c r="J67" s="5"/>
      <c r="K67" s="5"/>
      <c r="L67" s="7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spans="2:39" s="4" customFormat="1" ht="12.7" customHeight="1" x14ac:dyDescent="0.2">
      <c r="I68" s="5"/>
      <c r="J68" s="5"/>
      <c r="K68" s="5"/>
      <c r="L68" s="7"/>
    </row>
    <row r="69" spans="2:39" s="4" customFormat="1" ht="12.7" hidden="1" customHeight="1" x14ac:dyDescent="0.2">
      <c r="I69" s="5"/>
      <c r="J69" s="5"/>
      <c r="K69" s="5"/>
      <c r="L69" s="7"/>
    </row>
    <row r="70" spans="2:39" s="4" customFormat="1" ht="12.7" customHeight="1" x14ac:dyDescent="0.2">
      <c r="I70" s="5"/>
      <c r="J70" s="5"/>
      <c r="K70" s="5"/>
      <c r="L70" s="7"/>
    </row>
    <row r="71" spans="2:39" ht="12.7" hidden="1" customHeight="1" x14ac:dyDescent="0.2">
      <c r="B71" s="9" t="s">
        <v>3</v>
      </c>
      <c r="C71" s="141" t="e">
        <v>#REF!</v>
      </c>
      <c r="D71" s="142"/>
      <c r="E71" s="142"/>
      <c r="F71" s="143"/>
      <c r="G71" s="10" t="s">
        <v>4</v>
      </c>
      <c r="H71" s="11" t="e">
        <v>#REF!</v>
      </c>
      <c r="I71" s="5"/>
      <c r="J71" s="5"/>
      <c r="K71" s="5"/>
      <c r="L71" s="7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</row>
    <row r="72" spans="2:39" ht="12.7" hidden="1" customHeight="1" x14ac:dyDescent="0.2">
      <c r="B72" s="9" t="s">
        <v>5</v>
      </c>
      <c r="C72" s="161" t="e">
        <v>#REF!</v>
      </c>
      <c r="D72" s="162"/>
      <c r="E72" s="162"/>
      <c r="F72" s="163"/>
      <c r="G72" s="10" t="s">
        <v>4</v>
      </c>
      <c r="H72" s="11" t="e">
        <v>#REF!</v>
      </c>
      <c r="I72" s="5"/>
      <c r="J72" s="5"/>
      <c r="K72" s="5"/>
      <c r="L72" s="7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</row>
    <row r="73" spans="2:39" s="4" customFormat="1" ht="13.25" x14ac:dyDescent="0.2">
      <c r="I73" s="5"/>
      <c r="J73" s="5"/>
      <c r="K73" s="5"/>
      <c r="L73" s="7"/>
    </row>
    <row r="74" spans="2:39" s="4" customFormat="1" ht="13.25" x14ac:dyDescent="0.2">
      <c r="D74" s="28"/>
      <c r="E74" s="28"/>
      <c r="F74" s="28"/>
      <c r="G74" s="28"/>
      <c r="H74" s="28"/>
      <c r="I74" s="5"/>
      <c r="J74" s="5"/>
      <c r="K74" s="5"/>
      <c r="L74" s="7"/>
    </row>
    <row r="75" spans="2:39" s="4" customFormat="1" ht="12.7" customHeight="1" x14ac:dyDescent="0.2">
      <c r="D75" s="28"/>
      <c r="E75" s="28"/>
      <c r="F75" s="28"/>
      <c r="G75" s="28"/>
      <c r="H75" s="28"/>
      <c r="I75" s="5"/>
      <c r="J75" s="5"/>
      <c r="K75" s="5"/>
      <c r="L75" s="7"/>
    </row>
    <row r="76" spans="2:39" s="4" customFormat="1" ht="12.7" customHeight="1" x14ac:dyDescent="0.2">
      <c r="D76" s="28"/>
      <c r="E76" s="28"/>
      <c r="F76" s="28"/>
      <c r="G76" s="28"/>
      <c r="H76" s="28"/>
      <c r="I76" s="5"/>
      <c r="J76" s="5"/>
      <c r="K76" s="5"/>
      <c r="L76" s="7"/>
    </row>
    <row r="77" spans="2:39" s="31" customFormat="1" ht="13.25" x14ac:dyDescent="0.2">
      <c r="D77" s="28"/>
      <c r="E77" s="28"/>
      <c r="F77" s="28"/>
      <c r="G77" s="28"/>
      <c r="H77" s="28"/>
      <c r="I77" s="39"/>
      <c r="J77" s="39"/>
      <c r="K77" s="39"/>
      <c r="L77" s="33"/>
    </row>
    <row r="78" spans="2:39" s="31" customFormat="1" ht="13.25" x14ac:dyDescent="0.2">
      <c r="I78" s="39"/>
      <c r="J78" s="39"/>
      <c r="K78" s="39"/>
      <c r="L78" s="33"/>
    </row>
    <row r="79" spans="2:39" s="31" customFormat="1" ht="13.25" x14ac:dyDescent="0.2">
      <c r="I79" s="39"/>
      <c r="J79" s="39"/>
      <c r="K79" s="39"/>
      <c r="L79" s="33"/>
    </row>
    <row r="80" spans="2:39" s="31" customFormat="1" ht="13.25" x14ac:dyDescent="0.2">
      <c r="I80" s="39"/>
      <c r="J80" s="39"/>
      <c r="K80" s="39"/>
      <c r="L80" s="33"/>
    </row>
    <row r="81" spans="2:12" s="31" customFormat="1" ht="13.25" x14ac:dyDescent="0.2">
      <c r="I81" s="39"/>
      <c r="J81" s="39"/>
      <c r="K81" s="39"/>
      <c r="L81" s="33"/>
    </row>
    <row r="82" spans="2:12" s="31" customFormat="1" ht="13.25" x14ac:dyDescent="0.2">
      <c r="F82" s="31" t="s">
        <v>17</v>
      </c>
      <c r="G82" s="31" t="s">
        <v>18</v>
      </c>
      <c r="I82" s="39"/>
      <c r="J82" s="39"/>
      <c r="K82" s="39"/>
      <c r="L82" s="33"/>
    </row>
    <row r="83" spans="2:12" s="31" customFormat="1" ht="13.25" x14ac:dyDescent="0.2">
      <c r="B83" s="32" t="s">
        <v>17</v>
      </c>
      <c r="C83" s="31" t="s">
        <v>10</v>
      </c>
      <c r="D83" s="31" t="s">
        <v>18</v>
      </c>
      <c r="F83" s="31">
        <v>410</v>
      </c>
      <c r="G83" s="33">
        <v>1</v>
      </c>
      <c r="I83" s="39"/>
      <c r="J83" s="39"/>
      <c r="K83" s="39"/>
      <c r="L83" s="33"/>
    </row>
    <row r="84" spans="2:12" s="31" customFormat="1" ht="13.25" x14ac:dyDescent="0.2">
      <c r="B84" s="31">
        <v>410</v>
      </c>
      <c r="C84" s="31" t="s">
        <v>185</v>
      </c>
      <c r="D84" s="33">
        <v>1</v>
      </c>
      <c r="F84" s="31">
        <v>435</v>
      </c>
      <c r="G84" s="33">
        <v>1</v>
      </c>
      <c r="I84" s="39"/>
      <c r="J84" s="39"/>
      <c r="K84" s="39"/>
      <c r="L84" s="33"/>
    </row>
    <row r="85" spans="2:12" s="31" customFormat="1" ht="13.25" x14ac:dyDescent="0.2">
      <c r="B85" s="31">
        <v>435</v>
      </c>
      <c r="C85" s="31" t="s">
        <v>189</v>
      </c>
      <c r="D85" s="33">
        <v>1</v>
      </c>
      <c r="F85" s="31">
        <v>5064</v>
      </c>
      <c r="G85" s="33">
        <v>2.4459666666666666</v>
      </c>
      <c r="I85" s="39"/>
      <c r="J85" s="39"/>
      <c r="K85" s="39"/>
      <c r="L85" s="33"/>
    </row>
    <row r="86" spans="2:12" s="31" customFormat="1" ht="13.25" x14ac:dyDescent="0.2">
      <c r="B86" s="31">
        <v>5064</v>
      </c>
      <c r="C86" s="33" t="s">
        <v>190</v>
      </c>
      <c r="D86" s="33">
        <v>2.4459666666666666</v>
      </c>
      <c r="F86" s="31">
        <v>5097</v>
      </c>
      <c r="G86" s="33">
        <v>0.390125</v>
      </c>
      <c r="I86" s="39"/>
      <c r="J86" s="39"/>
      <c r="K86" s="39"/>
      <c r="L86" s="33"/>
    </row>
    <row r="87" spans="2:12" s="31" customFormat="1" ht="13.25" x14ac:dyDescent="0.2">
      <c r="B87" s="31">
        <v>5097</v>
      </c>
      <c r="C87" s="31" t="s">
        <v>193</v>
      </c>
      <c r="D87" s="33">
        <v>0.390125</v>
      </c>
      <c r="F87" s="31">
        <v>5098</v>
      </c>
      <c r="G87" s="33">
        <v>0</v>
      </c>
      <c r="I87" s="39"/>
      <c r="J87" s="39"/>
      <c r="K87" s="39"/>
      <c r="L87" s="33"/>
    </row>
    <row r="88" spans="2:12" s="31" customFormat="1" ht="13.25" x14ac:dyDescent="0.2">
      <c r="B88" s="31">
        <v>5098</v>
      </c>
      <c r="C88" s="31" t="s">
        <v>195</v>
      </c>
      <c r="D88" s="33">
        <v>0</v>
      </c>
      <c r="F88" s="31" t="e">
        <v>#REF!</v>
      </c>
      <c r="G88" s="33" t="e">
        <v>#REF!</v>
      </c>
      <c r="I88" s="39"/>
      <c r="J88" s="39"/>
      <c r="K88" s="39"/>
      <c r="L88" s="33"/>
    </row>
    <row r="89" spans="2:12" s="31" customFormat="1" ht="13.25" x14ac:dyDescent="0.2">
      <c r="B89" s="31" t="e">
        <v>#REF!</v>
      </c>
      <c r="C89" s="31" t="e">
        <v>#REF!</v>
      </c>
      <c r="D89" s="33" t="e">
        <v>#REF!</v>
      </c>
      <c r="F89" s="31" t="e">
        <v>#REF!</v>
      </c>
      <c r="G89" s="33" t="e">
        <v>#REF!</v>
      </c>
      <c r="I89" s="39"/>
      <c r="J89" s="39"/>
      <c r="K89" s="39"/>
      <c r="L89" s="33"/>
    </row>
    <row r="90" spans="2:12" s="31" customFormat="1" ht="13.25" x14ac:dyDescent="0.2">
      <c r="B90" s="31" t="e">
        <v>#REF!</v>
      </c>
      <c r="C90" s="31" t="e">
        <v>#REF!</v>
      </c>
      <c r="D90" s="33" t="e">
        <v>#REF!</v>
      </c>
      <c r="F90" s="31" t="e">
        <v>#REF!</v>
      </c>
      <c r="G90" s="33" t="e">
        <v>#REF!</v>
      </c>
      <c r="I90" s="39"/>
      <c r="J90" s="39"/>
      <c r="K90" s="39"/>
      <c r="L90" s="33"/>
    </row>
    <row r="91" spans="2:12" s="31" customFormat="1" ht="13.25" x14ac:dyDescent="0.2">
      <c r="B91" s="31" t="e">
        <v>#REF!</v>
      </c>
      <c r="C91" s="31" t="e">
        <v>#REF!</v>
      </c>
      <c r="D91" s="33" t="e">
        <v>#REF!</v>
      </c>
      <c r="F91" s="31" t="e">
        <v>#REF!</v>
      </c>
      <c r="G91" s="33" t="e">
        <v>#REF!</v>
      </c>
      <c r="I91" s="39"/>
      <c r="J91" s="39"/>
      <c r="K91" s="39"/>
      <c r="L91" s="33"/>
    </row>
    <row r="92" spans="2:12" s="31" customFormat="1" ht="13.25" x14ac:dyDescent="0.2">
      <c r="B92" s="31" t="e">
        <v>#REF!</v>
      </c>
      <c r="C92" s="31" t="e">
        <v>#REF!</v>
      </c>
      <c r="D92" s="33" t="e">
        <v>#REF!</v>
      </c>
      <c r="F92" s="31" t="e">
        <v>#REF!</v>
      </c>
      <c r="G92" s="33" t="e">
        <v>#REF!</v>
      </c>
      <c r="I92" s="39"/>
      <c r="J92" s="39"/>
      <c r="K92" s="39"/>
      <c r="L92" s="33"/>
    </row>
    <row r="93" spans="2:12" s="31" customFormat="1" ht="13.25" x14ac:dyDescent="0.2">
      <c r="B93" s="31" t="e">
        <v>#REF!</v>
      </c>
      <c r="C93" s="31" t="e">
        <v>#REF!</v>
      </c>
      <c r="D93" s="33" t="e">
        <v>#REF!</v>
      </c>
      <c r="F93" s="31" t="e">
        <v>#REF!</v>
      </c>
      <c r="G93" s="33" t="e">
        <v>#REF!</v>
      </c>
      <c r="I93" s="39"/>
      <c r="J93" s="39"/>
      <c r="K93" s="39"/>
      <c r="L93" s="33"/>
    </row>
    <row r="94" spans="2:12" s="31" customFormat="1" ht="13.25" x14ac:dyDescent="0.2">
      <c r="B94" s="31" t="e">
        <v>#REF!</v>
      </c>
      <c r="C94" s="31" t="e">
        <v>#REF!</v>
      </c>
      <c r="D94" s="33" t="e">
        <v>#REF!</v>
      </c>
      <c r="F94" s="31" t="e">
        <v>#REF!</v>
      </c>
      <c r="G94" s="33" t="e">
        <v>#REF!</v>
      </c>
      <c r="H94" s="28"/>
      <c r="I94" s="39"/>
      <c r="J94" s="39"/>
      <c r="K94" s="39"/>
      <c r="L94" s="33"/>
    </row>
    <row r="95" spans="2:12" s="31" customFormat="1" ht="13.25" x14ac:dyDescent="0.2">
      <c r="B95" s="31" t="e">
        <v>#REF!</v>
      </c>
      <c r="C95" s="31" t="e">
        <v>#REF!</v>
      </c>
      <c r="D95" s="33" t="e">
        <v>#REF!</v>
      </c>
      <c r="F95" s="31" t="e">
        <v>#REF!</v>
      </c>
      <c r="G95" s="33" t="e">
        <v>#REF!</v>
      </c>
      <c r="H95" s="28"/>
      <c r="I95" s="39"/>
      <c r="J95" s="39"/>
      <c r="K95" s="39"/>
      <c r="L95" s="33"/>
    </row>
    <row r="96" spans="2:12" s="31" customFormat="1" ht="13.25" x14ac:dyDescent="0.2">
      <c r="B96" s="31" t="e">
        <v>#REF!</v>
      </c>
      <c r="C96" s="31" t="e">
        <v>#REF!</v>
      </c>
      <c r="D96" s="33" t="e">
        <v>#REF!</v>
      </c>
      <c r="F96" s="31" t="e">
        <v>#REF!</v>
      </c>
      <c r="G96" s="33" t="e">
        <v>#REF!</v>
      </c>
      <c r="H96" s="28"/>
      <c r="I96" s="39"/>
      <c r="J96" s="39"/>
      <c r="K96" s="39"/>
      <c r="L96" s="33"/>
    </row>
    <row r="97" spans="2:12" s="31" customFormat="1" ht="13.25" x14ac:dyDescent="0.2">
      <c r="B97" s="31" t="e">
        <v>#REF!</v>
      </c>
      <c r="C97" s="31" t="e">
        <v>#REF!</v>
      </c>
      <c r="D97" s="33" t="e">
        <v>#REF!</v>
      </c>
      <c r="F97" s="31" t="e">
        <v>#REF!</v>
      </c>
      <c r="G97" s="33" t="e">
        <v>#REF!</v>
      </c>
      <c r="H97" s="28"/>
      <c r="I97" s="39"/>
      <c r="J97" s="39"/>
      <c r="K97" s="39"/>
      <c r="L97" s="33"/>
    </row>
    <row r="98" spans="2:12" s="31" customFormat="1" ht="13.25" x14ac:dyDescent="0.2">
      <c r="B98" s="31" t="e">
        <v>#REF!</v>
      </c>
      <c r="C98" s="31" t="e">
        <v>#REF!</v>
      </c>
      <c r="D98" s="33" t="e">
        <v>#REF!</v>
      </c>
      <c r="F98" s="31" t="e">
        <v>#REF!</v>
      </c>
      <c r="G98" s="33" t="e">
        <v>#REF!</v>
      </c>
      <c r="H98" s="28"/>
      <c r="I98" s="39"/>
      <c r="J98" s="39"/>
      <c r="K98" s="39"/>
      <c r="L98" s="33"/>
    </row>
    <row r="99" spans="2:12" s="31" customFormat="1" ht="13.25" x14ac:dyDescent="0.2">
      <c r="B99" s="31" t="e">
        <v>#REF!</v>
      </c>
      <c r="C99" s="31" t="e">
        <v>#REF!</v>
      </c>
      <c r="D99" s="33" t="e">
        <v>#REF!</v>
      </c>
      <c r="F99" s="31" t="e">
        <v>#REF!</v>
      </c>
      <c r="G99" s="33" t="e">
        <v>#REF!</v>
      </c>
      <c r="H99" s="28"/>
      <c r="I99" s="39"/>
      <c r="J99" s="39"/>
      <c r="K99" s="39"/>
      <c r="L99" s="33"/>
    </row>
    <row r="100" spans="2:12" s="31" customFormat="1" ht="13.25" x14ac:dyDescent="0.2">
      <c r="B100" s="31" t="e">
        <v>#REF!</v>
      </c>
      <c r="C100" s="31" t="e">
        <v>#REF!</v>
      </c>
      <c r="D100" s="33" t="e">
        <v>#REF!</v>
      </c>
      <c r="F100" s="31" t="e">
        <v>#REF!</v>
      </c>
      <c r="G100" s="33" t="e">
        <v>#REF!</v>
      </c>
      <c r="H100" s="28"/>
      <c r="I100" s="39"/>
      <c r="J100" s="39"/>
      <c r="K100" s="39"/>
      <c r="L100" s="33"/>
    </row>
    <row r="101" spans="2:12" s="31" customFormat="1" ht="13.25" x14ac:dyDescent="0.2">
      <c r="B101" s="31" t="e">
        <v>#REF!</v>
      </c>
      <c r="C101" s="31" t="e">
        <v>#REF!</v>
      </c>
      <c r="D101" s="33" t="e">
        <v>#REF!</v>
      </c>
      <c r="F101" s="31">
        <v>0</v>
      </c>
      <c r="G101" s="33">
        <v>0</v>
      </c>
      <c r="I101" s="39"/>
      <c r="J101" s="39"/>
      <c r="K101" s="39"/>
      <c r="L101" s="33"/>
    </row>
    <row r="102" spans="2:12" s="31" customFormat="1" ht="13.25" hidden="1" x14ac:dyDescent="0.2">
      <c r="F102" s="31">
        <f t="shared" ref="F102:F107" si="0">+B103</f>
        <v>0</v>
      </c>
      <c r="G102" s="33">
        <f t="shared" ref="G102:G107" si="1">+D103</f>
        <v>0</v>
      </c>
      <c r="I102" s="39"/>
      <c r="J102" s="39"/>
      <c r="K102" s="39"/>
      <c r="L102" s="33"/>
    </row>
    <row r="103" spans="2:12" s="31" customFormat="1" ht="13.25" hidden="1" x14ac:dyDescent="0.2">
      <c r="F103" s="31">
        <f t="shared" si="0"/>
        <v>0</v>
      </c>
      <c r="G103" s="33">
        <f t="shared" si="1"/>
        <v>0</v>
      </c>
      <c r="I103" s="39"/>
      <c r="J103" s="39"/>
      <c r="K103" s="39"/>
      <c r="L103" s="33"/>
    </row>
    <row r="104" spans="2:12" s="31" customFormat="1" ht="13.25" hidden="1" x14ac:dyDescent="0.2">
      <c r="F104" s="31">
        <f t="shared" si="0"/>
        <v>0</v>
      </c>
      <c r="G104" s="33">
        <f t="shared" si="1"/>
        <v>0</v>
      </c>
      <c r="I104" s="39"/>
      <c r="J104" s="39"/>
      <c r="K104" s="39"/>
      <c r="L104" s="33"/>
    </row>
    <row r="105" spans="2:12" s="31" customFormat="1" ht="13.25" hidden="1" x14ac:dyDescent="0.2">
      <c r="F105" s="31">
        <f t="shared" si="0"/>
        <v>0</v>
      </c>
      <c r="G105" s="33">
        <f t="shared" si="1"/>
        <v>0</v>
      </c>
      <c r="I105" s="39"/>
      <c r="J105" s="39"/>
      <c r="K105" s="39"/>
      <c r="L105" s="33"/>
    </row>
    <row r="106" spans="2:12" s="31" customFormat="1" ht="13.25" hidden="1" x14ac:dyDescent="0.2">
      <c r="F106" s="31">
        <f t="shared" si="0"/>
        <v>0</v>
      </c>
      <c r="G106" s="33">
        <f t="shared" si="1"/>
        <v>0</v>
      </c>
      <c r="I106" s="39"/>
      <c r="J106" s="39"/>
      <c r="K106" s="39"/>
      <c r="L106" s="33"/>
    </row>
    <row r="107" spans="2:12" s="31" customFormat="1" ht="13.25" hidden="1" x14ac:dyDescent="0.2">
      <c r="F107" s="31">
        <f t="shared" si="0"/>
        <v>0</v>
      </c>
      <c r="G107" s="33">
        <f t="shared" si="1"/>
        <v>0</v>
      </c>
      <c r="I107" s="39"/>
      <c r="J107" s="39"/>
      <c r="K107" s="39"/>
      <c r="L107" s="33"/>
    </row>
    <row r="108" spans="2:12" s="31" customFormat="1" ht="13.25" hidden="1" x14ac:dyDescent="0.2">
      <c r="I108" s="39"/>
      <c r="J108" s="39"/>
      <c r="K108" s="39"/>
      <c r="L108" s="33"/>
    </row>
    <row r="109" spans="2:12" ht="13.25" hidden="1" x14ac:dyDescent="0.2">
      <c r="D109" s="40"/>
      <c r="E109" s="40"/>
      <c r="F109" s="40"/>
      <c r="G109" s="40"/>
      <c r="H109" s="40"/>
    </row>
    <row r="110" spans="2:12" ht="13.25" hidden="1" x14ac:dyDescent="0.2">
      <c r="D110" s="40"/>
      <c r="E110" s="40"/>
      <c r="F110" s="40"/>
      <c r="G110" s="40"/>
      <c r="H110" s="40"/>
    </row>
    <row r="111" spans="2:12" ht="13.25" hidden="1" x14ac:dyDescent="0.2">
      <c r="D111" s="40"/>
      <c r="E111" s="40"/>
      <c r="F111" s="40"/>
      <c r="G111" s="40"/>
      <c r="H111" s="40"/>
    </row>
    <row r="112" spans="2:12" ht="13.25" hidden="1" x14ac:dyDescent="0.2">
      <c r="D112" s="40"/>
      <c r="E112" s="40"/>
      <c r="F112" s="40"/>
      <c r="G112" s="40"/>
      <c r="H112" s="40"/>
    </row>
    <row r="113" spans="4:8" ht="13.25" hidden="1" x14ac:dyDescent="0.2">
      <c r="D113" s="40"/>
      <c r="E113" s="40"/>
      <c r="F113" s="40"/>
      <c r="G113" s="40"/>
      <c r="H113" s="40"/>
    </row>
    <row r="114" spans="4:8" ht="13.25" hidden="1" x14ac:dyDescent="0.2">
      <c r="D114" s="40"/>
      <c r="E114" s="40"/>
      <c r="F114" s="40"/>
      <c r="G114" s="40"/>
      <c r="H114" s="40"/>
    </row>
    <row r="115" spans="4:8" ht="13.25" hidden="1" x14ac:dyDescent="0.2">
      <c r="D115" s="40"/>
      <c r="E115" s="40"/>
      <c r="F115" s="40"/>
      <c r="G115" s="40"/>
      <c r="H115" s="40"/>
    </row>
    <row r="116" spans="4:8" ht="13.25" hidden="1" x14ac:dyDescent="0.2">
      <c r="D116" s="40"/>
      <c r="E116" s="40"/>
      <c r="F116" s="40"/>
      <c r="G116" s="40"/>
      <c r="H116" s="40"/>
    </row>
    <row r="117" spans="4:8" ht="13.25" hidden="1" x14ac:dyDescent="0.2">
      <c r="D117" s="40"/>
      <c r="E117" s="40"/>
      <c r="F117" s="40"/>
      <c r="G117" s="40"/>
      <c r="H117" s="40"/>
    </row>
    <row r="118" spans="4:8" ht="13.25" hidden="1" x14ac:dyDescent="0.2">
      <c r="D118" s="40"/>
      <c r="E118" s="40"/>
      <c r="F118" s="40"/>
      <c r="G118" s="40"/>
      <c r="H118" s="40"/>
    </row>
    <row r="119" spans="4:8" ht="13.25" hidden="1" x14ac:dyDescent="0.2">
      <c r="D119" s="40"/>
      <c r="E119" s="40"/>
      <c r="F119" s="40"/>
      <c r="G119" s="40"/>
      <c r="H119" s="40"/>
    </row>
    <row r="120" spans="4:8" ht="13.25" hidden="1" x14ac:dyDescent="0.2">
      <c r="D120" s="40"/>
      <c r="E120" s="40"/>
      <c r="F120" s="40"/>
      <c r="G120" s="40"/>
      <c r="H120" s="40"/>
    </row>
    <row r="121" spans="4:8" ht="13.25" hidden="1" x14ac:dyDescent="0.2">
      <c r="D121" s="40"/>
      <c r="E121" s="40"/>
      <c r="F121" s="40"/>
      <c r="G121" s="40"/>
      <c r="H121" s="40"/>
    </row>
    <row r="122" spans="4:8" ht="13.25" hidden="1" x14ac:dyDescent="0.2">
      <c r="D122" s="40"/>
      <c r="E122" s="40"/>
      <c r="F122" s="40"/>
      <c r="G122" s="40"/>
      <c r="H122" s="40"/>
    </row>
    <row r="123" spans="4:8" ht="13.25" hidden="1" x14ac:dyDescent="0.2">
      <c r="D123" s="40"/>
      <c r="E123" s="40"/>
      <c r="F123" s="40"/>
      <c r="G123" s="40"/>
      <c r="H123" s="40"/>
    </row>
    <row r="124" spans="4:8" ht="13.25" hidden="1" x14ac:dyDescent="0.2">
      <c r="D124" s="40"/>
      <c r="E124" s="40"/>
      <c r="F124" s="40"/>
      <c r="G124" s="40"/>
      <c r="H124" s="40"/>
    </row>
    <row r="125" spans="4:8" ht="13.25" hidden="1" x14ac:dyDescent="0.2">
      <c r="D125" s="40"/>
      <c r="E125" s="40"/>
      <c r="F125" s="40"/>
      <c r="G125" s="40"/>
      <c r="H125" s="40"/>
    </row>
    <row r="126" spans="4:8" ht="13.25" hidden="1" x14ac:dyDescent="0.2">
      <c r="D126" s="40"/>
      <c r="E126" s="40"/>
      <c r="F126" s="40"/>
      <c r="G126" s="40"/>
      <c r="H126" s="40"/>
    </row>
    <row r="127" spans="4:8" ht="13.25" hidden="1" x14ac:dyDescent="0.2">
      <c r="D127" s="40"/>
      <c r="E127" s="40"/>
      <c r="F127" s="40"/>
      <c r="G127" s="40"/>
      <c r="H127" s="40"/>
    </row>
    <row r="128" spans="4:8" ht="13.25" hidden="1" x14ac:dyDescent="0.2">
      <c r="D128" s="40"/>
      <c r="E128" s="40"/>
      <c r="F128" s="40"/>
      <c r="G128" s="40"/>
      <c r="H128" s="40"/>
    </row>
    <row r="129" spans="4:8" ht="13.25" hidden="1" x14ac:dyDescent="0.2">
      <c r="D129" s="40"/>
      <c r="E129" s="40"/>
      <c r="F129" s="40"/>
      <c r="G129" s="40"/>
      <c r="H129" s="40"/>
    </row>
    <row r="130" spans="4:8" ht="13.25" hidden="1" x14ac:dyDescent="0.2">
      <c r="D130" s="40"/>
      <c r="E130" s="40"/>
      <c r="F130" s="40"/>
      <c r="G130" s="40"/>
      <c r="H130" s="40"/>
    </row>
    <row r="131" spans="4:8" ht="13.25" hidden="1" x14ac:dyDescent="0.2">
      <c r="D131" s="40"/>
      <c r="E131" s="40"/>
      <c r="F131" s="40"/>
      <c r="G131" s="40"/>
      <c r="H131" s="40"/>
    </row>
    <row r="132" spans="4:8" ht="13.25" hidden="1" x14ac:dyDescent="0.2">
      <c r="D132" s="40"/>
      <c r="E132" s="40"/>
      <c r="F132" s="40"/>
      <c r="G132" s="40"/>
      <c r="H132" s="40"/>
    </row>
    <row r="133" spans="4:8" ht="13.25" hidden="1" x14ac:dyDescent="0.2">
      <c r="D133" s="40"/>
      <c r="E133" s="40"/>
      <c r="F133" s="40"/>
      <c r="G133" s="40"/>
      <c r="H133" s="40"/>
    </row>
    <row r="134" spans="4:8" ht="13.25" hidden="1" x14ac:dyDescent="0.2">
      <c r="D134" s="40"/>
      <c r="E134" s="40"/>
      <c r="F134" s="40"/>
      <c r="G134" s="40"/>
      <c r="H134" s="40"/>
    </row>
    <row r="135" spans="4:8" ht="13.25" hidden="1" x14ac:dyDescent="0.2">
      <c r="D135" s="40"/>
      <c r="E135" s="40"/>
      <c r="F135" s="40"/>
      <c r="G135" s="40"/>
      <c r="H135" s="40"/>
    </row>
    <row r="136" spans="4:8" ht="13.25" hidden="1" x14ac:dyDescent="0.2">
      <c r="D136" s="40"/>
      <c r="E136" s="40"/>
      <c r="F136" s="40"/>
      <c r="G136" s="40"/>
      <c r="H136" s="40"/>
    </row>
    <row r="137" spans="4:8" ht="13.25" hidden="1" x14ac:dyDescent="0.2">
      <c r="D137" s="40"/>
      <c r="E137" s="40"/>
      <c r="F137" s="40"/>
      <c r="G137" s="40"/>
      <c r="H137" s="40"/>
    </row>
    <row r="138" spans="4:8" ht="13.25" hidden="1" x14ac:dyDescent="0.2">
      <c r="D138" s="40"/>
      <c r="E138" s="40"/>
      <c r="F138" s="40"/>
      <c r="G138" s="40"/>
      <c r="H138" s="40"/>
    </row>
    <row r="139" spans="4:8" ht="13.25" hidden="1" x14ac:dyDescent="0.2">
      <c r="D139" s="40"/>
      <c r="E139" s="40"/>
      <c r="F139" s="40"/>
      <c r="G139" s="40"/>
      <c r="H139" s="40"/>
    </row>
    <row r="140" spans="4:8" ht="13.25" hidden="1" x14ac:dyDescent="0.2">
      <c r="D140" s="40"/>
      <c r="E140" s="40"/>
      <c r="F140" s="40"/>
      <c r="G140" s="40"/>
      <c r="H140" s="40"/>
    </row>
    <row r="141" spans="4:8" ht="13.25" hidden="1" x14ac:dyDescent="0.2">
      <c r="D141" s="40"/>
      <c r="E141" s="40"/>
      <c r="F141" s="40"/>
      <c r="G141" s="40"/>
      <c r="H141" s="40"/>
    </row>
    <row r="142" spans="4:8" ht="13.25" hidden="1" x14ac:dyDescent="0.2">
      <c r="D142" s="40"/>
      <c r="E142" s="40"/>
      <c r="F142" s="40"/>
      <c r="G142" s="40"/>
      <c r="H142" s="40"/>
    </row>
    <row r="143" spans="4:8" ht="13.25" hidden="1" x14ac:dyDescent="0.2">
      <c r="D143" s="40"/>
      <c r="E143" s="40"/>
      <c r="F143" s="40"/>
      <c r="G143" s="40"/>
      <c r="H143" s="40"/>
    </row>
    <row r="144" spans="4:8" ht="13.25" hidden="1" x14ac:dyDescent="0.2">
      <c r="D144" s="40"/>
      <c r="E144" s="40"/>
      <c r="F144" s="40"/>
      <c r="G144" s="40"/>
      <c r="H144" s="40"/>
    </row>
    <row r="145" spans="4:8" ht="13.25" hidden="1" x14ac:dyDescent="0.2">
      <c r="D145" s="40"/>
      <c r="E145" s="40"/>
      <c r="F145" s="40"/>
      <c r="G145" s="40"/>
      <c r="H145" s="40"/>
    </row>
    <row r="146" spans="4:8" ht="13.25" hidden="1" x14ac:dyDescent="0.2">
      <c r="D146" s="40"/>
      <c r="E146" s="40"/>
      <c r="F146" s="40"/>
      <c r="G146" s="40"/>
      <c r="H146" s="40"/>
    </row>
    <row r="147" spans="4:8" ht="13.25" hidden="1" x14ac:dyDescent="0.2">
      <c r="D147" s="40"/>
      <c r="E147" s="40"/>
      <c r="F147" s="40"/>
      <c r="G147" s="40"/>
      <c r="H147" s="40"/>
    </row>
    <row r="148" spans="4:8" ht="13.25" hidden="1" x14ac:dyDescent="0.2">
      <c r="D148" s="40"/>
      <c r="E148" s="40"/>
      <c r="F148" s="40"/>
      <c r="G148" s="40"/>
      <c r="H148" s="40"/>
    </row>
    <row r="149" spans="4:8" ht="13.25" hidden="1" x14ac:dyDescent="0.2">
      <c r="D149" s="40"/>
      <c r="E149" s="40"/>
      <c r="F149" s="40"/>
      <c r="G149" s="40"/>
      <c r="H149" s="40"/>
    </row>
    <row r="150" spans="4:8" ht="13.25" hidden="1" x14ac:dyDescent="0.2">
      <c r="D150" s="40"/>
      <c r="E150" s="40"/>
      <c r="F150" s="40"/>
      <c r="G150" s="40"/>
      <c r="H150" s="40"/>
    </row>
    <row r="151" spans="4:8" ht="13.25" hidden="1" x14ac:dyDescent="0.2">
      <c r="D151" s="40"/>
      <c r="E151" s="40"/>
      <c r="F151" s="40"/>
      <c r="G151" s="40"/>
      <c r="H151" s="40"/>
    </row>
    <row r="152" spans="4:8" ht="13.25" hidden="1" x14ac:dyDescent="0.2">
      <c r="D152" s="40"/>
      <c r="E152" s="40"/>
      <c r="F152" s="40"/>
      <c r="G152" s="40"/>
      <c r="H152" s="40"/>
    </row>
    <row r="153" spans="4:8" ht="13.25" hidden="1" x14ac:dyDescent="0.2">
      <c r="D153" s="40"/>
      <c r="E153" s="40"/>
      <c r="F153" s="40"/>
      <c r="G153" s="40"/>
      <c r="H153" s="40"/>
    </row>
    <row r="154" spans="4:8" ht="13.25" hidden="1" x14ac:dyDescent="0.2">
      <c r="D154" s="40"/>
      <c r="E154" s="40"/>
      <c r="F154" s="40"/>
      <c r="G154" s="40"/>
      <c r="H154" s="40"/>
    </row>
    <row r="155" spans="4:8" ht="13.25" hidden="1" x14ac:dyDescent="0.2">
      <c r="D155" s="40"/>
      <c r="E155" s="40"/>
      <c r="F155" s="40"/>
      <c r="G155" s="40"/>
      <c r="H155" s="40"/>
    </row>
    <row r="156" spans="4:8" ht="13.25" hidden="1" x14ac:dyDescent="0.2">
      <c r="D156" s="40"/>
      <c r="E156" s="40"/>
      <c r="F156" s="40"/>
      <c r="G156" s="40"/>
      <c r="H156" s="40"/>
    </row>
    <row r="157" spans="4:8" ht="13.25" hidden="1" x14ac:dyDescent="0.2">
      <c r="D157" s="40"/>
      <c r="E157" s="40"/>
      <c r="F157" s="40"/>
      <c r="G157" s="40"/>
      <c r="H157" s="40"/>
    </row>
    <row r="158" spans="4:8" ht="13.25" hidden="1" x14ac:dyDescent="0.2">
      <c r="D158" s="40"/>
      <c r="E158" s="40"/>
      <c r="F158" s="40"/>
      <c r="G158" s="40"/>
      <c r="H158" s="40"/>
    </row>
    <row r="159" spans="4:8" ht="13.25" hidden="1" x14ac:dyDescent="0.2">
      <c r="D159" s="40"/>
      <c r="E159" s="40"/>
      <c r="F159" s="40"/>
      <c r="G159" s="40"/>
      <c r="H159" s="40"/>
    </row>
    <row r="160" spans="4:8" ht="13.25" hidden="1" x14ac:dyDescent="0.2">
      <c r="D160" s="40"/>
      <c r="E160" s="40"/>
      <c r="F160" s="40"/>
      <c r="G160" s="40"/>
      <c r="H160" s="40"/>
    </row>
    <row r="161" spans="4:8" ht="13.25" hidden="1" x14ac:dyDescent="0.2">
      <c r="D161" s="40"/>
      <c r="E161" s="40"/>
      <c r="F161" s="40"/>
      <c r="G161" s="40"/>
      <c r="H161" s="40"/>
    </row>
    <row r="162" spans="4:8" ht="13.25" hidden="1" x14ac:dyDescent="0.2">
      <c r="D162" s="40"/>
      <c r="E162" s="40"/>
      <c r="F162" s="40"/>
      <c r="G162" s="40"/>
      <c r="H162" s="40"/>
    </row>
    <row r="163" spans="4:8" ht="13.25" hidden="1" x14ac:dyDescent="0.2">
      <c r="D163" s="40"/>
      <c r="E163" s="40"/>
      <c r="F163" s="40"/>
      <c r="G163" s="40"/>
      <c r="H163" s="40"/>
    </row>
    <row r="164" spans="4:8" ht="13.25" hidden="1" x14ac:dyDescent="0.2">
      <c r="D164" s="40"/>
      <c r="E164" s="40"/>
      <c r="F164" s="40"/>
      <c r="G164" s="40"/>
      <c r="H164" s="40"/>
    </row>
    <row r="165" spans="4:8" ht="13.25" hidden="1" x14ac:dyDescent="0.2">
      <c r="D165" s="40"/>
      <c r="E165" s="40"/>
      <c r="F165" s="40"/>
      <c r="G165" s="40"/>
      <c r="H165" s="40"/>
    </row>
    <row r="166" spans="4:8" ht="13.25" hidden="1" x14ac:dyDescent="0.2">
      <c r="D166" s="40"/>
      <c r="E166" s="40"/>
      <c r="F166" s="40"/>
      <c r="G166" s="40"/>
      <c r="H166" s="40"/>
    </row>
    <row r="167" spans="4:8" ht="13.25" hidden="1" x14ac:dyDescent="0.2">
      <c r="D167" s="40"/>
      <c r="E167" s="40"/>
      <c r="F167" s="40"/>
      <c r="G167" s="40"/>
      <c r="H167" s="40"/>
    </row>
    <row r="168" spans="4:8" ht="13.25" hidden="1" x14ac:dyDescent="0.2">
      <c r="D168" s="40"/>
      <c r="E168" s="40"/>
      <c r="F168" s="40"/>
      <c r="G168" s="40"/>
      <c r="H168" s="40"/>
    </row>
    <row r="169" spans="4:8" ht="13.25" hidden="1" x14ac:dyDescent="0.2">
      <c r="D169" s="40"/>
      <c r="E169" s="40"/>
      <c r="F169" s="40"/>
      <c r="G169" s="40"/>
      <c r="H169" s="40"/>
    </row>
    <row r="170" spans="4:8" ht="13.25" hidden="1" x14ac:dyDescent="0.2">
      <c r="D170" s="40"/>
      <c r="E170" s="40"/>
      <c r="F170" s="40"/>
      <c r="G170" s="40"/>
      <c r="H170" s="40"/>
    </row>
    <row r="171" spans="4:8" ht="13.25" hidden="1" x14ac:dyDescent="0.2">
      <c r="D171" s="40"/>
      <c r="E171" s="40"/>
      <c r="F171" s="40"/>
      <c r="G171" s="40"/>
      <c r="H171" s="40"/>
    </row>
    <row r="172" spans="4:8" ht="13.25" hidden="1" x14ac:dyDescent="0.2">
      <c r="D172" s="40"/>
      <c r="E172" s="40"/>
      <c r="F172" s="40"/>
      <c r="G172" s="40"/>
      <c r="H172" s="40"/>
    </row>
    <row r="173" spans="4:8" ht="13.25" hidden="1" x14ac:dyDescent="0.2">
      <c r="D173" s="40"/>
      <c r="E173" s="40"/>
      <c r="F173" s="40"/>
      <c r="G173" s="40"/>
      <c r="H173" s="40"/>
    </row>
    <row r="174" spans="4:8" ht="13.25" hidden="1" x14ac:dyDescent="0.2">
      <c r="D174" s="40"/>
      <c r="E174" s="40"/>
      <c r="F174" s="40"/>
      <c r="G174" s="40"/>
      <c r="H174" s="40"/>
    </row>
    <row r="175" spans="4:8" ht="13.25" hidden="1" x14ac:dyDescent="0.2">
      <c r="D175" s="40"/>
      <c r="E175" s="40"/>
      <c r="F175" s="40"/>
      <c r="G175" s="40"/>
      <c r="H175" s="40"/>
    </row>
    <row r="176" spans="4:8" ht="13.25" hidden="1" x14ac:dyDescent="0.2">
      <c r="D176" s="40"/>
      <c r="E176" s="40"/>
      <c r="F176" s="40"/>
      <c r="G176" s="40"/>
      <c r="H176" s="40"/>
    </row>
    <row r="177" spans="4:8" ht="13.25" hidden="1" x14ac:dyDescent="0.2">
      <c r="D177" s="40"/>
      <c r="E177" s="40"/>
      <c r="F177" s="40"/>
      <c r="G177" s="40"/>
      <c r="H177" s="40"/>
    </row>
    <row r="178" spans="4:8" ht="13.25" hidden="1" x14ac:dyDescent="0.2">
      <c r="D178" s="40"/>
      <c r="E178" s="40"/>
      <c r="F178" s="40"/>
      <c r="G178" s="40"/>
      <c r="H178" s="40"/>
    </row>
    <row r="179" spans="4:8" ht="13.25" hidden="1" x14ac:dyDescent="0.2">
      <c r="D179" s="40"/>
      <c r="E179" s="40"/>
      <c r="F179" s="40"/>
      <c r="G179" s="40"/>
      <c r="H179" s="40"/>
    </row>
    <row r="180" spans="4:8" ht="13.25" hidden="1" x14ac:dyDescent="0.2">
      <c r="D180" s="40"/>
      <c r="E180" s="40"/>
      <c r="F180" s="40"/>
      <c r="G180" s="40"/>
      <c r="H180" s="40"/>
    </row>
    <row r="181" spans="4:8" ht="13.25" hidden="1" x14ac:dyDescent="0.2">
      <c r="D181" s="40"/>
      <c r="E181" s="40"/>
      <c r="F181" s="40"/>
      <c r="G181" s="40"/>
      <c r="H181" s="40"/>
    </row>
    <row r="182" spans="4:8" ht="13.25" hidden="1" x14ac:dyDescent="0.2">
      <c r="D182" s="40"/>
      <c r="E182" s="40"/>
      <c r="F182" s="40"/>
      <c r="G182" s="40"/>
      <c r="H182" s="40"/>
    </row>
    <row r="183" spans="4:8" ht="13.25" hidden="1" x14ac:dyDescent="0.2">
      <c r="D183" s="40"/>
      <c r="E183" s="40"/>
      <c r="F183" s="40"/>
      <c r="G183" s="40"/>
      <c r="H183" s="40"/>
    </row>
    <row r="184" spans="4:8" ht="13.25" hidden="1" x14ac:dyDescent="0.2">
      <c r="D184" s="40"/>
      <c r="E184" s="40"/>
      <c r="F184" s="40"/>
      <c r="G184" s="40"/>
      <c r="H184" s="40"/>
    </row>
    <row r="185" spans="4:8" ht="13.25" hidden="1" x14ac:dyDescent="0.2">
      <c r="D185" s="40"/>
      <c r="E185" s="40"/>
      <c r="F185" s="40"/>
      <c r="G185" s="40"/>
      <c r="H185" s="40"/>
    </row>
    <row r="186" spans="4:8" ht="13.25" hidden="1" x14ac:dyDescent="0.2">
      <c r="D186" s="40"/>
      <c r="E186" s="40"/>
      <c r="F186" s="40"/>
      <c r="G186" s="40"/>
      <c r="H186" s="40"/>
    </row>
    <row r="187" spans="4:8" ht="13.25" hidden="1" x14ac:dyDescent="0.2">
      <c r="D187" s="40"/>
      <c r="E187" s="40"/>
      <c r="F187" s="40"/>
      <c r="G187" s="40"/>
      <c r="H187" s="40"/>
    </row>
    <row r="188" spans="4:8" ht="13.25" hidden="1" x14ac:dyDescent="0.2">
      <c r="D188" s="40"/>
      <c r="E188" s="40"/>
      <c r="F188" s="40"/>
      <c r="G188" s="40"/>
      <c r="H188" s="40"/>
    </row>
    <row r="189" spans="4:8" ht="13.25" hidden="1" x14ac:dyDescent="0.2">
      <c r="D189" s="40"/>
      <c r="E189" s="40"/>
      <c r="F189" s="40"/>
      <c r="G189" s="40"/>
      <c r="H189" s="40"/>
    </row>
    <row r="190" spans="4:8" ht="13.25" hidden="1" x14ac:dyDescent="0.2">
      <c r="D190" s="40"/>
      <c r="E190" s="40"/>
      <c r="F190" s="40"/>
      <c r="G190" s="40"/>
      <c r="H190" s="40"/>
    </row>
    <row r="191" spans="4:8" ht="13.25" hidden="1" x14ac:dyDescent="0.2">
      <c r="D191" s="40"/>
      <c r="E191" s="40"/>
      <c r="F191" s="40"/>
      <c r="G191" s="40"/>
      <c r="H191" s="40"/>
    </row>
    <row r="192" spans="4:8" ht="13.25" hidden="1" x14ac:dyDescent="0.2">
      <c r="D192" s="40"/>
      <c r="E192" s="40"/>
      <c r="F192" s="40"/>
      <c r="G192" s="40"/>
      <c r="H192" s="40"/>
    </row>
    <row r="193" spans="4:8" ht="13.25" hidden="1" x14ac:dyDescent="0.2">
      <c r="D193" s="40"/>
      <c r="E193" s="40"/>
      <c r="F193" s="40"/>
      <c r="G193" s="40"/>
      <c r="H193" s="40"/>
    </row>
    <row r="194" spans="4:8" ht="13.25" hidden="1" x14ac:dyDescent="0.2">
      <c r="D194" s="40"/>
      <c r="E194" s="40"/>
      <c r="F194" s="40"/>
      <c r="G194" s="40"/>
      <c r="H194" s="40"/>
    </row>
    <row r="195" spans="4:8" ht="13.25" hidden="1" x14ac:dyDescent="0.2">
      <c r="D195" s="40"/>
      <c r="E195" s="40"/>
      <c r="F195" s="40"/>
      <c r="G195" s="40"/>
      <c r="H195" s="40"/>
    </row>
    <row r="196" spans="4:8" ht="13.25" hidden="1" x14ac:dyDescent="0.2">
      <c r="D196" s="40"/>
      <c r="E196" s="40"/>
      <c r="F196" s="40"/>
      <c r="G196" s="40"/>
      <c r="H196" s="40"/>
    </row>
    <row r="197" spans="4:8" ht="13.25" hidden="1" x14ac:dyDescent="0.2">
      <c r="D197" s="40"/>
      <c r="E197" s="40"/>
      <c r="F197" s="40"/>
      <c r="G197" s="40"/>
      <c r="H197" s="40"/>
    </row>
    <row r="198" spans="4:8" ht="13.25" hidden="1" x14ac:dyDescent="0.2">
      <c r="D198" s="40"/>
      <c r="E198" s="40"/>
      <c r="F198" s="40"/>
      <c r="G198" s="40"/>
      <c r="H198" s="40"/>
    </row>
    <row r="199" spans="4:8" ht="13.25" hidden="1" x14ac:dyDescent="0.2">
      <c r="D199" s="40"/>
      <c r="E199" s="40"/>
      <c r="F199" s="40"/>
      <c r="G199" s="40"/>
      <c r="H199" s="40"/>
    </row>
    <row r="200" spans="4:8" ht="13.25" hidden="1" x14ac:dyDescent="0.2">
      <c r="D200" s="40"/>
      <c r="E200" s="40"/>
      <c r="F200" s="40"/>
      <c r="G200" s="40"/>
      <c r="H200" s="40"/>
    </row>
    <row r="201" spans="4:8" ht="13.25" hidden="1" x14ac:dyDescent="0.2">
      <c r="D201" s="40"/>
      <c r="E201" s="40"/>
      <c r="F201" s="40"/>
      <c r="G201" s="40"/>
      <c r="H201" s="40"/>
    </row>
    <row r="202" spans="4:8" ht="13.25" hidden="1" x14ac:dyDescent="0.2">
      <c r="D202" s="40"/>
      <c r="E202" s="40"/>
      <c r="F202" s="40"/>
      <c r="G202" s="40"/>
      <c r="H202" s="40"/>
    </row>
    <row r="203" spans="4:8" ht="13.25" hidden="1" x14ac:dyDescent="0.2">
      <c r="D203" s="40"/>
      <c r="E203" s="40"/>
      <c r="F203" s="40"/>
      <c r="G203" s="40"/>
      <c r="H203" s="40"/>
    </row>
    <row r="204" spans="4:8" ht="13.25" hidden="1" x14ac:dyDescent="0.2">
      <c r="D204" s="40"/>
      <c r="E204" s="40"/>
      <c r="F204" s="40"/>
      <c r="G204" s="40"/>
      <c r="H204" s="40"/>
    </row>
    <row r="205" spans="4:8" ht="13.25" hidden="1" x14ac:dyDescent="0.2">
      <c r="D205" s="40"/>
      <c r="E205" s="40"/>
      <c r="F205" s="40"/>
      <c r="G205" s="40"/>
      <c r="H205" s="40"/>
    </row>
    <row r="206" spans="4:8" ht="13.25" hidden="1" x14ac:dyDescent="0.2">
      <c r="D206" s="40"/>
      <c r="E206" s="40"/>
      <c r="F206" s="40"/>
      <c r="G206" s="40"/>
      <c r="H206" s="40"/>
    </row>
    <row r="207" spans="4:8" ht="13.25" hidden="1" x14ac:dyDescent="0.2">
      <c r="D207" s="40"/>
      <c r="E207" s="40"/>
      <c r="F207" s="40"/>
      <c r="G207" s="40"/>
      <c r="H207" s="40"/>
    </row>
    <row r="208" spans="4:8" ht="13.25" hidden="1" x14ac:dyDescent="0.2">
      <c r="D208" s="40"/>
      <c r="E208" s="40"/>
      <c r="F208" s="40"/>
      <c r="G208" s="40"/>
      <c r="H208" s="40"/>
    </row>
    <row r="209" spans="4:8" ht="13.25" hidden="1" x14ac:dyDescent="0.2">
      <c r="D209" s="40"/>
      <c r="E209" s="40"/>
      <c r="F209" s="40"/>
      <c r="G209" s="40"/>
      <c r="H209" s="40"/>
    </row>
    <row r="210" spans="4:8" ht="13.25" hidden="1" x14ac:dyDescent="0.2">
      <c r="D210" s="40"/>
      <c r="E210" s="40"/>
      <c r="F210" s="40"/>
      <c r="G210" s="40"/>
      <c r="H210" s="40"/>
    </row>
    <row r="211" spans="4:8" ht="13.25" hidden="1" x14ac:dyDescent="0.2">
      <c r="D211" s="40"/>
      <c r="E211" s="40"/>
      <c r="F211" s="40"/>
      <c r="G211" s="40"/>
      <c r="H211" s="40"/>
    </row>
    <row r="212" spans="4:8" ht="13.25" hidden="1" x14ac:dyDescent="0.2">
      <c r="D212" s="40"/>
      <c r="E212" s="40"/>
      <c r="F212" s="40"/>
      <c r="G212" s="40"/>
      <c r="H212" s="40"/>
    </row>
    <row r="213" spans="4:8" ht="13.25" hidden="1" x14ac:dyDescent="0.2">
      <c r="D213" s="40"/>
      <c r="E213" s="40"/>
      <c r="F213" s="40"/>
      <c r="G213" s="40"/>
      <c r="H213" s="40"/>
    </row>
    <row r="214" spans="4:8" ht="13.25" hidden="1" x14ac:dyDescent="0.2">
      <c r="D214" s="40"/>
      <c r="E214" s="40"/>
      <c r="F214" s="40"/>
      <c r="G214" s="40"/>
      <c r="H214" s="40"/>
    </row>
    <row r="215" spans="4:8" ht="13.25" hidden="1" x14ac:dyDescent="0.2">
      <c r="D215" s="40"/>
      <c r="E215" s="40"/>
      <c r="F215" s="40"/>
      <c r="G215" s="40"/>
      <c r="H215" s="40"/>
    </row>
    <row r="216" spans="4:8" ht="13.25" hidden="1" x14ac:dyDescent="0.2">
      <c r="D216" s="40"/>
      <c r="E216" s="40"/>
      <c r="F216" s="40"/>
      <c r="G216" s="40"/>
      <c r="H216" s="40"/>
    </row>
    <row r="217" spans="4:8" ht="13.25" hidden="1" x14ac:dyDescent="0.2">
      <c r="D217" s="40"/>
      <c r="E217" s="40"/>
      <c r="F217" s="40"/>
      <c r="G217" s="40"/>
      <c r="H217" s="40"/>
    </row>
    <row r="218" spans="4:8" ht="13.25" hidden="1" x14ac:dyDescent="0.2">
      <c r="D218" s="40"/>
      <c r="E218" s="40"/>
      <c r="F218" s="40"/>
      <c r="G218" s="40"/>
      <c r="H218" s="40"/>
    </row>
    <row r="219" spans="4:8" ht="13.25" hidden="1" x14ac:dyDescent="0.2">
      <c r="D219" s="40"/>
      <c r="E219" s="40"/>
      <c r="F219" s="40"/>
      <c r="G219" s="40"/>
      <c r="H219" s="40"/>
    </row>
    <row r="220" spans="4:8" ht="13.25" hidden="1" x14ac:dyDescent="0.2">
      <c r="D220" s="40"/>
      <c r="E220" s="40"/>
      <c r="F220" s="40"/>
      <c r="G220" s="40"/>
      <c r="H220" s="40"/>
    </row>
    <row r="221" spans="4:8" ht="13.25" hidden="1" x14ac:dyDescent="0.2">
      <c r="D221" s="40"/>
      <c r="E221" s="40"/>
      <c r="F221" s="40"/>
      <c r="G221" s="40"/>
      <c r="H221" s="40"/>
    </row>
    <row r="222" spans="4:8" ht="13.25" hidden="1" x14ac:dyDescent="0.2">
      <c r="D222" s="40"/>
      <c r="E222" s="40"/>
      <c r="F222" s="40"/>
      <c r="G222" s="40"/>
      <c r="H222" s="40"/>
    </row>
    <row r="223" spans="4:8" ht="13.25" hidden="1" x14ac:dyDescent="0.2">
      <c r="D223" s="40"/>
      <c r="E223" s="40"/>
      <c r="F223" s="40"/>
      <c r="G223" s="40"/>
      <c r="H223" s="40"/>
    </row>
    <row r="224" spans="4:8" ht="13.25" hidden="1" x14ac:dyDescent="0.2">
      <c r="D224" s="40"/>
      <c r="E224" s="40"/>
      <c r="F224" s="40"/>
      <c r="G224" s="40"/>
      <c r="H224" s="40"/>
    </row>
    <row r="225" spans="4:8" ht="13.25" hidden="1" x14ac:dyDescent="0.2">
      <c r="D225" s="40"/>
      <c r="E225" s="40"/>
      <c r="F225" s="40"/>
      <c r="G225" s="40"/>
      <c r="H225" s="40"/>
    </row>
    <row r="226" spans="4:8" ht="13.25" hidden="1" x14ac:dyDescent="0.2">
      <c r="D226" s="40"/>
      <c r="E226" s="40"/>
      <c r="F226" s="40"/>
      <c r="G226" s="40"/>
      <c r="H226" s="40"/>
    </row>
    <row r="227" spans="4:8" ht="13.25" hidden="1" x14ac:dyDescent="0.2">
      <c r="D227" s="40"/>
      <c r="E227" s="40"/>
      <c r="F227" s="40"/>
      <c r="G227" s="40"/>
      <c r="H227" s="40"/>
    </row>
    <row r="228" spans="4:8" ht="13.25" hidden="1" x14ac:dyDescent="0.2">
      <c r="D228" s="40"/>
      <c r="E228" s="40"/>
      <c r="F228" s="40"/>
      <c r="G228" s="40"/>
      <c r="H228" s="40"/>
    </row>
    <row r="229" spans="4:8" ht="13.25" hidden="1" x14ac:dyDescent="0.2">
      <c r="D229" s="40"/>
      <c r="E229" s="40"/>
      <c r="F229" s="40"/>
      <c r="G229" s="40"/>
      <c r="H229" s="40"/>
    </row>
    <row r="230" spans="4:8" ht="13.25" hidden="1" x14ac:dyDescent="0.2">
      <c r="D230" s="40"/>
      <c r="E230" s="40"/>
      <c r="F230" s="40"/>
      <c r="G230" s="40"/>
      <c r="H230" s="40"/>
    </row>
    <row r="231" spans="4:8" ht="13.25" hidden="1" x14ac:dyDescent="0.2">
      <c r="D231" s="40"/>
      <c r="E231" s="40"/>
      <c r="F231" s="40"/>
      <c r="G231" s="40"/>
      <c r="H231" s="40"/>
    </row>
    <row r="232" spans="4:8" ht="13.25" hidden="1" x14ac:dyDescent="0.2">
      <c r="D232" s="40"/>
      <c r="E232" s="40"/>
      <c r="F232" s="40"/>
      <c r="G232" s="40"/>
      <c r="H232" s="40"/>
    </row>
    <row r="233" spans="4:8" ht="13.25" hidden="1" x14ac:dyDescent="0.2">
      <c r="D233" s="40"/>
      <c r="E233" s="40"/>
      <c r="F233" s="40"/>
      <c r="G233" s="40"/>
      <c r="H233" s="40"/>
    </row>
    <row r="234" spans="4:8" ht="13.25" hidden="1" x14ac:dyDescent="0.2">
      <c r="D234" s="40"/>
      <c r="E234" s="40"/>
      <c r="F234" s="40"/>
      <c r="G234" s="40"/>
      <c r="H234" s="40"/>
    </row>
    <row r="235" spans="4:8" ht="13.25" hidden="1" x14ac:dyDescent="0.2">
      <c r="D235" s="40"/>
      <c r="E235" s="40"/>
      <c r="F235" s="40"/>
      <c r="G235" s="40"/>
      <c r="H235" s="40"/>
    </row>
    <row r="236" spans="4:8" ht="13.25" hidden="1" x14ac:dyDescent="0.2">
      <c r="D236" s="40"/>
      <c r="E236" s="40"/>
      <c r="F236" s="40"/>
      <c r="G236" s="40"/>
      <c r="H236" s="40"/>
    </row>
    <row r="237" spans="4:8" ht="13.25" hidden="1" x14ac:dyDescent="0.2">
      <c r="D237" s="40"/>
      <c r="E237" s="40"/>
      <c r="F237" s="40"/>
      <c r="G237" s="40"/>
      <c r="H237" s="40"/>
    </row>
    <row r="238" spans="4:8" ht="13.25" hidden="1" x14ac:dyDescent="0.2">
      <c r="D238" s="40"/>
      <c r="E238" s="40"/>
      <c r="F238" s="40"/>
      <c r="G238" s="40"/>
      <c r="H238" s="40"/>
    </row>
    <row r="239" spans="4:8" ht="13.25" hidden="1" x14ac:dyDescent="0.2">
      <c r="D239" s="40"/>
      <c r="E239" s="40"/>
      <c r="F239" s="40"/>
      <c r="G239" s="40"/>
      <c r="H239" s="40"/>
    </row>
    <row r="240" spans="4:8" ht="13.25" hidden="1" x14ac:dyDescent="0.2">
      <c r="D240" s="40"/>
      <c r="E240" s="40"/>
      <c r="F240" s="40"/>
      <c r="G240" s="40"/>
      <c r="H240" s="40"/>
    </row>
    <row r="241" spans="4:8" ht="13.25" hidden="1" x14ac:dyDescent="0.2">
      <c r="D241" s="40"/>
      <c r="E241" s="40"/>
      <c r="F241" s="40"/>
      <c r="G241" s="40"/>
      <c r="H241" s="40"/>
    </row>
    <row r="242" spans="4:8" ht="13.25" hidden="1" x14ac:dyDescent="0.2">
      <c r="D242" s="40"/>
      <c r="E242" s="40"/>
      <c r="F242" s="40"/>
      <c r="G242" s="40"/>
      <c r="H242" s="40"/>
    </row>
    <row r="243" spans="4:8" ht="13.25" hidden="1" x14ac:dyDescent="0.2">
      <c r="D243" s="40"/>
      <c r="E243" s="40"/>
      <c r="F243" s="40"/>
      <c r="G243" s="40"/>
      <c r="H243" s="40"/>
    </row>
    <row r="244" spans="4:8" ht="13.25" hidden="1" x14ac:dyDescent="0.2">
      <c r="D244" s="40"/>
      <c r="E244" s="40"/>
      <c r="F244" s="40"/>
      <c r="G244" s="40"/>
      <c r="H244" s="40"/>
    </row>
    <row r="245" spans="4:8" ht="13.25" hidden="1" x14ac:dyDescent="0.2">
      <c r="D245" s="40"/>
      <c r="E245" s="40"/>
      <c r="F245" s="40"/>
      <c r="G245" s="40"/>
      <c r="H245" s="40"/>
    </row>
    <row r="246" spans="4:8" ht="13.25" hidden="1" x14ac:dyDescent="0.2">
      <c r="D246" s="40"/>
      <c r="E246" s="40"/>
      <c r="F246" s="40"/>
      <c r="G246" s="40"/>
      <c r="H246" s="40"/>
    </row>
    <row r="247" spans="4:8" ht="13.25" hidden="1" x14ac:dyDescent="0.2">
      <c r="D247" s="40"/>
      <c r="E247" s="40"/>
      <c r="F247" s="40"/>
      <c r="G247" s="40"/>
      <c r="H247" s="40"/>
    </row>
    <row r="248" spans="4:8" ht="13.25" hidden="1" x14ac:dyDescent="0.2">
      <c r="D248" s="40"/>
      <c r="E248" s="40"/>
      <c r="F248" s="40"/>
      <c r="G248" s="40"/>
      <c r="H248" s="40"/>
    </row>
    <row r="249" spans="4:8" ht="13.25" hidden="1" x14ac:dyDescent="0.2">
      <c r="D249" s="40"/>
      <c r="E249" s="40"/>
      <c r="F249" s="40"/>
      <c r="G249" s="40"/>
      <c r="H249" s="40"/>
    </row>
    <row r="250" spans="4:8" ht="13.25" hidden="1" x14ac:dyDescent="0.2">
      <c r="D250" s="40"/>
      <c r="E250" s="40"/>
      <c r="F250" s="40"/>
      <c r="G250" s="40"/>
      <c r="H250" s="40"/>
    </row>
    <row r="251" spans="4:8" ht="13.25" hidden="1" x14ac:dyDescent="0.2">
      <c r="D251" s="40"/>
      <c r="E251" s="40"/>
      <c r="F251" s="40"/>
      <c r="G251" s="40"/>
      <c r="H251" s="40"/>
    </row>
    <row r="252" spans="4:8" ht="13.25" hidden="1" x14ac:dyDescent="0.2">
      <c r="D252" s="40"/>
      <c r="E252" s="40"/>
      <c r="F252" s="40"/>
      <c r="G252" s="40"/>
      <c r="H252" s="40"/>
    </row>
    <row r="253" spans="4:8" ht="13.25" hidden="1" x14ac:dyDescent="0.2">
      <c r="D253" s="40"/>
      <c r="E253" s="40"/>
      <c r="F253" s="40"/>
      <c r="G253" s="40"/>
      <c r="H253" s="40"/>
    </row>
    <row r="254" spans="4:8" ht="13.25" hidden="1" x14ac:dyDescent="0.2">
      <c r="D254" s="40"/>
      <c r="E254" s="40"/>
      <c r="F254" s="40"/>
      <c r="G254" s="40"/>
      <c r="H254" s="40"/>
    </row>
    <row r="255" spans="4:8" ht="13.25" hidden="1" x14ac:dyDescent="0.2">
      <c r="D255" s="40"/>
      <c r="E255" s="40"/>
      <c r="F255" s="40"/>
      <c r="G255" s="40"/>
      <c r="H255" s="40"/>
    </row>
    <row r="256" spans="4:8" ht="13.25" hidden="1" x14ac:dyDescent="0.2">
      <c r="D256" s="40"/>
      <c r="E256" s="40"/>
      <c r="F256" s="40"/>
      <c r="G256" s="40"/>
      <c r="H256" s="40"/>
    </row>
    <row r="257" spans="4:8" ht="13.25" hidden="1" x14ac:dyDescent="0.2">
      <c r="D257" s="40"/>
      <c r="E257" s="40"/>
      <c r="F257" s="40"/>
      <c r="G257" s="40"/>
      <c r="H257" s="40"/>
    </row>
    <row r="258" spans="4:8" ht="13.25" hidden="1" x14ac:dyDescent="0.2">
      <c r="D258" s="40"/>
      <c r="E258" s="40"/>
      <c r="F258" s="40"/>
      <c r="G258" s="40"/>
      <c r="H258" s="40"/>
    </row>
    <row r="259" spans="4:8" ht="13.25" hidden="1" x14ac:dyDescent="0.2">
      <c r="D259" s="40"/>
      <c r="E259" s="40"/>
      <c r="F259" s="40"/>
      <c r="G259" s="40"/>
      <c r="H259" s="40"/>
    </row>
    <row r="260" spans="4:8" ht="13.25" hidden="1" x14ac:dyDescent="0.2">
      <c r="D260" s="40"/>
      <c r="E260" s="40"/>
      <c r="F260" s="40"/>
      <c r="G260" s="40"/>
      <c r="H260" s="40"/>
    </row>
    <row r="261" spans="4:8" ht="13.25" hidden="1" x14ac:dyDescent="0.2">
      <c r="D261" s="40"/>
      <c r="E261" s="40"/>
      <c r="F261" s="40"/>
      <c r="G261" s="40"/>
      <c r="H261" s="40"/>
    </row>
    <row r="262" spans="4:8" ht="13.25" hidden="1" x14ac:dyDescent="0.2">
      <c r="D262" s="40"/>
      <c r="E262" s="40"/>
      <c r="F262" s="40"/>
      <c r="G262" s="40"/>
      <c r="H262" s="40"/>
    </row>
    <row r="263" spans="4:8" ht="13.25" hidden="1" x14ac:dyDescent="0.2">
      <c r="D263" s="40"/>
      <c r="E263" s="40"/>
      <c r="F263" s="40"/>
      <c r="G263" s="40"/>
      <c r="H263" s="40"/>
    </row>
    <row r="264" spans="4:8" ht="13.25" hidden="1" x14ac:dyDescent="0.2">
      <c r="D264" s="40"/>
      <c r="E264" s="40"/>
      <c r="F264" s="40"/>
      <c r="G264" s="40"/>
      <c r="H264" s="40"/>
    </row>
    <row r="265" spans="4:8" ht="13.25" hidden="1" x14ac:dyDescent="0.2">
      <c r="D265" s="40"/>
      <c r="E265" s="40"/>
      <c r="F265" s="40"/>
      <c r="G265" s="40"/>
      <c r="H265" s="40"/>
    </row>
    <row r="266" spans="4:8" ht="13.25" hidden="1" x14ac:dyDescent="0.2">
      <c r="D266" s="40"/>
      <c r="E266" s="40"/>
      <c r="F266" s="40"/>
      <c r="G266" s="40"/>
      <c r="H266" s="40"/>
    </row>
    <row r="267" spans="4:8" ht="13.25" hidden="1" x14ac:dyDescent="0.2">
      <c r="D267" s="40"/>
      <c r="E267" s="40"/>
      <c r="F267" s="40"/>
      <c r="G267" s="40"/>
      <c r="H267" s="40"/>
    </row>
    <row r="268" spans="4:8" ht="13.25" hidden="1" x14ac:dyDescent="0.2">
      <c r="D268" s="40"/>
      <c r="E268" s="40"/>
      <c r="F268" s="40"/>
      <c r="G268" s="40"/>
      <c r="H268" s="40"/>
    </row>
    <row r="269" spans="4:8" ht="13.25" hidden="1" x14ac:dyDescent="0.2">
      <c r="D269" s="40"/>
      <c r="E269" s="40"/>
      <c r="F269" s="40"/>
      <c r="G269" s="40"/>
      <c r="H269" s="40"/>
    </row>
    <row r="270" spans="4:8" ht="13.25" hidden="1" x14ac:dyDescent="0.2">
      <c r="D270" s="40"/>
      <c r="E270" s="40"/>
      <c r="F270" s="40"/>
      <c r="G270" s="40"/>
      <c r="H270" s="40"/>
    </row>
    <row r="271" spans="4:8" ht="13.25" hidden="1" x14ac:dyDescent="0.2">
      <c r="D271" s="40"/>
      <c r="E271" s="40"/>
      <c r="F271" s="40"/>
      <c r="G271" s="40"/>
      <c r="H271" s="40"/>
    </row>
    <row r="272" spans="4:8" ht="13.25" hidden="1" x14ac:dyDescent="0.2">
      <c r="D272" s="40"/>
      <c r="E272" s="40"/>
      <c r="F272" s="40"/>
      <c r="G272" s="40"/>
      <c r="H272" s="40"/>
    </row>
    <row r="273" spans="4:8" ht="13.25" hidden="1" x14ac:dyDescent="0.2">
      <c r="D273" s="40"/>
      <c r="E273" s="40"/>
      <c r="F273" s="40"/>
      <c r="G273" s="40"/>
      <c r="H273" s="40"/>
    </row>
    <row r="274" spans="4:8" ht="13.25" hidden="1" x14ac:dyDescent="0.2">
      <c r="D274" s="40"/>
      <c r="E274" s="40"/>
      <c r="F274" s="40"/>
      <c r="G274" s="40"/>
      <c r="H274" s="40"/>
    </row>
    <row r="275" spans="4:8" ht="13.25" hidden="1" x14ac:dyDescent="0.2">
      <c r="D275" s="40"/>
      <c r="E275" s="40"/>
      <c r="F275" s="40"/>
      <c r="G275" s="40"/>
      <c r="H275" s="40"/>
    </row>
    <row r="276" spans="4:8" ht="13.25" hidden="1" x14ac:dyDescent="0.2">
      <c r="D276" s="40"/>
      <c r="E276" s="40"/>
      <c r="F276" s="40"/>
      <c r="G276" s="40"/>
      <c r="H276" s="40"/>
    </row>
    <row r="277" spans="4:8" ht="13.25" hidden="1" x14ac:dyDescent="0.2">
      <c r="D277" s="40"/>
      <c r="E277" s="40"/>
      <c r="F277" s="40"/>
      <c r="G277" s="40"/>
      <c r="H277" s="40"/>
    </row>
    <row r="278" spans="4:8" ht="13.25" hidden="1" x14ac:dyDescent="0.2">
      <c r="D278" s="40"/>
      <c r="E278" s="40"/>
      <c r="F278" s="40"/>
      <c r="G278" s="40"/>
      <c r="H278" s="40"/>
    </row>
    <row r="279" spans="4:8" ht="13.25" hidden="1" x14ac:dyDescent="0.2">
      <c r="D279" s="40"/>
      <c r="E279" s="40"/>
      <c r="F279" s="40"/>
      <c r="G279" s="40"/>
      <c r="H279" s="40"/>
    </row>
    <row r="280" spans="4:8" ht="13.25" hidden="1" x14ac:dyDescent="0.2">
      <c r="D280" s="40"/>
      <c r="E280" s="40"/>
      <c r="F280" s="40"/>
      <c r="G280" s="40"/>
      <c r="H280" s="40"/>
    </row>
    <row r="281" spans="4:8" ht="13.25" hidden="1" x14ac:dyDescent="0.2">
      <c r="D281" s="40"/>
      <c r="E281" s="40"/>
      <c r="F281" s="40"/>
      <c r="G281" s="40"/>
      <c r="H281" s="40"/>
    </row>
    <row r="282" spans="4:8" ht="13.25" hidden="1" x14ac:dyDescent="0.2">
      <c r="D282" s="40"/>
      <c r="E282" s="40"/>
      <c r="F282" s="40"/>
      <c r="G282" s="40"/>
      <c r="H282" s="40"/>
    </row>
    <row r="283" spans="4:8" ht="13.25" hidden="1" x14ac:dyDescent="0.2">
      <c r="D283" s="40"/>
      <c r="E283" s="40"/>
      <c r="F283" s="40"/>
      <c r="G283" s="40"/>
      <c r="H283" s="40"/>
    </row>
    <row r="284" spans="4:8" ht="13.25" hidden="1" x14ac:dyDescent="0.2">
      <c r="D284" s="40"/>
      <c r="E284" s="40"/>
      <c r="F284" s="40"/>
      <c r="G284" s="40"/>
      <c r="H284" s="40"/>
    </row>
    <row r="285" spans="4:8" ht="13.25" hidden="1" x14ac:dyDescent="0.2">
      <c r="D285" s="40"/>
      <c r="E285" s="40"/>
      <c r="F285" s="40"/>
      <c r="G285" s="40"/>
      <c r="H285" s="40"/>
    </row>
    <row r="286" spans="4:8" ht="13.25" hidden="1" x14ac:dyDescent="0.2">
      <c r="D286" s="40"/>
      <c r="E286" s="40"/>
      <c r="F286" s="40"/>
      <c r="G286" s="40"/>
      <c r="H286" s="40"/>
    </row>
    <row r="287" spans="4:8" ht="13.25" hidden="1" x14ac:dyDescent="0.2">
      <c r="D287" s="40"/>
      <c r="E287" s="40"/>
      <c r="F287" s="40"/>
      <c r="G287" s="40"/>
      <c r="H287" s="40"/>
    </row>
    <row r="288" spans="4:8" ht="13.25" hidden="1" x14ac:dyDescent="0.2">
      <c r="D288" s="40"/>
      <c r="E288" s="40"/>
      <c r="F288" s="40"/>
      <c r="G288" s="40"/>
      <c r="H288" s="40"/>
    </row>
    <row r="289" spans="4:8" ht="13.25" hidden="1" x14ac:dyDescent="0.2">
      <c r="D289" s="40"/>
      <c r="E289" s="40"/>
      <c r="F289" s="40"/>
      <c r="G289" s="40"/>
      <c r="H289" s="40"/>
    </row>
    <row r="290" spans="4:8" ht="13.25" hidden="1" x14ac:dyDescent="0.2">
      <c r="D290" s="40"/>
      <c r="E290" s="40"/>
      <c r="F290" s="40"/>
      <c r="G290" s="40"/>
      <c r="H290" s="40"/>
    </row>
    <row r="291" spans="4:8" ht="13.25" hidden="1" x14ac:dyDescent="0.2">
      <c r="D291" s="40"/>
      <c r="E291" s="40"/>
      <c r="F291" s="40"/>
      <c r="G291" s="40"/>
      <c r="H291" s="40"/>
    </row>
    <row r="292" spans="4:8" ht="13.25" hidden="1" x14ac:dyDescent="0.2">
      <c r="D292" s="40"/>
      <c r="E292" s="40"/>
      <c r="F292" s="40"/>
      <c r="G292" s="40"/>
      <c r="H292" s="40"/>
    </row>
    <row r="293" spans="4:8" ht="13.25" hidden="1" x14ac:dyDescent="0.2">
      <c r="D293" s="40"/>
      <c r="E293" s="40"/>
      <c r="F293" s="40"/>
      <c r="G293" s="40"/>
      <c r="H293" s="40"/>
    </row>
    <row r="294" spans="4:8" ht="13.25" hidden="1" x14ac:dyDescent="0.2">
      <c r="D294" s="40"/>
      <c r="E294" s="40"/>
      <c r="F294" s="40"/>
      <c r="G294" s="40"/>
      <c r="H294" s="40"/>
    </row>
    <row r="295" spans="4:8" ht="13.25" hidden="1" x14ac:dyDescent="0.2">
      <c r="D295" s="40"/>
      <c r="E295" s="40"/>
      <c r="F295" s="40"/>
      <c r="G295" s="40"/>
      <c r="H295" s="40"/>
    </row>
    <row r="296" spans="4:8" ht="13.25" hidden="1" x14ac:dyDescent="0.2">
      <c r="D296" s="40"/>
      <c r="E296" s="40"/>
      <c r="F296" s="40"/>
      <c r="G296" s="40"/>
      <c r="H296" s="40"/>
    </row>
    <row r="297" spans="4:8" ht="13.25" hidden="1" x14ac:dyDescent="0.2">
      <c r="D297" s="40"/>
      <c r="E297" s="40"/>
      <c r="F297" s="40"/>
      <c r="G297" s="40"/>
      <c r="H297" s="40"/>
    </row>
    <row r="298" spans="4:8" ht="13.25" hidden="1" x14ac:dyDescent="0.2">
      <c r="D298" s="40"/>
      <c r="E298" s="40"/>
      <c r="F298" s="40"/>
      <c r="G298" s="40"/>
      <c r="H298" s="40"/>
    </row>
    <row r="299" spans="4:8" ht="13.25" hidden="1" x14ac:dyDescent="0.2">
      <c r="D299" s="40"/>
      <c r="E299" s="40"/>
      <c r="F299" s="40"/>
      <c r="G299" s="40"/>
      <c r="H299" s="40"/>
    </row>
    <row r="300" spans="4:8" ht="13.25" hidden="1" x14ac:dyDescent="0.2">
      <c r="D300" s="40"/>
      <c r="E300" s="40"/>
      <c r="F300" s="40"/>
      <c r="G300" s="40"/>
      <c r="H300" s="40"/>
    </row>
    <row r="301" spans="4:8" ht="13.25" hidden="1" x14ac:dyDescent="0.2">
      <c r="D301" s="40"/>
      <c r="E301" s="40"/>
      <c r="F301" s="40"/>
      <c r="G301" s="40"/>
      <c r="H301" s="40"/>
    </row>
    <row r="302" spans="4:8" ht="13.25" hidden="1" x14ac:dyDescent="0.2">
      <c r="D302" s="40"/>
      <c r="E302" s="40"/>
      <c r="F302" s="40"/>
      <c r="G302" s="40"/>
      <c r="H302" s="40"/>
    </row>
    <row r="303" spans="4:8" ht="13.25" hidden="1" x14ac:dyDescent="0.2">
      <c r="D303" s="40"/>
      <c r="E303" s="40"/>
      <c r="F303" s="40"/>
      <c r="G303" s="40"/>
      <c r="H303" s="40"/>
    </row>
    <row r="304" spans="4:8" ht="13.25" hidden="1" x14ac:dyDescent="0.2">
      <c r="D304" s="40"/>
      <c r="E304" s="40"/>
      <c r="F304" s="40"/>
      <c r="G304" s="40"/>
      <c r="H304" s="40"/>
    </row>
    <row r="305" spans="4:8" ht="13.25" hidden="1" x14ac:dyDescent="0.2">
      <c r="D305" s="40"/>
      <c r="E305" s="40"/>
      <c r="F305" s="40"/>
      <c r="G305" s="40"/>
      <c r="H305" s="40"/>
    </row>
    <row r="306" spans="4:8" ht="13.25" hidden="1" x14ac:dyDescent="0.2">
      <c r="D306" s="40"/>
      <c r="E306" s="40"/>
      <c r="F306" s="40"/>
      <c r="G306" s="40"/>
      <c r="H306" s="40"/>
    </row>
    <row r="307" spans="4:8" ht="13.25" hidden="1" x14ac:dyDescent="0.2">
      <c r="D307" s="40"/>
      <c r="E307" s="40"/>
      <c r="F307" s="40"/>
      <c r="G307" s="40"/>
      <c r="H307" s="40"/>
    </row>
    <row r="308" spans="4:8" ht="13.25" hidden="1" x14ac:dyDescent="0.2">
      <c r="D308" s="40"/>
      <c r="E308" s="40"/>
      <c r="F308" s="40"/>
      <c r="G308" s="40"/>
      <c r="H308" s="40"/>
    </row>
    <row r="309" spans="4:8" ht="13.25" hidden="1" x14ac:dyDescent="0.2">
      <c r="D309" s="40"/>
      <c r="E309" s="40"/>
      <c r="F309" s="40"/>
      <c r="G309" s="40"/>
      <c r="H309" s="40"/>
    </row>
    <row r="310" spans="4:8" ht="13.25" hidden="1" x14ac:dyDescent="0.2">
      <c r="D310" s="40"/>
      <c r="E310" s="40"/>
      <c r="F310" s="40"/>
      <c r="G310" s="40"/>
      <c r="H310" s="40"/>
    </row>
    <row r="311" spans="4:8" ht="13.25" hidden="1" x14ac:dyDescent="0.2">
      <c r="D311" s="40"/>
      <c r="E311" s="40"/>
      <c r="F311" s="40"/>
      <c r="G311" s="40"/>
      <c r="H311" s="40"/>
    </row>
    <row r="312" spans="4:8" ht="13.25" hidden="1" x14ac:dyDescent="0.2">
      <c r="D312" s="40"/>
      <c r="E312" s="40"/>
      <c r="F312" s="40"/>
      <c r="G312" s="40"/>
      <c r="H312" s="40"/>
    </row>
    <row r="313" spans="4:8" ht="13.25" hidden="1" x14ac:dyDescent="0.2">
      <c r="D313" s="40"/>
      <c r="E313" s="40"/>
      <c r="F313" s="40"/>
      <c r="G313" s="40"/>
      <c r="H313" s="40"/>
    </row>
    <row r="314" spans="4:8" ht="13.25" hidden="1" x14ac:dyDescent="0.2">
      <c r="D314" s="40"/>
      <c r="E314" s="40"/>
      <c r="F314" s="40"/>
      <c r="G314" s="40"/>
      <c r="H314" s="40"/>
    </row>
    <row r="315" spans="4:8" ht="13.25" hidden="1" x14ac:dyDescent="0.2">
      <c r="D315" s="40"/>
      <c r="E315" s="40"/>
      <c r="F315" s="40"/>
      <c r="G315" s="40"/>
      <c r="H315" s="40"/>
    </row>
    <row r="316" spans="4:8" ht="13.25" hidden="1" x14ac:dyDescent="0.2">
      <c r="D316" s="40"/>
      <c r="E316" s="40"/>
      <c r="F316" s="40"/>
      <c r="G316" s="40"/>
      <c r="H316" s="40"/>
    </row>
    <row r="317" spans="4:8" ht="13.25" hidden="1" x14ac:dyDescent="0.2">
      <c r="D317" s="40"/>
      <c r="E317" s="40"/>
      <c r="F317" s="40"/>
      <c r="G317" s="40"/>
      <c r="H317" s="40"/>
    </row>
    <row r="318" spans="4:8" ht="13.25" hidden="1" x14ac:dyDescent="0.2">
      <c r="D318" s="40"/>
      <c r="E318" s="40"/>
      <c r="F318" s="40"/>
      <c r="G318" s="40"/>
      <c r="H318" s="40"/>
    </row>
    <row r="319" spans="4:8" ht="13.25" hidden="1" x14ac:dyDescent="0.2">
      <c r="D319" s="40"/>
      <c r="E319" s="40"/>
      <c r="F319" s="40"/>
      <c r="G319" s="40"/>
      <c r="H319" s="40"/>
    </row>
    <row r="320" spans="4:8" ht="13.25" hidden="1" x14ac:dyDescent="0.2">
      <c r="D320" s="40"/>
      <c r="E320" s="40"/>
      <c r="F320" s="40"/>
      <c r="G320" s="40"/>
      <c r="H320" s="40"/>
    </row>
    <row r="321" spans="4:8" ht="13.25" hidden="1" x14ac:dyDescent="0.2">
      <c r="D321" s="40"/>
      <c r="E321" s="40"/>
      <c r="F321" s="40"/>
      <c r="G321" s="40"/>
      <c r="H321" s="40"/>
    </row>
    <row r="322" spans="4:8" ht="13.25" hidden="1" x14ac:dyDescent="0.2">
      <c r="D322" s="40"/>
      <c r="E322" s="40"/>
      <c r="F322" s="40"/>
      <c r="G322" s="40"/>
      <c r="H322" s="40"/>
    </row>
    <row r="323" spans="4:8" ht="13.25" hidden="1" x14ac:dyDescent="0.2">
      <c r="D323" s="40"/>
      <c r="E323" s="40"/>
      <c r="F323" s="40"/>
      <c r="G323" s="40"/>
      <c r="H323" s="40"/>
    </row>
    <row r="324" spans="4:8" ht="13.25" hidden="1" x14ac:dyDescent="0.2">
      <c r="D324" s="40"/>
      <c r="E324" s="40"/>
      <c r="F324" s="40"/>
      <c r="G324" s="40"/>
      <c r="H324" s="40"/>
    </row>
    <row r="325" spans="4:8" ht="13.25" hidden="1" x14ac:dyDescent="0.2">
      <c r="D325" s="40"/>
      <c r="E325" s="40"/>
      <c r="F325" s="40"/>
      <c r="G325" s="40"/>
      <c r="H325" s="40"/>
    </row>
    <row r="326" spans="4:8" ht="13.25" hidden="1" x14ac:dyDescent="0.2">
      <c r="D326" s="40"/>
      <c r="E326" s="40"/>
      <c r="F326" s="40"/>
      <c r="G326" s="40"/>
      <c r="H326" s="40"/>
    </row>
    <row r="327" spans="4:8" ht="13.25" hidden="1" x14ac:dyDescent="0.2">
      <c r="D327" s="40"/>
      <c r="E327" s="40"/>
      <c r="F327" s="40"/>
      <c r="G327" s="40"/>
      <c r="H327" s="40"/>
    </row>
    <row r="328" spans="4:8" ht="13.25" hidden="1" x14ac:dyDescent="0.2">
      <c r="D328" s="40"/>
      <c r="E328" s="40"/>
      <c r="F328" s="40"/>
      <c r="G328" s="40"/>
      <c r="H328" s="40"/>
    </row>
    <row r="329" spans="4:8" ht="13.25" hidden="1" x14ac:dyDescent="0.2">
      <c r="D329" s="40"/>
      <c r="E329" s="40"/>
      <c r="F329" s="40"/>
      <c r="G329" s="40"/>
      <c r="H329" s="40"/>
    </row>
    <row r="330" spans="4:8" ht="13.25" hidden="1" x14ac:dyDescent="0.2">
      <c r="D330" s="40"/>
      <c r="E330" s="40"/>
      <c r="F330" s="40"/>
      <c r="G330" s="40"/>
      <c r="H330" s="40"/>
    </row>
    <row r="331" spans="4:8" ht="13.25" hidden="1" x14ac:dyDescent="0.2">
      <c r="D331" s="40"/>
      <c r="E331" s="40"/>
      <c r="F331" s="40"/>
      <c r="G331" s="40"/>
      <c r="H331" s="40"/>
    </row>
    <row r="332" spans="4:8" ht="13.25" hidden="1" x14ac:dyDescent="0.2">
      <c r="D332" s="40"/>
      <c r="E332" s="40"/>
      <c r="F332" s="40"/>
      <c r="G332" s="40"/>
      <c r="H332" s="40"/>
    </row>
    <row r="333" spans="4:8" ht="13.25" hidden="1" x14ac:dyDescent="0.2">
      <c r="D333" s="40"/>
      <c r="E333" s="40"/>
      <c r="F333" s="40"/>
      <c r="G333" s="40"/>
      <c r="H333" s="40"/>
    </row>
    <row r="334" spans="4:8" ht="13.25" hidden="1" x14ac:dyDescent="0.2">
      <c r="D334" s="40"/>
      <c r="E334" s="40"/>
      <c r="F334" s="40"/>
      <c r="G334" s="40"/>
      <c r="H334" s="40"/>
    </row>
    <row r="335" spans="4:8" ht="13.25" hidden="1" x14ac:dyDescent="0.2">
      <c r="D335" s="40"/>
      <c r="E335" s="40"/>
      <c r="F335" s="40"/>
      <c r="G335" s="40"/>
      <c r="H335" s="40"/>
    </row>
    <row r="336" spans="4:8" ht="13.25" hidden="1" x14ac:dyDescent="0.2">
      <c r="D336" s="40"/>
      <c r="E336" s="40"/>
      <c r="F336" s="40"/>
      <c r="G336" s="40"/>
      <c r="H336" s="40"/>
    </row>
    <row r="337" spans="4:8" ht="13.25" hidden="1" x14ac:dyDescent="0.2">
      <c r="D337" s="40"/>
      <c r="E337" s="40"/>
      <c r="F337" s="40"/>
      <c r="G337" s="40"/>
      <c r="H337" s="40"/>
    </row>
    <row r="338" spans="4:8" ht="13.25" hidden="1" x14ac:dyDescent="0.2">
      <c r="D338" s="40"/>
      <c r="E338" s="40"/>
      <c r="F338" s="40"/>
      <c r="G338" s="40"/>
      <c r="H338" s="40"/>
    </row>
    <row r="339" spans="4:8" ht="13.25" hidden="1" x14ac:dyDescent="0.2">
      <c r="D339" s="40"/>
      <c r="E339" s="40"/>
      <c r="F339" s="40"/>
      <c r="G339" s="40"/>
      <c r="H339" s="40"/>
    </row>
    <row r="340" spans="4:8" ht="13.25" hidden="1" x14ac:dyDescent="0.2">
      <c r="D340" s="40"/>
      <c r="E340" s="40"/>
      <c r="F340" s="40"/>
      <c r="G340" s="40"/>
      <c r="H340" s="40"/>
    </row>
    <row r="341" spans="4:8" ht="13.25" hidden="1" x14ac:dyDescent="0.2">
      <c r="D341" s="40"/>
      <c r="E341" s="40"/>
      <c r="F341" s="40"/>
      <c r="G341" s="40"/>
      <c r="H341" s="40"/>
    </row>
    <row r="342" spans="4:8" ht="13.25" hidden="1" x14ac:dyDescent="0.2">
      <c r="D342" s="40"/>
      <c r="E342" s="40"/>
      <c r="F342" s="40"/>
      <c r="G342" s="40"/>
      <c r="H342" s="40"/>
    </row>
    <row r="343" spans="4:8" ht="13.25" hidden="1" x14ac:dyDescent="0.2">
      <c r="D343" s="40"/>
      <c r="E343" s="40"/>
      <c r="F343" s="40"/>
      <c r="G343" s="40"/>
      <c r="H343" s="40"/>
    </row>
    <row r="344" spans="4:8" ht="13.25" hidden="1" x14ac:dyDescent="0.2">
      <c r="D344" s="40"/>
      <c r="E344" s="40"/>
      <c r="F344" s="40"/>
      <c r="G344" s="40"/>
      <c r="H344" s="40"/>
    </row>
    <row r="345" spans="4:8" ht="13.25" hidden="1" x14ac:dyDescent="0.2">
      <c r="D345" s="40"/>
      <c r="E345" s="40"/>
      <c r="F345" s="40"/>
      <c r="G345" s="40"/>
      <c r="H345" s="40"/>
    </row>
    <row r="346" spans="4:8" ht="13.25" hidden="1" x14ac:dyDescent="0.2">
      <c r="D346" s="40"/>
      <c r="E346" s="40"/>
      <c r="F346" s="40"/>
      <c r="G346" s="40"/>
      <c r="H346" s="40"/>
    </row>
    <row r="347" spans="4:8" ht="13.25" hidden="1" x14ac:dyDescent="0.2">
      <c r="D347" s="40"/>
      <c r="E347" s="40"/>
      <c r="F347" s="40"/>
      <c r="G347" s="40"/>
      <c r="H347" s="40"/>
    </row>
    <row r="348" spans="4:8" ht="13.25" hidden="1" x14ac:dyDescent="0.2">
      <c r="D348" s="40"/>
      <c r="E348" s="40"/>
      <c r="F348" s="40"/>
      <c r="G348" s="40"/>
      <c r="H348" s="40"/>
    </row>
    <row r="349" spans="4:8" ht="13.25" hidden="1" x14ac:dyDescent="0.2">
      <c r="D349" s="40"/>
      <c r="E349" s="40"/>
      <c r="F349" s="40"/>
      <c r="G349" s="40"/>
      <c r="H349" s="40"/>
    </row>
    <row r="350" spans="4:8" ht="13.25" hidden="1" x14ac:dyDescent="0.2">
      <c r="D350" s="40"/>
      <c r="E350" s="40"/>
      <c r="F350" s="40"/>
      <c r="G350" s="40"/>
      <c r="H350" s="40"/>
    </row>
    <row r="351" spans="4:8" ht="13.25" hidden="1" x14ac:dyDescent="0.2">
      <c r="D351" s="40"/>
      <c r="E351" s="40"/>
      <c r="F351" s="40"/>
      <c r="G351" s="40"/>
      <c r="H351" s="40"/>
    </row>
    <row r="352" spans="4:8" ht="13.25" hidden="1" x14ac:dyDescent="0.2">
      <c r="D352" s="40"/>
      <c r="E352" s="40"/>
      <c r="F352" s="40"/>
      <c r="G352" s="40"/>
      <c r="H352" s="40"/>
    </row>
    <row r="353" spans="4:8" ht="13.25" hidden="1" x14ac:dyDescent="0.2">
      <c r="D353" s="40"/>
      <c r="E353" s="40"/>
      <c r="F353" s="40"/>
      <c r="G353" s="40"/>
      <c r="H353" s="40"/>
    </row>
    <row r="354" spans="4:8" ht="13.25" hidden="1" x14ac:dyDescent="0.2">
      <c r="D354" s="40"/>
      <c r="E354" s="40"/>
      <c r="F354" s="40"/>
      <c r="G354" s="40"/>
      <c r="H354" s="40"/>
    </row>
    <row r="355" spans="4:8" ht="13.25" hidden="1" x14ac:dyDescent="0.2">
      <c r="D355" s="40"/>
      <c r="E355" s="40"/>
      <c r="F355" s="40"/>
      <c r="G355" s="40"/>
      <c r="H355" s="40"/>
    </row>
    <row r="356" spans="4:8" ht="13.25" hidden="1" x14ac:dyDescent="0.2">
      <c r="D356" s="40"/>
      <c r="E356" s="40"/>
      <c r="F356" s="40"/>
      <c r="G356" s="40"/>
      <c r="H356" s="40"/>
    </row>
    <row r="357" spans="4:8" ht="13.25" hidden="1" x14ac:dyDescent="0.2">
      <c r="D357" s="40"/>
      <c r="E357" s="40"/>
      <c r="F357" s="40"/>
      <c r="G357" s="40"/>
      <c r="H357" s="40"/>
    </row>
    <row r="358" spans="4:8" ht="13.25" hidden="1" x14ac:dyDescent="0.2">
      <c r="D358" s="40"/>
      <c r="E358" s="40"/>
      <c r="F358" s="40"/>
      <c r="G358" s="40"/>
      <c r="H358" s="40"/>
    </row>
    <row r="359" spans="4:8" ht="13.25" hidden="1" x14ac:dyDescent="0.2">
      <c r="D359" s="40"/>
      <c r="E359" s="40"/>
      <c r="F359" s="40"/>
      <c r="G359" s="40"/>
      <c r="H359" s="40"/>
    </row>
    <row r="360" spans="4:8" ht="13.25" hidden="1" x14ac:dyDescent="0.2">
      <c r="D360" s="40"/>
      <c r="E360" s="40"/>
      <c r="F360" s="40"/>
      <c r="G360" s="40"/>
      <c r="H360" s="40"/>
    </row>
    <row r="361" spans="4:8" ht="13.25" hidden="1" x14ac:dyDescent="0.2">
      <c r="D361" s="40"/>
      <c r="E361" s="40"/>
      <c r="F361" s="40"/>
      <c r="G361" s="40"/>
      <c r="H361" s="40"/>
    </row>
    <row r="362" spans="4:8" ht="13.25" hidden="1" x14ac:dyDescent="0.2">
      <c r="D362" s="40"/>
      <c r="E362" s="40"/>
      <c r="F362" s="40"/>
      <c r="G362" s="40"/>
      <c r="H362" s="40"/>
    </row>
    <row r="363" spans="4:8" ht="13.25" hidden="1" x14ac:dyDescent="0.2">
      <c r="D363" s="40"/>
      <c r="E363" s="40"/>
      <c r="F363" s="40"/>
      <c r="G363" s="40"/>
      <c r="H363" s="40"/>
    </row>
    <row r="364" spans="4:8" ht="13.25" hidden="1" x14ac:dyDescent="0.2">
      <c r="D364" s="40"/>
      <c r="E364" s="40"/>
      <c r="F364" s="40"/>
      <c r="G364" s="40"/>
      <c r="H364" s="40"/>
    </row>
    <row r="365" spans="4:8" ht="13.25" hidden="1" x14ac:dyDescent="0.2">
      <c r="D365" s="40"/>
      <c r="E365" s="40"/>
      <c r="F365" s="40"/>
      <c r="G365" s="40"/>
      <c r="H365" s="40"/>
    </row>
    <row r="366" spans="4:8" ht="13.25" hidden="1" x14ac:dyDescent="0.2">
      <c r="D366" s="40"/>
      <c r="E366" s="40"/>
      <c r="F366" s="40"/>
      <c r="G366" s="40"/>
      <c r="H366" s="40"/>
    </row>
    <row r="367" spans="4:8" ht="13.25" hidden="1" x14ac:dyDescent="0.2">
      <c r="D367" s="40"/>
      <c r="E367" s="40"/>
      <c r="F367" s="40"/>
      <c r="G367" s="40"/>
      <c r="H367" s="40"/>
    </row>
    <row r="368" spans="4:8" ht="13.25" hidden="1" x14ac:dyDescent="0.2">
      <c r="D368" s="40"/>
      <c r="E368" s="40"/>
      <c r="F368" s="40"/>
      <c r="G368" s="40"/>
      <c r="H368" s="40"/>
    </row>
    <row r="369" spans="4:8" ht="13.25" hidden="1" x14ac:dyDescent="0.2">
      <c r="D369" s="40"/>
      <c r="E369" s="40"/>
      <c r="F369" s="40"/>
      <c r="G369" s="40"/>
      <c r="H369" s="40"/>
    </row>
    <row r="370" spans="4:8" ht="13.25" hidden="1" x14ac:dyDescent="0.2">
      <c r="D370" s="40"/>
      <c r="E370" s="40"/>
      <c r="F370" s="40"/>
      <c r="G370" s="40"/>
      <c r="H370" s="40"/>
    </row>
    <row r="371" spans="4:8" ht="13.25" hidden="1" x14ac:dyDescent="0.2">
      <c r="D371" s="40"/>
      <c r="E371" s="40"/>
      <c r="F371" s="40"/>
      <c r="G371" s="40"/>
      <c r="H371" s="40"/>
    </row>
    <row r="372" spans="4:8" ht="13.25" hidden="1" x14ac:dyDescent="0.2">
      <c r="D372" s="40"/>
      <c r="E372" s="40"/>
      <c r="F372" s="40"/>
      <c r="G372" s="40"/>
      <c r="H372" s="40"/>
    </row>
    <row r="373" spans="4:8" ht="13.25" hidden="1" x14ac:dyDescent="0.2">
      <c r="D373" s="40"/>
      <c r="E373" s="40"/>
      <c r="F373" s="40"/>
      <c r="G373" s="40"/>
      <c r="H373" s="40"/>
    </row>
    <row r="374" spans="4:8" ht="13.25" hidden="1" x14ac:dyDescent="0.2">
      <c r="D374" s="40"/>
      <c r="E374" s="40"/>
      <c r="F374" s="40"/>
      <c r="G374" s="40"/>
      <c r="H374" s="40"/>
    </row>
    <row r="375" spans="4:8" ht="13.25" hidden="1" x14ac:dyDescent="0.2">
      <c r="D375" s="40"/>
      <c r="E375" s="40"/>
      <c r="F375" s="40"/>
      <c r="G375" s="40"/>
      <c r="H375" s="40"/>
    </row>
    <row r="376" spans="4:8" ht="13.25" hidden="1" x14ac:dyDescent="0.2">
      <c r="D376" s="40"/>
      <c r="E376" s="40"/>
      <c r="F376" s="40"/>
      <c r="G376" s="40"/>
      <c r="H376" s="40"/>
    </row>
    <row r="377" spans="4:8" ht="13.25" hidden="1" x14ac:dyDescent="0.2">
      <c r="D377" s="40"/>
      <c r="E377" s="40"/>
      <c r="F377" s="40"/>
      <c r="G377" s="40"/>
      <c r="H377" s="40"/>
    </row>
    <row r="378" spans="4:8" ht="13.25" hidden="1" x14ac:dyDescent="0.2">
      <c r="D378" s="40"/>
      <c r="E378" s="40"/>
      <c r="F378" s="40"/>
      <c r="G378" s="40"/>
      <c r="H378" s="40"/>
    </row>
    <row r="379" spans="4:8" ht="13.25" hidden="1" x14ac:dyDescent="0.2">
      <c r="D379" s="40"/>
      <c r="E379" s="40"/>
      <c r="F379" s="40"/>
      <c r="G379" s="40"/>
      <c r="H379" s="40"/>
    </row>
    <row r="380" spans="4:8" ht="13.25" hidden="1" x14ac:dyDescent="0.2">
      <c r="D380" s="40"/>
      <c r="E380" s="40"/>
      <c r="F380" s="40"/>
      <c r="G380" s="40"/>
      <c r="H380" s="40"/>
    </row>
    <row r="381" spans="4:8" ht="13.25" hidden="1" x14ac:dyDescent="0.2">
      <c r="D381" s="40"/>
      <c r="E381" s="40"/>
      <c r="F381" s="40"/>
      <c r="G381" s="40"/>
      <c r="H381" s="40"/>
    </row>
    <row r="382" spans="4:8" ht="13.25" hidden="1" x14ac:dyDescent="0.2">
      <c r="D382" s="40"/>
      <c r="E382" s="40"/>
      <c r="F382" s="40"/>
      <c r="G382" s="40"/>
      <c r="H382" s="40"/>
    </row>
    <row r="383" spans="4:8" ht="13.25" hidden="1" x14ac:dyDescent="0.2">
      <c r="D383" s="40"/>
      <c r="E383" s="40"/>
      <c r="F383" s="40"/>
      <c r="G383" s="40"/>
      <c r="H383" s="40"/>
    </row>
    <row r="384" spans="4:8" ht="13.25" hidden="1" x14ac:dyDescent="0.2">
      <c r="D384" s="40"/>
      <c r="E384" s="40"/>
      <c r="F384" s="40"/>
      <c r="G384" s="40"/>
      <c r="H384" s="40"/>
    </row>
    <row r="385" spans="4:8" ht="13.25" hidden="1" x14ac:dyDescent="0.2">
      <c r="D385" s="40"/>
      <c r="E385" s="40"/>
      <c r="F385" s="40"/>
      <c r="G385" s="40"/>
      <c r="H385" s="40"/>
    </row>
    <row r="386" spans="4:8" ht="13.25" hidden="1" x14ac:dyDescent="0.2">
      <c r="D386" s="40"/>
      <c r="E386" s="40"/>
      <c r="F386" s="40"/>
      <c r="G386" s="40"/>
      <c r="H386" s="40"/>
    </row>
    <row r="387" spans="4:8" ht="13.25" hidden="1" x14ac:dyDescent="0.2">
      <c r="D387" s="40"/>
      <c r="E387" s="40"/>
      <c r="F387" s="40"/>
      <c r="G387" s="40"/>
      <c r="H387" s="40"/>
    </row>
    <row r="388" spans="4:8" ht="13.25" hidden="1" x14ac:dyDescent="0.2">
      <c r="D388" s="40"/>
      <c r="E388" s="40"/>
      <c r="F388" s="40"/>
      <c r="G388" s="40"/>
      <c r="H388" s="40"/>
    </row>
    <row r="389" spans="4:8" ht="13.25" hidden="1" x14ac:dyDescent="0.2">
      <c r="D389" s="40"/>
      <c r="E389" s="40"/>
      <c r="F389" s="40"/>
      <c r="G389" s="40"/>
      <c r="H389" s="40"/>
    </row>
    <row r="390" spans="4:8" ht="13.25" hidden="1" x14ac:dyDescent="0.2">
      <c r="D390" s="40"/>
      <c r="E390" s="40"/>
      <c r="F390" s="40"/>
      <c r="G390" s="40"/>
      <c r="H390" s="40"/>
    </row>
    <row r="391" spans="4:8" ht="13.25" hidden="1" x14ac:dyDescent="0.2">
      <c r="D391" s="40"/>
      <c r="E391" s="40"/>
      <c r="F391" s="40"/>
      <c r="G391" s="40"/>
      <c r="H391" s="40"/>
    </row>
    <row r="392" spans="4:8" ht="13.25" hidden="1" x14ac:dyDescent="0.2">
      <c r="D392" s="40"/>
      <c r="E392" s="40"/>
      <c r="F392" s="40"/>
      <c r="G392" s="40"/>
      <c r="H392" s="40"/>
    </row>
    <row r="393" spans="4:8" ht="13.25" hidden="1" x14ac:dyDescent="0.2">
      <c r="D393" s="40"/>
      <c r="E393" s="40"/>
      <c r="F393" s="40"/>
      <c r="G393" s="40"/>
      <c r="H393" s="40"/>
    </row>
    <row r="394" spans="4:8" ht="13.25" hidden="1" x14ac:dyDescent="0.2">
      <c r="D394" s="40"/>
      <c r="E394" s="40"/>
      <c r="F394" s="40"/>
      <c r="G394" s="40"/>
      <c r="H394" s="40"/>
    </row>
    <row r="395" spans="4:8" ht="13.25" hidden="1" x14ac:dyDescent="0.2">
      <c r="D395" s="40"/>
      <c r="E395" s="40"/>
      <c r="F395" s="40"/>
      <c r="G395" s="40"/>
      <c r="H395" s="40"/>
    </row>
    <row r="396" spans="4:8" ht="13.25" hidden="1" x14ac:dyDescent="0.2">
      <c r="D396" s="40"/>
      <c r="E396" s="40"/>
      <c r="F396" s="40"/>
      <c r="G396" s="40"/>
      <c r="H396" s="40"/>
    </row>
    <row r="397" spans="4:8" ht="13.25" hidden="1" x14ac:dyDescent="0.2">
      <c r="D397" s="40"/>
      <c r="E397" s="40"/>
      <c r="F397" s="40"/>
      <c r="G397" s="40"/>
      <c r="H397" s="40"/>
    </row>
    <row r="398" spans="4:8" ht="13.25" hidden="1" x14ac:dyDescent="0.2">
      <c r="D398" s="40"/>
      <c r="E398" s="40"/>
      <c r="F398" s="40"/>
      <c r="G398" s="40"/>
      <c r="H398" s="40"/>
    </row>
    <row r="399" spans="4:8" ht="13.25" hidden="1" x14ac:dyDescent="0.2">
      <c r="D399" s="40"/>
      <c r="E399" s="40"/>
      <c r="F399" s="40"/>
      <c r="G399" s="40"/>
      <c r="H399" s="40"/>
    </row>
    <row r="400" spans="4:8" ht="13.25" hidden="1" x14ac:dyDescent="0.2">
      <c r="D400" s="40"/>
      <c r="E400" s="40"/>
      <c r="F400" s="40"/>
      <c r="G400" s="40"/>
      <c r="H400" s="40"/>
    </row>
    <row r="401" spans="4:8" ht="13.25" hidden="1" x14ac:dyDescent="0.2">
      <c r="D401" s="40"/>
      <c r="E401" s="40"/>
      <c r="F401" s="40"/>
      <c r="G401" s="40"/>
      <c r="H401" s="40"/>
    </row>
    <row r="402" spans="4:8" ht="13.25" hidden="1" x14ac:dyDescent="0.2">
      <c r="D402" s="40"/>
      <c r="E402" s="40"/>
      <c r="F402" s="40"/>
      <c r="G402" s="40"/>
      <c r="H402" s="40"/>
    </row>
    <row r="403" spans="4:8" ht="13.25" hidden="1" x14ac:dyDescent="0.2">
      <c r="D403" s="40"/>
      <c r="E403" s="40"/>
      <c r="F403" s="40"/>
      <c r="G403" s="40"/>
      <c r="H403" s="40"/>
    </row>
    <row r="404" spans="4:8" ht="13.25" hidden="1" x14ac:dyDescent="0.2">
      <c r="D404" s="40"/>
      <c r="E404" s="40"/>
      <c r="F404" s="40"/>
      <c r="G404" s="40"/>
      <c r="H404" s="40"/>
    </row>
    <row r="405" spans="4:8" ht="13.25" hidden="1" x14ac:dyDescent="0.2">
      <c r="D405" s="40"/>
      <c r="E405" s="40"/>
      <c r="F405" s="40"/>
      <c r="G405" s="40"/>
      <c r="H405" s="40"/>
    </row>
    <row r="406" spans="4:8" ht="13.25" hidden="1" x14ac:dyDescent="0.2">
      <c r="D406" s="40"/>
      <c r="E406" s="40"/>
      <c r="F406" s="40"/>
      <c r="G406" s="40"/>
      <c r="H406" s="40"/>
    </row>
    <row r="407" spans="4:8" ht="13.25" hidden="1" x14ac:dyDescent="0.2">
      <c r="D407" s="40"/>
      <c r="E407" s="40"/>
      <c r="F407" s="40"/>
      <c r="G407" s="40"/>
      <c r="H407" s="40"/>
    </row>
    <row r="408" spans="4:8" ht="13.25" hidden="1" x14ac:dyDescent="0.2">
      <c r="D408" s="40"/>
      <c r="E408" s="40"/>
      <c r="F408" s="40"/>
      <c r="G408" s="40"/>
      <c r="H408" s="40"/>
    </row>
    <row r="409" spans="4:8" ht="13.25" hidden="1" x14ac:dyDescent="0.2">
      <c r="D409" s="40"/>
      <c r="E409" s="40"/>
      <c r="F409" s="40"/>
      <c r="G409" s="40"/>
      <c r="H409" s="40"/>
    </row>
    <row r="410" spans="4:8" ht="13.25" hidden="1" x14ac:dyDescent="0.2">
      <c r="D410" s="40"/>
      <c r="E410" s="40"/>
      <c r="F410" s="40"/>
      <c r="G410" s="40"/>
      <c r="H410" s="40"/>
    </row>
    <row r="411" spans="4:8" ht="13.25" hidden="1" x14ac:dyDescent="0.2">
      <c r="D411" s="40"/>
      <c r="E411" s="40"/>
      <c r="F411" s="40"/>
      <c r="G411" s="40"/>
      <c r="H411" s="40"/>
    </row>
    <row r="412" spans="4:8" ht="13.25" hidden="1" x14ac:dyDescent="0.2">
      <c r="D412" s="40"/>
      <c r="E412" s="40"/>
      <c r="F412" s="40"/>
      <c r="G412" s="40"/>
      <c r="H412" s="40"/>
    </row>
    <row r="413" spans="4:8" ht="13.25" hidden="1" x14ac:dyDescent="0.2">
      <c r="D413" s="40"/>
      <c r="E413" s="40"/>
      <c r="F413" s="40"/>
      <c r="G413" s="40"/>
      <c r="H413" s="40"/>
    </row>
    <row r="414" spans="4:8" ht="13.25" hidden="1" x14ac:dyDescent="0.2">
      <c r="D414" s="40"/>
      <c r="E414" s="40"/>
      <c r="F414" s="40"/>
      <c r="G414" s="40"/>
      <c r="H414" s="40"/>
    </row>
    <row r="415" spans="4:8" ht="13.25" hidden="1" x14ac:dyDescent="0.2">
      <c r="D415" s="40"/>
      <c r="E415" s="40"/>
      <c r="F415" s="40"/>
      <c r="G415" s="40"/>
      <c r="H415" s="40"/>
    </row>
    <row r="416" spans="4:8" ht="13.25" hidden="1" x14ac:dyDescent="0.2">
      <c r="D416" s="40"/>
      <c r="E416" s="40"/>
      <c r="F416" s="40"/>
      <c r="G416" s="40"/>
      <c r="H416" s="40"/>
    </row>
    <row r="417" spans="4:8" ht="13.25" hidden="1" x14ac:dyDescent="0.2">
      <c r="D417" s="40"/>
      <c r="E417" s="40"/>
      <c r="F417" s="40"/>
      <c r="G417" s="40"/>
      <c r="H417" s="40"/>
    </row>
    <row r="418" spans="4:8" ht="13.25" hidden="1" x14ac:dyDescent="0.2">
      <c r="D418" s="40"/>
      <c r="E418" s="40"/>
      <c r="F418" s="40"/>
      <c r="G418" s="40"/>
      <c r="H418" s="40"/>
    </row>
    <row r="419" spans="4:8" ht="13.25" hidden="1" x14ac:dyDescent="0.2">
      <c r="D419" s="40"/>
      <c r="E419" s="40"/>
      <c r="F419" s="40"/>
      <c r="G419" s="40"/>
      <c r="H419" s="40"/>
    </row>
    <row r="420" spans="4:8" ht="13.25" hidden="1" x14ac:dyDescent="0.2">
      <c r="D420" s="40"/>
      <c r="E420" s="40"/>
      <c r="F420" s="40"/>
      <c r="G420" s="40"/>
      <c r="H420" s="40"/>
    </row>
    <row r="421" spans="4:8" ht="13.25" hidden="1" x14ac:dyDescent="0.2">
      <c r="D421" s="40"/>
      <c r="E421" s="40"/>
      <c r="F421" s="40"/>
      <c r="G421" s="40"/>
      <c r="H421" s="40"/>
    </row>
    <row r="422" spans="4:8" ht="13.25" hidden="1" x14ac:dyDescent="0.2">
      <c r="D422" s="40"/>
      <c r="E422" s="40"/>
      <c r="F422" s="40"/>
      <c r="G422" s="40"/>
      <c r="H422" s="40"/>
    </row>
    <row r="423" spans="4:8" ht="13.25" hidden="1" x14ac:dyDescent="0.2">
      <c r="D423" s="40"/>
      <c r="E423" s="40"/>
      <c r="F423" s="40"/>
      <c r="G423" s="40"/>
      <c r="H423" s="40"/>
    </row>
    <row r="424" spans="4:8" ht="13.25" hidden="1" x14ac:dyDescent="0.2">
      <c r="D424" s="40"/>
      <c r="E424" s="40"/>
      <c r="F424" s="40"/>
      <c r="G424" s="40"/>
      <c r="H424" s="40"/>
    </row>
    <row r="425" spans="4:8" ht="13.25" hidden="1" x14ac:dyDescent="0.2">
      <c r="D425" s="40"/>
      <c r="E425" s="40"/>
      <c r="F425" s="40"/>
      <c r="G425" s="40"/>
      <c r="H425" s="40"/>
    </row>
    <row r="426" spans="4:8" ht="13.25" hidden="1" x14ac:dyDescent="0.2">
      <c r="D426" s="40"/>
      <c r="E426" s="40"/>
      <c r="F426" s="40"/>
      <c r="G426" s="40"/>
      <c r="H426" s="40"/>
    </row>
    <row r="427" spans="4:8" ht="13.25" hidden="1" x14ac:dyDescent="0.2">
      <c r="D427" s="40"/>
      <c r="E427" s="40"/>
      <c r="F427" s="40"/>
      <c r="G427" s="40"/>
      <c r="H427" s="40"/>
    </row>
    <row r="428" spans="4:8" ht="13.25" hidden="1" x14ac:dyDescent="0.2">
      <c r="D428" s="40"/>
      <c r="E428" s="40"/>
      <c r="F428" s="40"/>
      <c r="G428" s="40"/>
      <c r="H428" s="40"/>
    </row>
    <row r="429" spans="4:8" ht="13.25" hidden="1" x14ac:dyDescent="0.2">
      <c r="D429" s="40"/>
      <c r="E429" s="40"/>
      <c r="F429" s="40"/>
      <c r="G429" s="40"/>
      <c r="H429" s="40"/>
    </row>
    <row r="430" spans="4:8" ht="13.25" hidden="1" x14ac:dyDescent="0.2">
      <c r="D430" s="40"/>
      <c r="E430" s="40"/>
      <c r="F430" s="40"/>
      <c r="G430" s="40"/>
      <c r="H430" s="40"/>
    </row>
    <row r="431" spans="4:8" ht="13.25" hidden="1" x14ac:dyDescent="0.2">
      <c r="D431" s="40"/>
      <c r="E431" s="40"/>
      <c r="F431" s="40"/>
      <c r="G431" s="40"/>
      <c r="H431" s="40"/>
    </row>
    <row r="432" spans="4:8" ht="13.25" hidden="1" x14ac:dyDescent="0.2">
      <c r="D432" s="40"/>
      <c r="E432" s="40"/>
      <c r="F432" s="40"/>
      <c r="G432" s="40"/>
      <c r="H432" s="40"/>
    </row>
    <row r="433" spans="4:8" ht="13.25" hidden="1" x14ac:dyDescent="0.2">
      <c r="D433" s="40"/>
      <c r="E433" s="40"/>
      <c r="F433" s="40"/>
      <c r="G433" s="40"/>
      <c r="H433" s="40"/>
    </row>
    <row r="434" spans="4:8" ht="13.25" hidden="1" x14ac:dyDescent="0.2">
      <c r="D434" s="40"/>
      <c r="E434" s="40"/>
      <c r="F434" s="40"/>
      <c r="G434" s="40"/>
      <c r="H434" s="40"/>
    </row>
    <row r="435" spans="4:8" ht="13.25" hidden="1" x14ac:dyDescent="0.2">
      <c r="D435" s="40"/>
      <c r="E435" s="40"/>
      <c r="F435" s="40"/>
      <c r="G435" s="40"/>
      <c r="H435" s="40"/>
    </row>
    <row r="436" spans="4:8" ht="13.25" hidden="1" x14ac:dyDescent="0.2">
      <c r="D436" s="40"/>
      <c r="E436" s="40"/>
      <c r="F436" s="40"/>
      <c r="G436" s="40"/>
      <c r="H436" s="40"/>
    </row>
    <row r="437" spans="4:8" ht="13.25" hidden="1" x14ac:dyDescent="0.2">
      <c r="D437" s="40"/>
      <c r="E437" s="40"/>
      <c r="F437" s="40"/>
      <c r="G437" s="40"/>
      <c r="H437" s="40"/>
    </row>
    <row r="438" spans="4:8" ht="13.25" hidden="1" x14ac:dyDescent="0.2">
      <c r="D438" s="40"/>
      <c r="E438" s="40"/>
      <c r="F438" s="40"/>
      <c r="G438" s="40"/>
      <c r="H438" s="40"/>
    </row>
    <row r="439" spans="4:8" ht="13.25" hidden="1" x14ac:dyDescent="0.2">
      <c r="D439" s="40"/>
      <c r="E439" s="40"/>
      <c r="F439" s="40"/>
      <c r="G439" s="40"/>
      <c r="H439" s="40"/>
    </row>
    <row r="440" spans="4:8" ht="13.25" hidden="1" x14ac:dyDescent="0.2">
      <c r="D440" s="40"/>
      <c r="E440" s="40"/>
      <c r="F440" s="40"/>
      <c r="G440" s="40"/>
      <c r="H440" s="40"/>
    </row>
    <row r="441" spans="4:8" ht="13.25" hidden="1" x14ac:dyDescent="0.2">
      <c r="D441" s="40"/>
      <c r="E441" s="40"/>
      <c r="F441" s="40"/>
      <c r="G441" s="40"/>
      <c r="H441" s="40"/>
    </row>
    <row r="442" spans="4:8" ht="13.25" hidden="1" x14ac:dyDescent="0.2">
      <c r="D442" s="40"/>
      <c r="E442" s="40"/>
      <c r="F442" s="40"/>
      <c r="G442" s="40"/>
      <c r="H442" s="40"/>
    </row>
    <row r="443" spans="4:8" ht="13.25" hidden="1" x14ac:dyDescent="0.2">
      <c r="D443" s="40"/>
      <c r="E443" s="40"/>
      <c r="F443" s="40"/>
      <c r="G443" s="40"/>
      <c r="H443" s="40"/>
    </row>
    <row r="444" spans="4:8" ht="13.25" hidden="1" x14ac:dyDescent="0.2">
      <c r="D444" s="40"/>
      <c r="E444" s="40"/>
      <c r="F444" s="40"/>
      <c r="G444" s="40"/>
      <c r="H444" s="40"/>
    </row>
    <row r="445" spans="4:8" ht="13.25" hidden="1" x14ac:dyDescent="0.2">
      <c r="D445" s="40"/>
      <c r="E445" s="40"/>
      <c r="F445" s="40"/>
      <c r="G445" s="40"/>
      <c r="H445" s="40"/>
    </row>
    <row r="446" spans="4:8" ht="13.25" hidden="1" x14ac:dyDescent="0.2">
      <c r="D446" s="40"/>
      <c r="E446" s="40"/>
      <c r="F446" s="40"/>
      <c r="G446" s="40"/>
      <c r="H446" s="40"/>
    </row>
    <row r="447" spans="4:8" ht="13.25" hidden="1" x14ac:dyDescent="0.2">
      <c r="D447" s="40"/>
      <c r="E447" s="40"/>
      <c r="F447" s="40"/>
      <c r="G447" s="40"/>
      <c r="H447" s="40"/>
    </row>
    <row r="448" spans="4:8" ht="13.25" hidden="1" x14ac:dyDescent="0.2">
      <c r="D448" s="40"/>
      <c r="E448" s="40"/>
      <c r="F448" s="40"/>
      <c r="G448" s="40"/>
      <c r="H448" s="40"/>
    </row>
    <row r="449" spans="4:8" ht="13.25" hidden="1" x14ac:dyDescent="0.2">
      <c r="D449" s="40"/>
      <c r="E449" s="40"/>
      <c r="F449" s="40"/>
      <c r="G449" s="40"/>
      <c r="H449" s="40"/>
    </row>
    <row r="450" spans="4:8" ht="13.25" hidden="1" x14ac:dyDescent="0.2">
      <c r="D450" s="40"/>
      <c r="E450" s="40"/>
      <c r="F450" s="40"/>
      <c r="G450" s="40"/>
      <c r="H450" s="40"/>
    </row>
    <row r="451" spans="4:8" ht="13.25" hidden="1" x14ac:dyDescent="0.2">
      <c r="D451" s="40"/>
      <c r="E451" s="40"/>
      <c r="F451" s="40"/>
      <c r="G451" s="40"/>
      <c r="H451" s="40"/>
    </row>
    <row r="452" spans="4:8" ht="13.25" hidden="1" x14ac:dyDescent="0.2">
      <c r="D452" s="40"/>
      <c r="E452" s="40"/>
      <c r="F452" s="40"/>
      <c r="G452" s="40"/>
      <c r="H452" s="40"/>
    </row>
    <row r="453" spans="4:8" ht="13.25" hidden="1" x14ac:dyDescent="0.2">
      <c r="D453" s="40"/>
      <c r="E453" s="40"/>
      <c r="F453" s="40"/>
      <c r="G453" s="40"/>
      <c r="H453" s="40"/>
    </row>
    <row r="454" spans="4:8" ht="13.25" hidden="1" x14ac:dyDescent="0.2">
      <c r="D454" s="40"/>
      <c r="E454" s="40"/>
      <c r="F454" s="40"/>
      <c r="G454" s="40"/>
      <c r="H454" s="40"/>
    </row>
    <row r="455" spans="4:8" ht="13.25" hidden="1" x14ac:dyDescent="0.2">
      <c r="D455" s="40"/>
      <c r="E455" s="40"/>
      <c r="F455" s="40"/>
      <c r="G455" s="40"/>
      <c r="H455" s="40"/>
    </row>
    <row r="456" spans="4:8" ht="13.25" hidden="1" x14ac:dyDescent="0.2">
      <c r="D456" s="40"/>
      <c r="E456" s="40"/>
      <c r="F456" s="40"/>
      <c r="G456" s="40"/>
      <c r="H456" s="40"/>
    </row>
    <row r="457" spans="4:8" ht="13.25" hidden="1" x14ac:dyDescent="0.2">
      <c r="D457" s="40"/>
      <c r="E457" s="40"/>
      <c r="F457" s="40"/>
      <c r="G457" s="40"/>
      <c r="H457" s="40"/>
    </row>
    <row r="458" spans="4:8" ht="13.25" hidden="1" x14ac:dyDescent="0.2">
      <c r="D458" s="40"/>
      <c r="E458" s="40"/>
      <c r="F458" s="40"/>
      <c r="G458" s="40"/>
      <c r="H458" s="40"/>
    </row>
    <row r="459" spans="4:8" ht="13.25" hidden="1" x14ac:dyDescent="0.2">
      <c r="D459" s="40"/>
      <c r="E459" s="40"/>
      <c r="F459" s="40"/>
      <c r="G459" s="40"/>
      <c r="H459" s="40"/>
    </row>
    <row r="460" spans="4:8" ht="13.25" hidden="1" x14ac:dyDescent="0.2">
      <c r="D460" s="40"/>
      <c r="E460" s="40"/>
      <c r="F460" s="40"/>
      <c r="G460" s="40"/>
      <c r="H460" s="40"/>
    </row>
    <row r="461" spans="4:8" ht="13.25" hidden="1" x14ac:dyDescent="0.2">
      <c r="D461" s="40"/>
      <c r="E461" s="40"/>
      <c r="F461" s="40"/>
      <c r="G461" s="40"/>
      <c r="H461" s="40"/>
    </row>
    <row r="462" spans="4:8" ht="13.25" hidden="1" x14ac:dyDescent="0.2">
      <c r="D462" s="40"/>
      <c r="E462" s="40"/>
      <c r="F462" s="40"/>
      <c r="G462" s="40"/>
      <c r="H462" s="40"/>
    </row>
    <row r="463" spans="4:8" ht="13.25" hidden="1" x14ac:dyDescent="0.2">
      <c r="D463" s="40"/>
      <c r="E463" s="40"/>
      <c r="F463" s="40"/>
      <c r="G463" s="40"/>
      <c r="H463" s="40"/>
    </row>
    <row r="464" spans="4:8" ht="13.25" hidden="1" x14ac:dyDescent="0.2">
      <c r="D464" s="40"/>
      <c r="E464" s="40"/>
      <c r="F464" s="40"/>
      <c r="G464" s="40"/>
      <c r="H464" s="40"/>
    </row>
    <row r="465" spans="4:8" ht="13.25" hidden="1" x14ac:dyDescent="0.2">
      <c r="D465" s="40"/>
      <c r="E465" s="40"/>
      <c r="F465" s="40"/>
      <c r="G465" s="40"/>
      <c r="H465" s="40"/>
    </row>
    <row r="466" spans="4:8" ht="13.25" hidden="1" x14ac:dyDescent="0.2">
      <c r="D466" s="40"/>
      <c r="E466" s="40"/>
      <c r="F466" s="40"/>
      <c r="G466" s="40"/>
      <c r="H466" s="40"/>
    </row>
    <row r="467" spans="4:8" ht="13.25" hidden="1" x14ac:dyDescent="0.2">
      <c r="D467" s="40"/>
      <c r="E467" s="40"/>
      <c r="F467" s="40"/>
      <c r="G467" s="40"/>
      <c r="H467" s="40"/>
    </row>
    <row r="468" spans="4:8" ht="13.25" hidden="1" x14ac:dyDescent="0.2">
      <c r="D468" s="40"/>
      <c r="E468" s="40"/>
      <c r="F468" s="40"/>
      <c r="G468" s="40"/>
      <c r="H468" s="40"/>
    </row>
    <row r="469" spans="4:8" ht="13.25" hidden="1" x14ac:dyDescent="0.2">
      <c r="D469" s="40"/>
      <c r="E469" s="40"/>
      <c r="F469" s="40"/>
      <c r="G469" s="40"/>
      <c r="H469" s="40"/>
    </row>
    <row r="470" spans="4:8" ht="13.25" hidden="1" x14ac:dyDescent="0.2">
      <c r="D470" s="40"/>
      <c r="E470" s="40"/>
      <c r="F470" s="40"/>
      <c r="G470" s="40"/>
      <c r="H470" s="40"/>
    </row>
    <row r="471" spans="4:8" ht="13.25" hidden="1" x14ac:dyDescent="0.2">
      <c r="D471" s="40"/>
      <c r="E471" s="40"/>
      <c r="F471" s="40"/>
      <c r="G471" s="40"/>
      <c r="H471" s="40"/>
    </row>
    <row r="472" spans="4:8" ht="13.25" hidden="1" x14ac:dyDescent="0.2">
      <c r="D472" s="40"/>
      <c r="E472" s="40"/>
      <c r="F472" s="40"/>
      <c r="G472" s="40"/>
      <c r="H472" s="40"/>
    </row>
    <row r="473" spans="4:8" ht="13.25" hidden="1" x14ac:dyDescent="0.2">
      <c r="D473" s="40"/>
      <c r="E473" s="40"/>
      <c r="F473" s="40"/>
      <c r="G473" s="40"/>
      <c r="H473" s="40"/>
    </row>
    <row r="474" spans="4:8" ht="13.25" hidden="1" x14ac:dyDescent="0.2">
      <c r="D474" s="40"/>
      <c r="E474" s="40"/>
      <c r="F474" s="40"/>
      <c r="G474" s="40"/>
      <c r="H474" s="40"/>
    </row>
    <row r="475" spans="4:8" ht="13.25" hidden="1" x14ac:dyDescent="0.2">
      <c r="D475" s="40"/>
      <c r="E475" s="40"/>
      <c r="F475" s="40"/>
      <c r="G475" s="40"/>
      <c r="H475" s="40"/>
    </row>
    <row r="476" spans="4:8" ht="13.25" hidden="1" x14ac:dyDescent="0.2">
      <c r="D476" s="40"/>
      <c r="E476" s="40"/>
      <c r="F476" s="40"/>
      <c r="G476" s="40"/>
      <c r="H476" s="40"/>
    </row>
    <row r="477" spans="4:8" ht="13.25" hidden="1" x14ac:dyDescent="0.2">
      <c r="D477" s="40"/>
      <c r="E477" s="40"/>
      <c r="F477" s="40"/>
      <c r="G477" s="40"/>
      <c r="H477" s="40"/>
    </row>
    <row r="478" spans="4:8" ht="13.25" hidden="1" x14ac:dyDescent="0.2">
      <c r="D478" s="40"/>
      <c r="E478" s="40"/>
      <c r="F478" s="40"/>
      <c r="G478" s="40"/>
      <c r="H478" s="40"/>
    </row>
    <row r="479" spans="4:8" ht="13.25" hidden="1" x14ac:dyDescent="0.2">
      <c r="D479" s="40"/>
      <c r="E479" s="40"/>
      <c r="F479" s="40"/>
      <c r="G479" s="40"/>
      <c r="H479" s="40"/>
    </row>
    <row r="480" spans="4:8" ht="13.25" hidden="1" x14ac:dyDescent="0.2">
      <c r="D480" s="40"/>
      <c r="E480" s="40"/>
      <c r="F480" s="40"/>
      <c r="G480" s="40"/>
      <c r="H480" s="40"/>
    </row>
    <row r="481" spans="4:8" ht="13.25" hidden="1" x14ac:dyDescent="0.2">
      <c r="D481" s="40"/>
      <c r="E481" s="40"/>
      <c r="F481" s="40"/>
      <c r="G481" s="40"/>
      <c r="H481" s="40"/>
    </row>
    <row r="482" spans="4:8" ht="13.25" hidden="1" x14ac:dyDescent="0.2">
      <c r="D482" s="40"/>
      <c r="E482" s="40"/>
      <c r="F482" s="40"/>
      <c r="G482" s="40"/>
      <c r="H482" s="40"/>
    </row>
    <row r="483" spans="4:8" ht="13.25" hidden="1" x14ac:dyDescent="0.2">
      <c r="D483" s="40"/>
      <c r="E483" s="40"/>
      <c r="F483" s="40"/>
      <c r="G483" s="40"/>
      <c r="H483" s="40"/>
    </row>
    <row r="484" spans="4:8" ht="13.25" hidden="1" x14ac:dyDescent="0.2">
      <c r="D484" s="40"/>
      <c r="E484" s="40"/>
      <c r="F484" s="40"/>
      <c r="G484" s="40"/>
      <c r="H484" s="40"/>
    </row>
    <row r="485" spans="4:8" ht="13.25" hidden="1" x14ac:dyDescent="0.2">
      <c r="D485" s="40"/>
      <c r="E485" s="40"/>
      <c r="F485" s="40"/>
      <c r="G485" s="40"/>
      <c r="H485" s="40"/>
    </row>
    <row r="486" spans="4:8" ht="13.25" hidden="1" x14ac:dyDescent="0.2">
      <c r="D486" s="40"/>
      <c r="E486" s="40"/>
      <c r="F486" s="40"/>
      <c r="G486" s="40"/>
      <c r="H486" s="40"/>
    </row>
    <row r="487" spans="4:8" ht="13.25" hidden="1" x14ac:dyDescent="0.2">
      <c r="D487" s="40"/>
      <c r="E487" s="40"/>
      <c r="F487" s="40"/>
      <c r="G487" s="40"/>
      <c r="H487" s="40"/>
    </row>
    <row r="488" spans="4:8" ht="13.25" hidden="1" x14ac:dyDescent="0.2">
      <c r="D488" s="40"/>
      <c r="E488" s="40"/>
      <c r="F488" s="40"/>
      <c r="G488" s="40"/>
      <c r="H488" s="40"/>
    </row>
    <row r="489" spans="4:8" ht="13.25" hidden="1" x14ac:dyDescent="0.2">
      <c r="D489" s="40"/>
      <c r="E489" s="40"/>
      <c r="F489" s="40"/>
      <c r="G489" s="40"/>
      <c r="H489" s="40"/>
    </row>
    <row r="490" spans="4:8" ht="13.25" hidden="1" x14ac:dyDescent="0.2">
      <c r="D490" s="40"/>
      <c r="E490" s="40"/>
      <c r="F490" s="40"/>
      <c r="G490" s="40"/>
      <c r="H490" s="40"/>
    </row>
    <row r="491" spans="4:8" ht="13.25" hidden="1" x14ac:dyDescent="0.2">
      <c r="D491" s="40"/>
      <c r="E491" s="40"/>
      <c r="F491" s="40"/>
      <c r="G491" s="40"/>
      <c r="H491" s="40"/>
    </row>
    <row r="492" spans="4:8" ht="13.25" hidden="1" x14ac:dyDescent="0.2">
      <c r="D492" s="40"/>
      <c r="E492" s="40"/>
      <c r="F492" s="40"/>
      <c r="G492" s="40"/>
      <c r="H492" s="40"/>
    </row>
    <row r="493" spans="4:8" ht="13.25" hidden="1" x14ac:dyDescent="0.2">
      <c r="D493" s="40"/>
      <c r="E493" s="40"/>
      <c r="F493" s="40"/>
      <c r="G493" s="40"/>
      <c r="H493" s="40"/>
    </row>
    <row r="494" spans="4:8" ht="13.25" hidden="1" x14ac:dyDescent="0.2">
      <c r="D494" s="40"/>
      <c r="E494" s="40"/>
      <c r="F494" s="40"/>
      <c r="G494" s="40"/>
      <c r="H494" s="40"/>
    </row>
    <row r="495" spans="4:8" ht="13.25" hidden="1" x14ac:dyDescent="0.2">
      <c r="D495" s="40"/>
      <c r="E495" s="40"/>
      <c r="F495" s="40"/>
      <c r="G495" s="40"/>
      <c r="H495" s="40"/>
    </row>
    <row r="496" spans="4:8" ht="13.25" hidden="1" x14ac:dyDescent="0.2">
      <c r="D496" s="40"/>
      <c r="E496" s="40"/>
      <c r="F496" s="40"/>
      <c r="G496" s="40"/>
      <c r="H496" s="40"/>
    </row>
    <row r="497" spans="1:1" ht="13.25" hidden="1" x14ac:dyDescent="0.2"/>
    <row r="498" spans="1:1" ht="13.25" hidden="1" x14ac:dyDescent="0.2"/>
    <row r="499" spans="1:1" ht="13.25" hidden="1" x14ac:dyDescent="0.2"/>
    <row r="500" spans="1:1" ht="13.25" hidden="1" x14ac:dyDescent="0.2"/>
    <row r="501" spans="1:1" ht="13.25" hidden="1" x14ac:dyDescent="0.2"/>
    <row r="502" spans="1:1" ht="13.25" hidden="1" x14ac:dyDescent="0.2"/>
    <row r="503" spans="1:1" ht="13.25" hidden="1" x14ac:dyDescent="0.2"/>
    <row r="504" spans="1:1" ht="13.25" hidden="1" x14ac:dyDescent="0.2"/>
    <row r="505" spans="1:1" ht="13.25" hidden="1" x14ac:dyDescent="0.2"/>
    <row r="506" spans="1:1" ht="13.25" hidden="1" x14ac:dyDescent="0.2"/>
    <row r="507" spans="1:1" ht="13.25" hidden="1" x14ac:dyDescent="0.2">
      <c r="A507" s="4" t="s">
        <v>26</v>
      </c>
    </row>
    <row r="508" spans="1:1" ht="13.25" hidden="1" x14ac:dyDescent="0.2"/>
    <row r="509" spans="1:1" ht="13.25" hidden="1" x14ac:dyDescent="0.2"/>
    <row r="510" spans="1:1" ht="13.25" hidden="1" x14ac:dyDescent="0.2"/>
    <row r="511" spans="1:1" ht="13.25" hidden="1" x14ac:dyDescent="0.2"/>
    <row r="512" spans="1:1" ht="13.25" hidden="1" x14ac:dyDescent="0.2"/>
    <row r="513" ht="13.25" hidden="1" x14ac:dyDescent="0.2"/>
    <row r="514" ht="13.25" hidden="1" x14ac:dyDescent="0.2"/>
    <row r="515" ht="13.25" hidden="1" x14ac:dyDescent="0.2"/>
    <row r="516" ht="13.25" hidden="1" x14ac:dyDescent="0.2"/>
    <row r="517" ht="13.25" hidden="1" x14ac:dyDescent="0.2"/>
    <row r="518" ht="13.25" hidden="1" x14ac:dyDescent="0.2"/>
    <row r="519" ht="13.25" hidden="1" x14ac:dyDescent="0.2"/>
    <row r="520" ht="13.25" hidden="1" x14ac:dyDescent="0.2"/>
    <row r="521" ht="13.25" hidden="1" x14ac:dyDescent="0.2"/>
    <row r="522" ht="13.25" hidden="1" x14ac:dyDescent="0.2"/>
    <row r="523" ht="13.25" hidden="1" x14ac:dyDescent="0.2"/>
    <row r="524" ht="13.25" hidden="1" x14ac:dyDescent="0.2"/>
    <row r="525" ht="13.25" hidden="1" x14ac:dyDescent="0.2"/>
    <row r="526" ht="13.25" hidden="1" x14ac:dyDescent="0.2"/>
    <row r="527" ht="13.25" hidden="1" x14ac:dyDescent="0.2"/>
    <row r="528" ht="13.25" hidden="1" x14ac:dyDescent="0.2"/>
    <row r="529" ht="13.25" hidden="1" x14ac:dyDescent="0.2"/>
    <row r="530" ht="13.25" hidden="1" x14ac:dyDescent="0.2"/>
    <row r="531" ht="13.25" hidden="1" x14ac:dyDescent="0.2"/>
    <row r="532" ht="13.25" hidden="1" x14ac:dyDescent="0.2"/>
    <row r="533" ht="13.25" hidden="1" x14ac:dyDescent="0.2"/>
    <row r="534" ht="13.25" hidden="1" x14ac:dyDescent="0.2"/>
    <row r="535" ht="13.25" hidden="1" x14ac:dyDescent="0.2"/>
    <row r="536" ht="13.25" hidden="1" x14ac:dyDescent="0.2"/>
    <row r="537" ht="13.25" hidden="1" x14ac:dyDescent="0.2"/>
    <row r="538" ht="13.25" hidden="1" x14ac:dyDescent="0.2"/>
    <row r="539" ht="13.25" hidden="1" x14ac:dyDescent="0.2"/>
    <row r="540" ht="13.25" hidden="1" x14ac:dyDescent="0.2"/>
    <row r="541" ht="13.25" hidden="1" x14ac:dyDescent="0.2"/>
    <row r="542" ht="13.25" hidden="1" x14ac:dyDescent="0.2"/>
    <row r="543" ht="13.25" hidden="1" x14ac:dyDescent="0.2"/>
    <row r="544" ht="13.25" hidden="1" x14ac:dyDescent="0.2"/>
    <row r="545" ht="13.25" hidden="1" x14ac:dyDescent="0.2"/>
    <row r="546" ht="13.25" hidden="1" x14ac:dyDescent="0.2"/>
    <row r="547" ht="13.25" hidden="1" x14ac:dyDescent="0.2"/>
    <row r="548" ht="13.25" hidden="1" x14ac:dyDescent="0.2"/>
    <row r="549" ht="13.25" hidden="1" x14ac:dyDescent="0.2"/>
    <row r="550" ht="13.25" hidden="1" x14ac:dyDescent="0.2"/>
    <row r="551" ht="13.25" hidden="1" x14ac:dyDescent="0.2"/>
    <row r="552" ht="13.25" hidden="1" x14ac:dyDescent="0.2"/>
    <row r="553" ht="13.25" hidden="1" x14ac:dyDescent="0.2"/>
    <row r="554" ht="13.25" hidden="1" x14ac:dyDescent="0.2"/>
    <row r="555" ht="13.25" hidden="1" x14ac:dyDescent="0.2"/>
    <row r="556" ht="13.25" hidden="1" x14ac:dyDescent="0.2"/>
    <row r="557" ht="13.25" hidden="1" x14ac:dyDescent="0.2"/>
    <row r="558" ht="13.25" hidden="1" x14ac:dyDescent="0.2"/>
    <row r="559" ht="13.25" hidden="1" x14ac:dyDescent="0.2"/>
    <row r="560" ht="13.25" hidden="1" x14ac:dyDescent="0.2"/>
    <row r="561" ht="13.25" hidden="1" x14ac:dyDescent="0.2"/>
    <row r="562" ht="13.25" hidden="1" x14ac:dyDescent="0.2"/>
    <row r="563" ht="13.25" hidden="1" x14ac:dyDescent="0.2"/>
    <row r="564" ht="13.25" hidden="1" x14ac:dyDescent="0.2"/>
    <row r="565" ht="13.25" hidden="1" x14ac:dyDescent="0.2"/>
    <row r="566" ht="13.25" hidden="1" x14ac:dyDescent="0.2"/>
    <row r="567" ht="13.25" hidden="1" x14ac:dyDescent="0.2"/>
    <row r="568" ht="13.25" hidden="1" x14ac:dyDescent="0.2"/>
    <row r="569" ht="13.25" hidden="1" x14ac:dyDescent="0.2"/>
    <row r="570" ht="13.25" hidden="1" x14ac:dyDescent="0.2"/>
    <row r="571" ht="13.25" hidden="1" x14ac:dyDescent="0.2"/>
    <row r="572" ht="13.25" hidden="1" x14ac:dyDescent="0.2"/>
    <row r="573" ht="13.25" hidden="1" x14ac:dyDescent="0.2"/>
    <row r="574" ht="13.25" hidden="1" x14ac:dyDescent="0.2"/>
    <row r="575" ht="13.25" hidden="1" x14ac:dyDescent="0.2"/>
    <row r="576" ht="13.25" hidden="1" x14ac:dyDescent="0.2"/>
    <row r="577" ht="13.25" hidden="1" x14ac:dyDescent="0.2"/>
    <row r="578" ht="13.25" hidden="1" x14ac:dyDescent="0.2"/>
    <row r="579" ht="13.25" hidden="1" x14ac:dyDescent="0.2"/>
    <row r="580" ht="13.25" hidden="1" x14ac:dyDescent="0.2"/>
    <row r="581" ht="13.25" hidden="1" x14ac:dyDescent="0.2"/>
    <row r="582" ht="13.25" hidden="1" x14ac:dyDescent="0.2"/>
    <row r="583" ht="13.25" hidden="1" x14ac:dyDescent="0.2"/>
    <row r="584" ht="13.25" hidden="1" x14ac:dyDescent="0.2"/>
    <row r="585" ht="13.25" hidden="1" x14ac:dyDescent="0.2"/>
    <row r="586" ht="13.25" hidden="1" x14ac:dyDescent="0.2"/>
    <row r="587" ht="13.25" hidden="1" x14ac:dyDescent="0.2"/>
    <row r="588" ht="13.25" hidden="1" x14ac:dyDescent="0.2"/>
    <row r="589" ht="13.25" hidden="1" x14ac:dyDescent="0.2"/>
    <row r="590" ht="13.25" hidden="1" x14ac:dyDescent="0.2"/>
    <row r="591" ht="13.25" hidden="1" x14ac:dyDescent="0.2"/>
    <row r="592" ht="13.25" hidden="1" x14ac:dyDescent="0.2"/>
    <row r="593" ht="13.25" hidden="1" x14ac:dyDescent="0.2"/>
    <row r="594" ht="13.25" hidden="1" x14ac:dyDescent="0.2"/>
    <row r="595" ht="13.25" hidden="1" x14ac:dyDescent="0.2"/>
    <row r="596" ht="13.25" hidden="1" x14ac:dyDescent="0.2"/>
    <row r="597" ht="13.25" hidden="1" x14ac:dyDescent="0.2"/>
    <row r="598" ht="13.25" hidden="1" x14ac:dyDescent="0.2"/>
    <row r="599" ht="13.25" hidden="1" x14ac:dyDescent="0.2"/>
    <row r="600" ht="13.25" hidden="1" x14ac:dyDescent="0.2"/>
    <row r="601" ht="13.25" hidden="1" x14ac:dyDescent="0.2"/>
    <row r="602" ht="13.25" hidden="1" x14ac:dyDescent="0.2"/>
    <row r="603" ht="13.25" hidden="1" x14ac:dyDescent="0.2"/>
    <row r="604" ht="13.25" hidden="1" x14ac:dyDescent="0.2"/>
    <row r="605" ht="13.25" hidden="1" x14ac:dyDescent="0.2"/>
    <row r="606" ht="13.25" hidden="1" x14ac:dyDescent="0.2"/>
    <row r="607" ht="13.25" hidden="1" x14ac:dyDescent="0.2"/>
    <row r="608" ht="13.25" hidden="1" x14ac:dyDescent="0.2"/>
    <row r="609" ht="13.25" hidden="1" x14ac:dyDescent="0.2"/>
  </sheetData>
  <sheetProtection algorithmName="SHA-512" hashValue="sdIt685tSGS1qYanxoV/KlQOPcF/8Bcrtc0HwYpIvIyG0ZZhYiJCGHJnRQCtI8+81CnccJoEXGj9/wh0HaneUA==" saltValue="0oDrgu+5Gq/kQ5Zop0bk1Q==" spinCount="100000" sheet="1" objects="1" scenarios="1"/>
  <mergeCells count="44">
    <mergeCell ref="C72:F72"/>
    <mergeCell ref="C57:F57"/>
    <mergeCell ref="C60:H60"/>
    <mergeCell ref="C63:F63"/>
    <mergeCell ref="C64:F64"/>
    <mergeCell ref="C67:H67"/>
    <mergeCell ref="C71:F71"/>
    <mergeCell ref="C56:F56"/>
    <mergeCell ref="C37:F37"/>
    <mergeCell ref="C38:F38"/>
    <mergeCell ref="I38:K38"/>
    <mergeCell ref="E39:H39"/>
    <mergeCell ref="C42:H42"/>
    <mergeCell ref="C46:F46"/>
    <mergeCell ref="C47:F47"/>
    <mergeCell ref="C49:F49"/>
    <mergeCell ref="I49:K49"/>
    <mergeCell ref="E50:H50"/>
    <mergeCell ref="C53:H53"/>
    <mergeCell ref="C36:F36"/>
    <mergeCell ref="C18:F18"/>
    <mergeCell ref="C19:F19"/>
    <mergeCell ref="I19:K19"/>
    <mergeCell ref="E20:H20"/>
    <mergeCell ref="C23:H23"/>
    <mergeCell ref="C27:F27"/>
    <mergeCell ref="C28:F28"/>
    <mergeCell ref="C29:F29"/>
    <mergeCell ref="I29:K29"/>
    <mergeCell ref="E30:H30"/>
    <mergeCell ref="C33:H33"/>
    <mergeCell ref="P2:R3"/>
    <mergeCell ref="C17:F17"/>
    <mergeCell ref="B2:C4"/>
    <mergeCell ref="D2:H4"/>
    <mergeCell ref="B5:H5"/>
    <mergeCell ref="B6:H6"/>
    <mergeCell ref="C8:F8"/>
    <mergeCell ref="C9:F9"/>
    <mergeCell ref="C10:F10"/>
    <mergeCell ref="I10:K10"/>
    <mergeCell ref="N10:AE10"/>
    <mergeCell ref="E11:H11"/>
    <mergeCell ref="C14:H14"/>
  </mergeCells>
  <conditionalFormatting sqref="L10">
    <cfRule type="cellIs" dxfId="359" priority="21" operator="greaterThan">
      <formula>110%</formula>
    </cfRule>
    <cfRule type="cellIs" dxfId="358" priority="22" operator="between">
      <formula>100.001%</formula>
      <formula>110%</formula>
    </cfRule>
    <cfRule type="cellIs" dxfId="357" priority="23" operator="between">
      <formula>70.001%</formula>
      <formula>100%</formula>
    </cfRule>
    <cfRule type="cellIs" dxfId="356" priority="24" operator="between">
      <formula>0.00001%</formula>
      <formula>70%</formula>
    </cfRule>
    <cfRule type="cellIs" dxfId="355" priority="25" operator="equal">
      <formula>0</formula>
    </cfRule>
  </conditionalFormatting>
  <conditionalFormatting sqref="L19">
    <cfRule type="cellIs" dxfId="354" priority="16" operator="greaterThan">
      <formula>110%</formula>
    </cfRule>
    <cfRule type="cellIs" dxfId="353" priority="17" operator="between">
      <formula>100.001%</formula>
      <formula>110%</formula>
    </cfRule>
    <cfRule type="cellIs" dxfId="352" priority="18" operator="between">
      <formula>70.001%</formula>
      <formula>100%</formula>
    </cfRule>
    <cfRule type="cellIs" dxfId="351" priority="19" operator="between">
      <formula>0.00001%</formula>
      <formula>70%</formula>
    </cfRule>
    <cfRule type="cellIs" dxfId="350" priority="20" operator="equal">
      <formula>0</formula>
    </cfRule>
  </conditionalFormatting>
  <conditionalFormatting sqref="L29">
    <cfRule type="cellIs" dxfId="349" priority="11" operator="greaterThan">
      <formula>110%</formula>
    </cfRule>
    <cfRule type="cellIs" dxfId="348" priority="12" operator="between">
      <formula>100.001%</formula>
      <formula>110%</formula>
    </cfRule>
    <cfRule type="cellIs" dxfId="347" priority="13" operator="between">
      <formula>70.001%</formula>
      <formula>100%</formula>
    </cfRule>
    <cfRule type="cellIs" dxfId="346" priority="14" operator="between">
      <formula>0.00001%</formula>
      <formula>70%</formula>
    </cfRule>
    <cfRule type="cellIs" dxfId="345" priority="15" operator="equal">
      <formula>0</formula>
    </cfRule>
  </conditionalFormatting>
  <conditionalFormatting sqref="L38">
    <cfRule type="cellIs" dxfId="344" priority="6" operator="greaterThan">
      <formula>110%</formula>
    </cfRule>
    <cfRule type="cellIs" dxfId="343" priority="7" operator="between">
      <formula>100.001%</formula>
      <formula>110%</formula>
    </cfRule>
    <cfRule type="cellIs" dxfId="342" priority="8" operator="between">
      <formula>70.001%</formula>
      <formula>100%</formula>
    </cfRule>
    <cfRule type="cellIs" dxfId="341" priority="9" operator="between">
      <formula>0.00001%</formula>
      <formula>70%</formula>
    </cfRule>
    <cfRule type="cellIs" dxfId="340" priority="10" operator="equal">
      <formula>0</formula>
    </cfRule>
  </conditionalFormatting>
  <conditionalFormatting sqref="L49">
    <cfRule type="cellIs" dxfId="339" priority="1" operator="greaterThan">
      <formula>110%</formula>
    </cfRule>
    <cfRule type="cellIs" dxfId="338" priority="2" operator="between">
      <formula>100.001%</formula>
      <formula>110%</formula>
    </cfRule>
    <cfRule type="cellIs" dxfId="337" priority="3" operator="between">
      <formula>70.001%</formula>
      <formula>100%</formula>
    </cfRule>
    <cfRule type="cellIs" dxfId="336" priority="4" operator="between">
      <formula>0.00001%</formula>
      <formula>70%</formula>
    </cfRule>
    <cfRule type="cellIs" dxfId="335" priority="5" operator="equal">
      <formula>0</formula>
    </cfRule>
  </conditionalFormatting>
  <hyperlinks>
    <hyperlink ref="P2:R3" location="RESUMEN!A1" display="VOLVER AL RESUMEN" xr:uid="{9A09F4C7-CB46-4754-BB99-6AD9CA9443F7}"/>
  </hyperlinks>
  <pageMargins left="0.7" right="0.7" top="0.75" bottom="0.75" header="0.3" footer="0.3"/>
  <pageSetup paperSize="9" orientation="portrait" horizontalDpi="300" r:id="rId1"/>
  <headerFooter>
    <oddHeader>&amp;LIndicadores de Proceso</oddHeader>
    <oddFooter>&amp;L Publicación: 13 de mayo de 2020&amp;REnero - Marzo de 2020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38534-0952-4986-A38F-83E7B71A27BB}">
  <sheetPr codeName="Hoja10">
    <tabColor theme="4" tint="0.59999389629810485"/>
  </sheetPr>
  <dimension ref="A1:AM609"/>
  <sheetViews>
    <sheetView zoomScale="73" zoomScaleNormal="73" zoomScaleSheetLayoutView="142" zoomScalePageLayoutView="62" workbookViewId="0">
      <selection activeCell="B10" sqref="B10:H50"/>
    </sheetView>
  </sheetViews>
  <sheetFormatPr baseColWidth="10" defaultColWidth="0" defaultRowHeight="0" customHeight="1" zeroHeight="1" x14ac:dyDescent="0.2"/>
  <cols>
    <col min="1" max="1" width="2.5703125" style="4" customWidth="1"/>
    <col min="2" max="2" width="48.7109375" style="8" customWidth="1"/>
    <col min="3" max="3" width="12.140625" style="8" customWidth="1"/>
    <col min="4" max="5" width="10.7109375" style="8" customWidth="1"/>
    <col min="6" max="6" width="17" style="8" customWidth="1"/>
    <col min="7" max="8" width="10.7109375" style="8" customWidth="1"/>
    <col min="9" max="11" width="5.7109375" style="37" customWidth="1"/>
    <col min="12" max="12" width="10.7109375" style="38" customWidth="1"/>
    <col min="13" max="33" width="10.7109375" style="8" customWidth="1"/>
    <col min="34" max="34" width="11.42578125" style="8" customWidth="1"/>
    <col min="35" max="16384" width="11.42578125" style="8" hidden="1"/>
  </cols>
  <sheetData>
    <row r="1" spans="1:39" s="4" customFormat="1" ht="13.8" customHeight="1" thickBot="1" x14ac:dyDescent="0.25">
      <c r="A1" s="1">
        <v>9</v>
      </c>
      <c r="B1" s="2"/>
      <c r="C1" s="3"/>
      <c r="D1" s="3"/>
      <c r="G1" s="3"/>
      <c r="H1" s="3"/>
      <c r="I1" s="2"/>
      <c r="J1" s="5"/>
      <c r="K1" s="5"/>
      <c r="L1" s="6"/>
      <c r="N1" s="3"/>
      <c r="O1" s="3"/>
      <c r="R1" s="3"/>
      <c r="S1" s="3"/>
      <c r="V1" s="3"/>
      <c r="W1" s="3"/>
      <c r="Z1" s="3"/>
      <c r="AA1" s="3"/>
      <c r="AD1" s="3"/>
      <c r="AE1" s="3"/>
    </row>
    <row r="2" spans="1:39" ht="12.7" customHeight="1" x14ac:dyDescent="0.2">
      <c r="B2" s="145"/>
      <c r="C2" s="146"/>
      <c r="D2" s="149" t="s">
        <v>1</v>
      </c>
      <c r="E2" s="149"/>
      <c r="F2" s="149"/>
      <c r="G2" s="149"/>
      <c r="H2" s="150"/>
      <c r="I2" s="5"/>
      <c r="J2" s="5"/>
      <c r="K2" s="5"/>
      <c r="L2" s="7"/>
      <c r="M2" s="4"/>
      <c r="N2" s="4"/>
      <c r="O2" s="4"/>
      <c r="P2" s="80" t="s">
        <v>58</v>
      </c>
      <c r="Q2" s="80"/>
      <c r="R2" s="80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ht="12.7" customHeight="1" x14ac:dyDescent="0.2">
      <c r="B3" s="147"/>
      <c r="C3" s="148"/>
      <c r="D3" s="151"/>
      <c r="E3" s="151"/>
      <c r="F3" s="151"/>
      <c r="G3" s="151"/>
      <c r="H3" s="152"/>
      <c r="I3" s="5"/>
      <c r="J3" s="5"/>
      <c r="K3" s="5"/>
      <c r="L3" s="7"/>
      <c r="M3" s="4"/>
      <c r="N3" s="4"/>
      <c r="O3" s="4"/>
      <c r="P3" s="80"/>
      <c r="Q3" s="80"/>
      <c r="R3" s="80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12.7" customHeight="1" x14ac:dyDescent="0.2">
      <c r="B4" s="147"/>
      <c r="C4" s="148"/>
      <c r="D4" s="151"/>
      <c r="E4" s="151"/>
      <c r="F4" s="151"/>
      <c r="G4" s="151"/>
      <c r="H4" s="152"/>
      <c r="I4" s="5"/>
      <c r="J4" s="5"/>
      <c r="K4" s="5"/>
      <c r="L4" s="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ht="12.7" customHeight="1" x14ac:dyDescent="0.2">
      <c r="B5" s="153" t="s">
        <v>0</v>
      </c>
      <c r="C5" s="154"/>
      <c r="D5" s="154"/>
      <c r="E5" s="154"/>
      <c r="F5" s="154"/>
      <c r="G5" s="154"/>
      <c r="H5" s="155"/>
      <c r="I5" s="5"/>
      <c r="J5" s="5"/>
      <c r="K5" s="5"/>
      <c r="L5" s="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ht="12.7" customHeight="1" thickBot="1" x14ac:dyDescent="0.25">
      <c r="B6" s="156" t="s">
        <v>2</v>
      </c>
      <c r="C6" s="157"/>
      <c r="D6" s="157"/>
      <c r="E6" s="157"/>
      <c r="F6" s="157"/>
      <c r="G6" s="157"/>
      <c r="H6" s="158"/>
      <c r="I6" s="5"/>
      <c r="J6" s="5"/>
      <c r="K6" s="5"/>
      <c r="L6" s="7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s="4" customFormat="1" ht="12.7" customHeight="1" thickBot="1" x14ac:dyDescent="0.25">
      <c r="B7" s="1"/>
      <c r="C7" s="1"/>
      <c r="D7" s="1"/>
      <c r="E7" s="1"/>
      <c r="F7" s="1"/>
      <c r="G7" s="1"/>
      <c r="H7" s="1"/>
      <c r="I7" s="5"/>
      <c r="J7" s="5"/>
      <c r="K7" s="5"/>
      <c r="L7" s="7"/>
    </row>
    <row r="8" spans="1:39" ht="14" hidden="1" thickBot="1" x14ac:dyDescent="0.25">
      <c r="B8" s="46" t="s">
        <v>3</v>
      </c>
      <c r="C8" s="159" t="str">
        <f>+VLOOKUP(C11,'[10]Datos Indicadores'!$A$2:$Y$144,11,FALSE)</f>
        <v>Proceso: Investigación disciplinaria</v>
      </c>
      <c r="D8" s="159"/>
      <c r="E8" s="159"/>
      <c r="F8" s="159"/>
      <c r="G8" s="47" t="s">
        <v>4</v>
      </c>
      <c r="H8" s="48">
        <f>+VLOOKUP(C11,'[10]Datos Indicadores'!$A$2:$Y$144,10,FALSE)</f>
        <v>10</v>
      </c>
      <c r="I8" s="5"/>
      <c r="J8" s="5"/>
      <c r="K8" s="5"/>
      <c r="L8" s="7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ht="14" hidden="1" thickBot="1" x14ac:dyDescent="0.25">
      <c r="B9" s="49" t="s">
        <v>5</v>
      </c>
      <c r="C9" s="144" t="str">
        <f>+VLOOKUP(C11,'[10]Datos Indicadores'!$A$2:$Y$144,13,FALSE)</f>
        <v>Subproceso: Actuación disciplinaria en primera instancia</v>
      </c>
      <c r="D9" s="144"/>
      <c r="E9" s="144"/>
      <c r="F9" s="144"/>
      <c r="G9" s="50" t="s">
        <v>4</v>
      </c>
      <c r="H9" s="51">
        <f>+VLOOKUP(C11,'[10]Datos Indicadores'!$A$2:$Y$144,12,FALSE)</f>
        <v>293</v>
      </c>
      <c r="I9" s="5"/>
      <c r="J9" s="5"/>
      <c r="K9" s="5"/>
      <c r="L9" s="7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ht="25.55" customHeight="1" thickTop="1" thickBot="1" x14ac:dyDescent="0.25">
      <c r="B10" s="52" t="s">
        <v>6</v>
      </c>
      <c r="C10" s="108" t="s">
        <v>196</v>
      </c>
      <c r="D10" s="109"/>
      <c r="E10" s="109"/>
      <c r="F10" s="110"/>
      <c r="G10" s="53" t="s">
        <v>4</v>
      </c>
      <c r="H10" s="54">
        <v>2131</v>
      </c>
      <c r="I10" s="160" t="s">
        <v>7</v>
      </c>
      <c r="J10" s="160"/>
      <c r="K10" s="160"/>
      <c r="L10" s="15">
        <f>+'[10]79 PID'!BB24</f>
        <v>0.99676898222940225</v>
      </c>
      <c r="M10" s="4"/>
      <c r="N10" s="114" t="s">
        <v>29</v>
      </c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6"/>
      <c r="AF10" s="4"/>
      <c r="AG10" s="4"/>
      <c r="AH10" s="4"/>
      <c r="AI10" s="4"/>
      <c r="AJ10" s="4"/>
      <c r="AK10" s="4"/>
      <c r="AL10" s="4"/>
      <c r="AM10" s="4"/>
    </row>
    <row r="11" spans="1:39" ht="35.299999999999997" customHeight="1" thickTop="1" thickBot="1" x14ac:dyDescent="0.25">
      <c r="B11" s="55" t="s">
        <v>9</v>
      </c>
      <c r="C11" s="69">
        <v>79</v>
      </c>
      <c r="D11" s="56" t="s">
        <v>10</v>
      </c>
      <c r="E11" s="117" t="s">
        <v>197</v>
      </c>
      <c r="F11" s="118"/>
      <c r="G11" s="118"/>
      <c r="H11" s="119"/>
      <c r="I11" s="39"/>
      <c r="J11" s="39"/>
      <c r="K11" s="39"/>
      <c r="L11" s="7"/>
      <c r="M11" s="4"/>
      <c r="N11" s="1" t="s">
        <v>28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ht="12.7" hidden="1" customHeight="1" x14ac:dyDescent="0.2">
      <c r="B12" s="57" t="s">
        <v>11</v>
      </c>
      <c r="C12" s="58" t="s">
        <v>82</v>
      </c>
      <c r="D12" s="59" t="s">
        <v>12</v>
      </c>
      <c r="E12" s="58">
        <v>100</v>
      </c>
      <c r="F12" s="59" t="s">
        <v>13</v>
      </c>
      <c r="G12" s="60">
        <v>0</v>
      </c>
      <c r="H12" s="61"/>
      <c r="I12" s="39"/>
      <c r="J12" s="39"/>
      <c r="K12" s="39"/>
      <c r="L12" s="7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ht="12.7" hidden="1" customHeight="1" x14ac:dyDescent="0.2">
      <c r="B13" s="46" t="s">
        <v>14</v>
      </c>
      <c r="C13" s="68" t="s">
        <v>72</v>
      </c>
      <c r="D13" s="47" t="s">
        <v>15</v>
      </c>
      <c r="E13" s="68" t="s">
        <v>64</v>
      </c>
      <c r="F13" s="47"/>
      <c r="G13" s="47"/>
      <c r="H13" s="62"/>
      <c r="I13" s="39"/>
      <c r="J13" s="39"/>
      <c r="K13" s="39"/>
      <c r="L13" s="7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ht="13.6" hidden="1" customHeight="1" thickBot="1" x14ac:dyDescent="0.25">
      <c r="B14" s="55" t="s">
        <v>16</v>
      </c>
      <c r="C14" s="120" t="s">
        <v>65</v>
      </c>
      <c r="D14" s="121"/>
      <c r="E14" s="121"/>
      <c r="F14" s="121"/>
      <c r="G14" s="121"/>
      <c r="H14" s="122"/>
      <c r="I14" s="39"/>
      <c r="J14" s="39"/>
      <c r="K14" s="39"/>
      <c r="L14" s="7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s="4" customFormat="1" ht="12.7" hidden="1" customHeight="1" x14ac:dyDescent="0.2">
      <c r="B15" s="1"/>
      <c r="C15" s="1"/>
      <c r="D15" s="1"/>
      <c r="E15" s="1"/>
      <c r="F15" s="1"/>
      <c r="G15" s="1"/>
      <c r="H15" s="1"/>
      <c r="I15" s="39"/>
      <c r="J15" s="39"/>
      <c r="K15" s="39"/>
      <c r="L15" s="7"/>
    </row>
    <row r="16" spans="1:39" s="4" customFormat="1" ht="12.7" customHeight="1" thickBot="1" x14ac:dyDescent="0.25">
      <c r="B16" s="1"/>
      <c r="C16" s="1"/>
      <c r="D16" s="1"/>
      <c r="E16" s="1"/>
      <c r="F16" s="1"/>
      <c r="G16" s="1"/>
      <c r="H16" s="1"/>
      <c r="I16" s="39"/>
      <c r="J16" s="39"/>
      <c r="K16" s="39"/>
      <c r="L16" s="7"/>
    </row>
    <row r="17" spans="2:39" ht="13.6" hidden="1" customHeight="1" thickBot="1" x14ac:dyDescent="0.25">
      <c r="B17" s="46" t="s">
        <v>3</v>
      </c>
      <c r="C17" s="81" t="s">
        <v>198</v>
      </c>
      <c r="D17" s="82"/>
      <c r="E17" s="82"/>
      <c r="F17" s="83"/>
      <c r="G17" s="47" t="s">
        <v>4</v>
      </c>
      <c r="H17" s="48">
        <v>10</v>
      </c>
      <c r="I17" s="39"/>
      <c r="J17" s="39"/>
      <c r="K17" s="39"/>
      <c r="L17" s="7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2:39" ht="13.6" hidden="1" customHeight="1" thickBot="1" x14ac:dyDescent="0.25">
      <c r="B18" s="49" t="s">
        <v>5</v>
      </c>
      <c r="C18" s="105" t="s">
        <v>198</v>
      </c>
      <c r="D18" s="106"/>
      <c r="E18" s="106"/>
      <c r="F18" s="107"/>
      <c r="G18" s="50" t="s">
        <v>4</v>
      </c>
      <c r="H18" s="51">
        <v>268</v>
      </c>
      <c r="I18" s="39"/>
      <c r="J18" s="39"/>
      <c r="K18" s="39"/>
      <c r="L18" s="7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2:39" ht="30.15" customHeight="1" thickTop="1" thickBot="1" x14ac:dyDescent="0.25">
      <c r="B19" s="52" t="s">
        <v>6</v>
      </c>
      <c r="C19" s="108" t="s">
        <v>199</v>
      </c>
      <c r="D19" s="109"/>
      <c r="E19" s="109"/>
      <c r="F19" s="110"/>
      <c r="G19" s="53" t="s">
        <v>4</v>
      </c>
      <c r="H19" s="54">
        <v>3000</v>
      </c>
      <c r="I19" s="160" t="s">
        <v>7</v>
      </c>
      <c r="J19" s="160"/>
      <c r="K19" s="160"/>
      <c r="L19" s="15">
        <f>+'[10]5036 PID'!N27</f>
        <v>0.8571428571428571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2:39" ht="35.299999999999997" customHeight="1" thickTop="1" thickBot="1" x14ac:dyDescent="0.25">
      <c r="B20" s="55" t="s">
        <v>9</v>
      </c>
      <c r="C20" s="69">
        <v>5034</v>
      </c>
      <c r="D20" s="56" t="s">
        <v>10</v>
      </c>
      <c r="E20" s="117" t="s">
        <v>200</v>
      </c>
      <c r="F20" s="118"/>
      <c r="G20" s="118"/>
      <c r="H20" s="119"/>
      <c r="I20" s="39"/>
      <c r="J20" s="39"/>
      <c r="K20" s="39"/>
      <c r="L20" s="7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2:39" ht="12.7" hidden="1" customHeight="1" x14ac:dyDescent="0.2">
      <c r="B21" s="57" t="s">
        <v>11</v>
      </c>
      <c r="C21" s="58" t="s">
        <v>62</v>
      </c>
      <c r="D21" s="59" t="s">
        <v>12</v>
      </c>
      <c r="E21" s="58">
        <v>1</v>
      </c>
      <c r="F21" s="59" t="s">
        <v>13</v>
      </c>
      <c r="G21" s="60">
        <v>0</v>
      </c>
      <c r="H21" s="61"/>
      <c r="I21" s="39"/>
      <c r="J21" s="39"/>
      <c r="K21" s="39"/>
      <c r="L21" s="7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2:39" ht="12.7" hidden="1" customHeight="1" x14ac:dyDescent="0.2">
      <c r="B22" s="46" t="s">
        <v>14</v>
      </c>
      <c r="C22" s="68" t="s">
        <v>63</v>
      </c>
      <c r="D22" s="47" t="s">
        <v>15</v>
      </c>
      <c r="E22" s="68" t="s">
        <v>182</v>
      </c>
      <c r="F22" s="47"/>
      <c r="G22" s="47"/>
      <c r="H22" s="62"/>
      <c r="I22" s="39"/>
      <c r="J22" s="39"/>
      <c r="K22" s="39"/>
      <c r="L22" s="7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2:39" ht="13.6" hidden="1" customHeight="1" thickBot="1" x14ac:dyDescent="0.25">
      <c r="B23" s="55" t="s">
        <v>16</v>
      </c>
      <c r="C23" s="120" t="s">
        <v>201</v>
      </c>
      <c r="D23" s="121"/>
      <c r="E23" s="121"/>
      <c r="F23" s="121"/>
      <c r="G23" s="121"/>
      <c r="H23" s="122"/>
      <c r="I23" s="39"/>
      <c r="J23" s="39"/>
      <c r="K23" s="39"/>
      <c r="L23" s="7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2:39" s="4" customFormat="1" ht="12.7" hidden="1" customHeight="1" x14ac:dyDescent="0.2">
      <c r="B24" s="1"/>
      <c r="C24" s="1"/>
      <c r="D24" s="1"/>
      <c r="E24" s="1"/>
      <c r="F24" s="1"/>
      <c r="G24" s="1"/>
      <c r="H24" s="1"/>
      <c r="I24" s="39"/>
      <c r="J24" s="39"/>
      <c r="K24" s="39"/>
      <c r="L24" s="7"/>
    </row>
    <row r="25" spans="2:39" s="4" customFormat="1" ht="12.7" hidden="1" customHeight="1" x14ac:dyDescent="0.2">
      <c r="B25" s="1"/>
      <c r="C25" s="1"/>
      <c r="D25" s="1"/>
      <c r="E25" s="1"/>
      <c r="F25" s="1"/>
      <c r="G25" s="1"/>
      <c r="H25" s="1"/>
      <c r="I25" s="39"/>
      <c r="J25" s="39"/>
      <c r="K25" s="39"/>
      <c r="L25" s="7"/>
    </row>
    <row r="26" spans="2:39" s="4" customFormat="1" ht="12.7" customHeight="1" thickBot="1" x14ac:dyDescent="0.25">
      <c r="B26" s="1"/>
      <c r="C26" s="1"/>
      <c r="D26" s="1"/>
      <c r="E26" s="1"/>
      <c r="F26" s="1"/>
      <c r="G26" s="1"/>
      <c r="H26" s="1"/>
      <c r="I26" s="39"/>
      <c r="J26" s="39"/>
      <c r="K26" s="39"/>
      <c r="L26" s="7"/>
    </row>
    <row r="27" spans="2:39" ht="13.6" hidden="1" customHeight="1" thickBot="1" x14ac:dyDescent="0.25">
      <c r="B27" s="46" t="s">
        <v>3</v>
      </c>
      <c r="C27" s="81" t="s">
        <v>198</v>
      </c>
      <c r="D27" s="82"/>
      <c r="E27" s="82"/>
      <c r="F27" s="83"/>
      <c r="G27" s="47" t="s">
        <v>4</v>
      </c>
      <c r="H27" s="48">
        <v>10</v>
      </c>
      <c r="I27" s="39"/>
      <c r="J27" s="39"/>
      <c r="K27" s="39"/>
      <c r="L27" s="7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2:39" ht="13.6" hidden="1" customHeight="1" thickBot="1" x14ac:dyDescent="0.25">
      <c r="B28" s="49" t="s">
        <v>5</v>
      </c>
      <c r="C28" s="105" t="s">
        <v>198</v>
      </c>
      <c r="D28" s="106"/>
      <c r="E28" s="106"/>
      <c r="F28" s="107"/>
      <c r="G28" s="50" t="s">
        <v>4</v>
      </c>
      <c r="H28" s="51">
        <v>268</v>
      </c>
      <c r="I28" s="39"/>
      <c r="J28" s="39"/>
      <c r="K28" s="39"/>
      <c r="L28" s="7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2:39" ht="25.55" customHeight="1" thickTop="1" thickBot="1" x14ac:dyDescent="0.25">
      <c r="B29" s="52" t="s">
        <v>6</v>
      </c>
      <c r="C29" s="108" t="s">
        <v>199</v>
      </c>
      <c r="D29" s="109"/>
      <c r="E29" s="109"/>
      <c r="F29" s="110"/>
      <c r="G29" s="53" t="s">
        <v>4</v>
      </c>
      <c r="H29" s="54">
        <v>3000</v>
      </c>
      <c r="I29" s="160" t="s">
        <v>7</v>
      </c>
      <c r="J29" s="160"/>
      <c r="K29" s="160"/>
      <c r="L29" s="15">
        <f>+'[10]5034 PID'!V24</f>
        <v>1.962962962962963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2:39" ht="35.299999999999997" customHeight="1" thickTop="1" thickBot="1" x14ac:dyDescent="0.25">
      <c r="B30" s="55" t="s">
        <v>9</v>
      </c>
      <c r="C30" s="69">
        <v>5036</v>
      </c>
      <c r="D30" s="56" t="s">
        <v>10</v>
      </c>
      <c r="E30" s="117" t="s">
        <v>202</v>
      </c>
      <c r="F30" s="118"/>
      <c r="G30" s="118"/>
      <c r="H30" s="119"/>
      <c r="I30" s="39"/>
      <c r="J30" s="39"/>
      <c r="K30" s="39"/>
      <c r="L30" s="7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2:39" ht="12.7" hidden="1" customHeight="1" x14ac:dyDescent="0.2">
      <c r="B31" s="57" t="s">
        <v>11</v>
      </c>
      <c r="C31" s="58" t="s">
        <v>115</v>
      </c>
      <c r="D31" s="59" t="s">
        <v>12</v>
      </c>
      <c r="E31" s="58">
        <v>100</v>
      </c>
      <c r="F31" s="59" t="s">
        <v>13</v>
      </c>
      <c r="G31" s="60">
        <v>0</v>
      </c>
      <c r="H31" s="61"/>
      <c r="I31" s="39"/>
      <c r="J31" s="39"/>
      <c r="K31" s="39"/>
      <c r="L31" s="7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2:39" ht="12.7" hidden="1" customHeight="1" x14ac:dyDescent="0.2">
      <c r="B32" s="46" t="s">
        <v>14</v>
      </c>
      <c r="C32" s="68" t="s">
        <v>63</v>
      </c>
      <c r="D32" s="47" t="s">
        <v>15</v>
      </c>
      <c r="E32" s="68" t="s">
        <v>64</v>
      </c>
      <c r="F32" s="47"/>
      <c r="G32" s="47"/>
      <c r="H32" s="62"/>
      <c r="I32" s="39"/>
      <c r="J32" s="39"/>
      <c r="K32" s="39"/>
      <c r="L32" s="7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2:39" ht="13.6" hidden="1" customHeight="1" thickBot="1" x14ac:dyDescent="0.25">
      <c r="B33" s="55" t="s">
        <v>16</v>
      </c>
      <c r="C33" s="120" t="s">
        <v>65</v>
      </c>
      <c r="D33" s="121"/>
      <c r="E33" s="121"/>
      <c r="F33" s="121"/>
      <c r="G33" s="121"/>
      <c r="H33" s="122"/>
      <c r="I33" s="39"/>
      <c r="J33" s="39"/>
      <c r="K33" s="39"/>
      <c r="L33" s="7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2:39" s="4" customFormat="1" ht="12.7" hidden="1" customHeight="1" x14ac:dyDescent="0.2">
      <c r="B34" s="1"/>
      <c r="C34" s="1"/>
      <c r="D34" s="1"/>
      <c r="E34" s="1"/>
      <c r="F34" s="1"/>
      <c r="G34" s="1"/>
      <c r="H34" s="1"/>
      <c r="I34" s="39"/>
      <c r="J34" s="39"/>
      <c r="K34" s="39"/>
      <c r="L34" s="7"/>
    </row>
    <row r="35" spans="2:39" s="4" customFormat="1" ht="12.7" customHeight="1" thickBot="1" x14ac:dyDescent="0.25">
      <c r="B35" s="1"/>
      <c r="C35" s="1"/>
      <c r="D35" s="1"/>
      <c r="E35" s="1"/>
      <c r="F35" s="1"/>
      <c r="G35" s="1"/>
      <c r="H35" s="1"/>
      <c r="I35" s="39"/>
      <c r="J35" s="39"/>
      <c r="K35" s="39"/>
      <c r="L35" s="7"/>
    </row>
    <row r="36" spans="2:39" ht="13.6" hidden="1" customHeight="1" thickBot="1" x14ac:dyDescent="0.25">
      <c r="B36" s="46" t="s">
        <v>3</v>
      </c>
      <c r="C36" s="81" t="s">
        <v>198</v>
      </c>
      <c r="D36" s="82"/>
      <c r="E36" s="82"/>
      <c r="F36" s="83"/>
      <c r="G36" s="47" t="s">
        <v>4</v>
      </c>
      <c r="H36" s="48">
        <v>10</v>
      </c>
      <c r="I36" s="39"/>
      <c r="J36" s="39"/>
      <c r="K36" s="39"/>
      <c r="L36" s="7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2:39" ht="13.6" hidden="1" customHeight="1" thickBot="1" x14ac:dyDescent="0.25">
      <c r="B37" s="49" t="s">
        <v>5</v>
      </c>
      <c r="C37" s="105" t="s">
        <v>198</v>
      </c>
      <c r="D37" s="106"/>
      <c r="E37" s="106"/>
      <c r="F37" s="107"/>
      <c r="G37" s="50" t="s">
        <v>4</v>
      </c>
      <c r="H37" s="51">
        <v>268</v>
      </c>
      <c r="I37" s="39"/>
      <c r="J37" s="39"/>
      <c r="K37" s="39"/>
      <c r="L37" s="7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2:39" ht="25.55" customHeight="1" thickTop="1" thickBot="1" x14ac:dyDescent="0.25">
      <c r="B38" s="52" t="s">
        <v>6</v>
      </c>
      <c r="C38" s="108" t="s">
        <v>199</v>
      </c>
      <c r="D38" s="109"/>
      <c r="E38" s="109"/>
      <c r="F38" s="110"/>
      <c r="G38" s="53" t="s">
        <v>4</v>
      </c>
      <c r="H38" s="54">
        <v>3000</v>
      </c>
      <c r="I38" s="160" t="s">
        <v>7</v>
      </c>
      <c r="J38" s="160"/>
      <c r="K38" s="160"/>
      <c r="L38" s="15">
        <f>+'[10]5055 PID'!N27</f>
        <v>2.4455205811138017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spans="2:39" ht="35.299999999999997" customHeight="1" thickTop="1" thickBot="1" x14ac:dyDescent="0.25">
      <c r="B39" s="55" t="s">
        <v>9</v>
      </c>
      <c r="C39" s="69">
        <v>5055</v>
      </c>
      <c r="D39" s="56" t="s">
        <v>10</v>
      </c>
      <c r="E39" s="117" t="s">
        <v>203</v>
      </c>
      <c r="F39" s="118"/>
      <c r="G39" s="118"/>
      <c r="H39" s="119"/>
      <c r="I39" s="39"/>
      <c r="J39" s="39"/>
      <c r="K39" s="39"/>
      <c r="L39" s="7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2:39" ht="12.7" hidden="1" customHeight="1" x14ac:dyDescent="0.2">
      <c r="B40" s="57" t="s">
        <v>11</v>
      </c>
      <c r="C40" s="58" t="s">
        <v>115</v>
      </c>
      <c r="D40" s="59" t="s">
        <v>12</v>
      </c>
      <c r="E40" s="58">
        <v>10</v>
      </c>
      <c r="F40" s="59" t="s">
        <v>13</v>
      </c>
      <c r="G40" s="60">
        <v>0</v>
      </c>
      <c r="H40" s="61"/>
      <c r="I40" s="39"/>
      <c r="J40" s="39"/>
      <c r="K40" s="39"/>
      <c r="L40" s="7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2:39" ht="12.7" hidden="1" customHeight="1" x14ac:dyDescent="0.2">
      <c r="B41" s="46" t="s">
        <v>14</v>
      </c>
      <c r="C41" s="68" t="s">
        <v>63</v>
      </c>
      <c r="D41" s="47" t="s">
        <v>15</v>
      </c>
      <c r="E41" s="68" t="s">
        <v>64</v>
      </c>
      <c r="F41" s="47"/>
      <c r="G41" s="47"/>
      <c r="H41" s="62"/>
      <c r="I41" s="39"/>
      <c r="J41" s="39"/>
      <c r="K41" s="39"/>
      <c r="L41" s="7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2:39" ht="13.6" hidden="1" customHeight="1" thickBot="1" x14ac:dyDescent="0.25">
      <c r="B42" s="55" t="s">
        <v>16</v>
      </c>
      <c r="C42" s="120" t="s">
        <v>65</v>
      </c>
      <c r="D42" s="121"/>
      <c r="E42" s="121"/>
      <c r="F42" s="121"/>
      <c r="G42" s="121"/>
      <c r="H42" s="122"/>
      <c r="I42" s="39"/>
      <c r="J42" s="39"/>
      <c r="K42" s="39"/>
      <c r="L42" s="7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2:39" s="4" customFormat="1" ht="12.7" hidden="1" customHeight="1" x14ac:dyDescent="0.2">
      <c r="B43" s="1"/>
      <c r="C43" s="1"/>
      <c r="D43" s="1"/>
      <c r="E43" s="1"/>
      <c r="F43" s="1"/>
      <c r="G43" s="1"/>
      <c r="H43" s="1"/>
      <c r="I43" s="39"/>
      <c r="J43" s="39"/>
      <c r="K43" s="39"/>
      <c r="L43" s="7"/>
    </row>
    <row r="44" spans="2:39" s="4" customFormat="1" ht="12.7" hidden="1" customHeight="1" x14ac:dyDescent="0.2">
      <c r="B44" s="1"/>
      <c r="C44" s="1"/>
      <c r="D44" s="1"/>
      <c r="E44" s="1"/>
      <c r="F44" s="1"/>
      <c r="G44" s="1"/>
      <c r="H44" s="1"/>
      <c r="I44" s="39"/>
      <c r="J44" s="39"/>
      <c r="K44" s="39"/>
      <c r="L44" s="7"/>
    </row>
    <row r="45" spans="2:39" s="4" customFormat="1" ht="12.7" hidden="1" customHeight="1" x14ac:dyDescent="0.2">
      <c r="B45" s="1"/>
      <c r="C45" s="1"/>
      <c r="D45" s="1"/>
      <c r="E45" s="1"/>
      <c r="F45" s="1"/>
      <c r="G45" s="1"/>
      <c r="H45" s="1"/>
      <c r="I45" s="39"/>
      <c r="J45" s="39"/>
      <c r="K45" s="39"/>
      <c r="L45" s="7"/>
    </row>
    <row r="46" spans="2:39" ht="12.7" hidden="1" customHeight="1" x14ac:dyDescent="0.2">
      <c r="B46" s="46" t="s">
        <v>3</v>
      </c>
      <c r="C46" s="81" t="s">
        <v>198</v>
      </c>
      <c r="D46" s="82"/>
      <c r="E46" s="82"/>
      <c r="F46" s="83"/>
      <c r="G46" s="47" t="s">
        <v>4</v>
      </c>
      <c r="H46" s="48">
        <v>10</v>
      </c>
      <c r="I46" s="39"/>
      <c r="J46" s="39"/>
      <c r="K46" s="39"/>
      <c r="L46" s="7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2:39" ht="12.7" hidden="1" customHeight="1" x14ac:dyDescent="0.2">
      <c r="B47" s="49" t="s">
        <v>5</v>
      </c>
      <c r="C47" s="123" t="s">
        <v>198</v>
      </c>
      <c r="D47" s="124"/>
      <c r="E47" s="124"/>
      <c r="F47" s="125"/>
      <c r="G47" s="50" t="s">
        <v>4</v>
      </c>
      <c r="H47" s="51">
        <v>268</v>
      </c>
      <c r="I47" s="39"/>
      <c r="J47" s="39"/>
      <c r="K47" s="39"/>
      <c r="L47" s="7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2:39" s="4" customFormat="1" ht="14" thickBot="1" x14ac:dyDescent="0.25">
      <c r="B48" s="63"/>
      <c r="C48" s="64"/>
      <c r="D48" s="64"/>
      <c r="E48" s="64"/>
      <c r="F48" s="64"/>
      <c r="G48" s="65"/>
      <c r="H48" s="66"/>
      <c r="I48" s="39"/>
      <c r="J48" s="39"/>
      <c r="K48" s="39"/>
      <c r="L48" s="7"/>
    </row>
    <row r="49" spans="2:39" ht="25.55" customHeight="1" thickBot="1" x14ac:dyDescent="0.25">
      <c r="B49" s="52" t="s">
        <v>6</v>
      </c>
      <c r="C49" s="108" t="s">
        <v>199</v>
      </c>
      <c r="D49" s="109"/>
      <c r="E49" s="109"/>
      <c r="F49" s="110"/>
      <c r="G49" s="53" t="s">
        <v>4</v>
      </c>
      <c r="H49" s="54">
        <v>3000</v>
      </c>
      <c r="I49" s="160" t="s">
        <v>7</v>
      </c>
      <c r="J49" s="160"/>
      <c r="K49" s="160"/>
      <c r="L49" s="26">
        <f>+'[10]5056 PID'!BB24</f>
        <v>0.99676898222940225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2:39" ht="44.1" customHeight="1" thickTop="1" thickBot="1" x14ac:dyDescent="0.25">
      <c r="B50" s="55" t="s">
        <v>9</v>
      </c>
      <c r="C50" s="69">
        <v>5056</v>
      </c>
      <c r="D50" s="56" t="s">
        <v>10</v>
      </c>
      <c r="E50" s="117" t="s">
        <v>204</v>
      </c>
      <c r="F50" s="118"/>
      <c r="G50" s="118"/>
      <c r="H50" s="119"/>
      <c r="I50" s="39"/>
      <c r="J50" s="39"/>
      <c r="K50" s="39"/>
      <c r="L50" s="7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2:39" ht="13.25" hidden="1" x14ac:dyDescent="0.2">
      <c r="B51" s="17" t="s">
        <v>11</v>
      </c>
      <c r="C51" s="18" t="str">
        <f>+VLOOKUP(C50,'[10]Datos Indicadores'!$A$2:$Y$144,7,FALSE)</f>
        <v>Mes</v>
      </c>
      <c r="D51" s="19" t="s">
        <v>12</v>
      </c>
      <c r="E51" s="18">
        <f>+VLOOKUP(C50,'[10]Datos Indicadores'!$A$2:$Y$144,6,FALSE)</f>
        <v>90</v>
      </c>
      <c r="F51" s="19" t="s">
        <v>13</v>
      </c>
      <c r="G51" s="20">
        <f>+VLOOKUP(C50,'[10]Datos Indicadores'!$A$2:$Y$144,9,FALSE)</f>
        <v>0</v>
      </c>
      <c r="H51" s="21"/>
      <c r="I51" s="5"/>
      <c r="J51" s="5"/>
      <c r="K51" s="5"/>
      <c r="L51" s="7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2:39" ht="13.25" hidden="1" x14ac:dyDescent="0.2">
      <c r="B52" s="9" t="s">
        <v>14</v>
      </c>
      <c r="C52" s="22" t="str">
        <f>+VLOOKUP(C50,'[10]Datos Indicadores'!$A$2:$Y$144,20,FALSE)</f>
        <v>Constante</v>
      </c>
      <c r="D52" s="10" t="s">
        <v>15</v>
      </c>
      <c r="E52" s="22" t="str">
        <f>+VLOOKUP(C50,'[10]Datos Indicadores'!$A$2:$Y$144,8,FALSE)</f>
        <v>Porcentaje</v>
      </c>
      <c r="F52" s="10"/>
      <c r="G52" s="10"/>
      <c r="H52" s="23"/>
      <c r="I52" s="5"/>
      <c r="J52" s="5"/>
      <c r="K52" s="5"/>
      <c r="L52" s="7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</row>
    <row r="53" spans="2:39" ht="14" hidden="1" thickBot="1" x14ac:dyDescent="0.25">
      <c r="B53" s="16" t="s">
        <v>16</v>
      </c>
      <c r="C53" s="165" t="str">
        <f>+VLOOKUP(C50,'[10]Datos Indicadores'!$A$2:$Y$144,5,FALSE)</f>
        <v>(Variable 1/ Variable 2)* 100</v>
      </c>
      <c r="D53" s="165"/>
      <c r="E53" s="165"/>
      <c r="F53" s="165"/>
      <c r="G53" s="165"/>
      <c r="H53" s="166"/>
      <c r="I53" s="5"/>
      <c r="J53" s="5"/>
      <c r="K53" s="5"/>
      <c r="L53" s="7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</row>
    <row r="54" spans="2:39" s="4" customFormat="1" ht="12.7" customHeight="1" x14ac:dyDescent="0.2">
      <c r="I54" s="5"/>
      <c r="J54" s="5"/>
      <c r="K54" s="5"/>
      <c r="L54" s="7"/>
    </row>
    <row r="55" spans="2:39" s="4" customFormat="1" ht="13.25" hidden="1" x14ac:dyDescent="0.2">
      <c r="I55" s="5"/>
      <c r="J55" s="5"/>
      <c r="K55" s="5"/>
      <c r="L55" s="7"/>
    </row>
    <row r="56" spans="2:39" ht="13.25" hidden="1" x14ac:dyDescent="0.2">
      <c r="B56" s="9" t="s">
        <v>3</v>
      </c>
      <c r="C56" s="167" t="e">
        <f>+VLOOKUP(#REF!,'[10]Datos Indicadores'!$A$2:$Y$144,11,FALSE)</f>
        <v>#REF!</v>
      </c>
      <c r="D56" s="167"/>
      <c r="E56" s="167"/>
      <c r="F56" s="167"/>
      <c r="G56" s="10" t="s">
        <v>4</v>
      </c>
      <c r="H56" s="11" t="e">
        <f>+VLOOKUP(#REF!,'[10]Datos Indicadores'!$A$2:$Y$144,10,FALSE)</f>
        <v>#REF!</v>
      </c>
      <c r="I56" s="5"/>
      <c r="J56" s="5"/>
      <c r="K56" s="5"/>
      <c r="L56" s="7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2:39" ht="13.25" hidden="1" x14ac:dyDescent="0.2">
      <c r="B57" s="12" t="s">
        <v>5</v>
      </c>
      <c r="C57" s="164" t="e">
        <f>+VLOOKUP(#REF!,'[10]Datos Indicadores'!$A$2:$Y$144,13,FALSE)</f>
        <v>#REF!</v>
      </c>
      <c r="D57" s="164"/>
      <c r="E57" s="164"/>
      <c r="F57" s="164"/>
      <c r="G57" s="13" t="s">
        <v>4</v>
      </c>
      <c r="H57" s="14" t="e">
        <f>+VLOOKUP(#REF!,'[10]Datos Indicadores'!$A$2:$Y$144,12,FALSE)</f>
        <v>#REF!</v>
      </c>
      <c r="I57" s="5"/>
      <c r="J57" s="5"/>
      <c r="K57" s="5"/>
      <c r="L57" s="7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2:39" ht="13.25" hidden="1" x14ac:dyDescent="0.2">
      <c r="B58" s="17" t="s">
        <v>11</v>
      </c>
      <c r="C58" s="18" t="e">
        <f>+VLOOKUP(#REF!,'[10]Datos Indicadores'!$A$2:$Y$144,7,FALSE)</f>
        <v>#REF!</v>
      </c>
      <c r="D58" s="19" t="s">
        <v>12</v>
      </c>
      <c r="E58" s="18" t="e">
        <f>+VLOOKUP(#REF!,'[10]Datos Indicadores'!$A$2:$Y$144,6,FALSE)</f>
        <v>#REF!</v>
      </c>
      <c r="F58" s="19" t="s">
        <v>13</v>
      </c>
      <c r="G58" s="20" t="e">
        <f>+VLOOKUP(#REF!,'[10]Datos Indicadores'!$A$2:$Y$144,9,FALSE)</f>
        <v>#REF!</v>
      </c>
      <c r="H58" s="21"/>
      <c r="I58" s="5"/>
      <c r="J58" s="5"/>
      <c r="K58" s="5"/>
      <c r="L58" s="7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2:39" ht="13.25" hidden="1" x14ac:dyDescent="0.2">
      <c r="B59" s="9" t="s">
        <v>14</v>
      </c>
      <c r="C59" s="22" t="e">
        <f>+VLOOKUP(#REF!,'[10]Datos Indicadores'!$A$2:$Y$144,20,FALSE)</f>
        <v>#REF!</v>
      </c>
      <c r="D59" s="10" t="s">
        <v>15</v>
      </c>
      <c r="E59" s="22" t="e">
        <f>+VLOOKUP(#REF!,'[10]Datos Indicadores'!$A$2:$Y$144,8,FALSE)</f>
        <v>#REF!</v>
      </c>
      <c r="F59" s="10"/>
      <c r="G59" s="10"/>
      <c r="H59" s="23"/>
      <c r="I59" s="5"/>
      <c r="J59" s="5"/>
      <c r="K59" s="5"/>
      <c r="L59" s="7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2:39" ht="14" hidden="1" thickBot="1" x14ac:dyDescent="0.25">
      <c r="B60" s="16" t="s">
        <v>16</v>
      </c>
      <c r="C60" s="165" t="e">
        <f>+VLOOKUP(#REF!,'[10]Datos Indicadores'!$A$2:$Y$144,5,FALSE)</f>
        <v>#REF!</v>
      </c>
      <c r="D60" s="165"/>
      <c r="E60" s="165"/>
      <c r="F60" s="165"/>
      <c r="G60" s="165"/>
      <c r="H60" s="166"/>
      <c r="I60" s="5"/>
      <c r="J60" s="5"/>
      <c r="K60" s="5"/>
      <c r="L60" s="7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2:39" s="4" customFormat="1" ht="12.7" customHeight="1" x14ac:dyDescent="0.2">
      <c r="I61" s="5"/>
      <c r="J61" s="5"/>
      <c r="K61" s="5"/>
      <c r="L61" s="7"/>
    </row>
    <row r="62" spans="2:39" s="4" customFormat="1" ht="13.25" hidden="1" x14ac:dyDescent="0.2">
      <c r="I62" s="5"/>
      <c r="J62" s="5"/>
      <c r="K62" s="5"/>
      <c r="L62" s="7"/>
    </row>
    <row r="63" spans="2:39" ht="13.25" hidden="1" x14ac:dyDescent="0.2">
      <c r="B63" s="9" t="s">
        <v>3</v>
      </c>
      <c r="C63" s="167" t="e">
        <f>+VLOOKUP(#REF!,'[10]Datos Indicadores'!$A$2:$Y$144,11,FALSE)</f>
        <v>#REF!</v>
      </c>
      <c r="D63" s="167"/>
      <c r="E63" s="167"/>
      <c r="F63" s="167"/>
      <c r="G63" s="10" t="s">
        <v>4</v>
      </c>
      <c r="H63" s="11" t="e">
        <f>+VLOOKUP(#REF!,'[10]Datos Indicadores'!$A$2:$Y$144,10,FALSE)</f>
        <v>#REF!</v>
      </c>
      <c r="I63" s="5"/>
      <c r="J63" s="5"/>
      <c r="K63" s="5"/>
      <c r="L63" s="7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</row>
    <row r="64" spans="2:39" ht="13.25" hidden="1" x14ac:dyDescent="0.2">
      <c r="B64" s="12" t="s">
        <v>5</v>
      </c>
      <c r="C64" s="164" t="e">
        <f>+VLOOKUP(#REF!,'[10]Datos Indicadores'!$A$2:$Y$144,13,FALSE)</f>
        <v>#REF!</v>
      </c>
      <c r="D64" s="164"/>
      <c r="E64" s="164"/>
      <c r="F64" s="164"/>
      <c r="G64" s="13" t="s">
        <v>4</v>
      </c>
      <c r="H64" s="14" t="e">
        <f>+VLOOKUP(#REF!,'[10]Datos Indicadores'!$A$2:$Y$144,12,FALSE)</f>
        <v>#REF!</v>
      </c>
      <c r="I64" s="5"/>
      <c r="J64" s="5"/>
      <c r="K64" s="5"/>
      <c r="L64" s="7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</row>
    <row r="65" spans="2:39" ht="13.25" hidden="1" x14ac:dyDescent="0.2">
      <c r="B65" s="17" t="s">
        <v>11</v>
      </c>
      <c r="C65" s="18" t="e">
        <f>+VLOOKUP(#REF!,'[10]Datos Indicadores'!$A$2:$Y$144,7,FALSE)</f>
        <v>#REF!</v>
      </c>
      <c r="D65" s="19" t="s">
        <v>12</v>
      </c>
      <c r="E65" s="18" t="e">
        <f>+VLOOKUP(#REF!,'[10]Datos Indicadores'!$A$2:$Y$144,6,FALSE)</f>
        <v>#REF!</v>
      </c>
      <c r="F65" s="19" t="s">
        <v>13</v>
      </c>
      <c r="G65" s="20" t="e">
        <f>+VLOOKUP(#REF!,'[10]Datos Indicadores'!$A$2:$Y$144,9,FALSE)</f>
        <v>#REF!</v>
      </c>
      <c r="H65" s="21"/>
      <c r="I65" s="5"/>
      <c r="J65" s="5"/>
      <c r="K65" s="5"/>
      <c r="L65" s="7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</row>
    <row r="66" spans="2:39" ht="13.25" hidden="1" x14ac:dyDescent="0.2">
      <c r="B66" s="9" t="s">
        <v>14</v>
      </c>
      <c r="C66" s="22" t="e">
        <f>+VLOOKUP(#REF!,'[10]Datos Indicadores'!$A$2:$Y$144,20,FALSE)</f>
        <v>#REF!</v>
      </c>
      <c r="D66" s="10" t="s">
        <v>15</v>
      </c>
      <c r="E66" s="22" t="e">
        <f>+VLOOKUP(#REF!,'[10]Datos Indicadores'!$A$2:$Y$144,8,FALSE)</f>
        <v>#REF!</v>
      </c>
      <c r="F66" s="10"/>
      <c r="G66" s="10"/>
      <c r="H66" s="23"/>
      <c r="I66" s="5"/>
      <c r="J66" s="5"/>
      <c r="K66" s="5"/>
      <c r="L66" s="7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2:39" ht="14" hidden="1" thickBot="1" x14ac:dyDescent="0.25">
      <c r="B67" s="16" t="s">
        <v>16</v>
      </c>
      <c r="C67" s="165" t="e">
        <f>+VLOOKUP(#REF!,'[10]Datos Indicadores'!$A$2:$Y$144,5,FALSE)</f>
        <v>#REF!</v>
      </c>
      <c r="D67" s="165"/>
      <c r="E67" s="165"/>
      <c r="F67" s="165"/>
      <c r="G67" s="165"/>
      <c r="H67" s="166"/>
      <c r="I67" s="5"/>
      <c r="J67" s="5"/>
      <c r="K67" s="5"/>
      <c r="L67" s="7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spans="2:39" s="4" customFormat="1" ht="12.7" customHeight="1" x14ac:dyDescent="0.2">
      <c r="I68" s="5"/>
      <c r="J68" s="5"/>
      <c r="K68" s="5"/>
      <c r="L68" s="7"/>
    </row>
    <row r="69" spans="2:39" s="4" customFormat="1" ht="13.25" hidden="1" x14ac:dyDescent="0.2">
      <c r="I69" s="5"/>
      <c r="J69" s="5"/>
      <c r="K69" s="5"/>
      <c r="L69" s="7"/>
    </row>
    <row r="70" spans="2:39" s="4" customFormat="1" ht="12.7" customHeight="1" x14ac:dyDescent="0.2">
      <c r="I70" s="5"/>
      <c r="J70" s="5"/>
      <c r="K70" s="5"/>
      <c r="L70" s="7"/>
    </row>
    <row r="71" spans="2:39" ht="13.25" hidden="1" x14ac:dyDescent="0.2">
      <c r="B71" s="9" t="s">
        <v>3</v>
      </c>
      <c r="C71" s="167" t="e">
        <f>+VLOOKUP(#REF!,'[10]Datos Indicadores'!$A$2:$Y$144,11,FALSE)</f>
        <v>#REF!</v>
      </c>
      <c r="D71" s="167"/>
      <c r="E71" s="167"/>
      <c r="F71" s="167"/>
      <c r="G71" s="10" t="s">
        <v>4</v>
      </c>
      <c r="H71" s="11" t="e">
        <f>+VLOOKUP(#REF!,'[10]Datos Indicadores'!$A$2:$Y$144,10,FALSE)</f>
        <v>#REF!</v>
      </c>
      <c r="I71" s="5"/>
      <c r="J71" s="5"/>
      <c r="K71" s="5"/>
      <c r="L71" s="7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</row>
    <row r="72" spans="2:39" ht="13.25" hidden="1" x14ac:dyDescent="0.2">
      <c r="B72" s="9" t="s">
        <v>5</v>
      </c>
      <c r="C72" s="176" t="e">
        <f>+VLOOKUP(#REF!,'[10]Datos Indicadores'!$A$2:$Y$144,13,FALSE)</f>
        <v>#REF!</v>
      </c>
      <c r="D72" s="176"/>
      <c r="E72" s="176"/>
      <c r="F72" s="176"/>
      <c r="G72" s="10" t="s">
        <v>4</v>
      </c>
      <c r="H72" s="11" t="e">
        <f>+VLOOKUP(#REF!,'[10]Datos Indicadores'!$A$2:$Y$144,12,FALSE)</f>
        <v>#REF!</v>
      </c>
      <c r="I72" s="5"/>
      <c r="J72" s="5"/>
      <c r="K72" s="5"/>
      <c r="L72" s="7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</row>
    <row r="73" spans="2:39" s="4" customFormat="1" ht="13.25" x14ac:dyDescent="0.2">
      <c r="I73" s="5"/>
      <c r="J73" s="5"/>
      <c r="K73" s="5"/>
      <c r="L73" s="7"/>
    </row>
    <row r="74" spans="2:39" s="4" customFormat="1" ht="13.25" x14ac:dyDescent="0.2">
      <c r="D74" s="28"/>
      <c r="E74" s="28"/>
      <c r="F74" s="28"/>
      <c r="G74" s="28"/>
      <c r="H74" s="28"/>
      <c r="I74" s="5"/>
      <c r="J74" s="5"/>
      <c r="K74" s="5"/>
      <c r="L74" s="7"/>
    </row>
    <row r="75" spans="2:39" s="4" customFormat="1" ht="12.7" customHeight="1" x14ac:dyDescent="0.2">
      <c r="D75" s="28"/>
      <c r="E75" s="28"/>
      <c r="F75" s="28"/>
      <c r="G75" s="28"/>
      <c r="H75" s="28"/>
      <c r="I75" s="5"/>
      <c r="J75" s="5"/>
      <c r="K75" s="5"/>
      <c r="L75" s="7"/>
    </row>
    <row r="76" spans="2:39" s="4" customFormat="1" ht="12.7" customHeight="1" x14ac:dyDescent="0.2">
      <c r="D76" s="28"/>
      <c r="E76" s="28"/>
      <c r="F76" s="28"/>
      <c r="G76" s="28"/>
      <c r="H76" s="28"/>
      <c r="I76" s="5"/>
      <c r="J76" s="5"/>
      <c r="K76" s="5"/>
      <c r="L76" s="7"/>
    </row>
    <row r="77" spans="2:39" s="31" customFormat="1" ht="13.25" x14ac:dyDescent="0.2">
      <c r="D77" s="28"/>
      <c r="E77" s="28"/>
      <c r="F77" s="28"/>
      <c r="G77" s="28"/>
      <c r="H77" s="28"/>
      <c r="I77" s="39"/>
      <c r="J77" s="39"/>
      <c r="K77" s="39"/>
      <c r="L77" s="33"/>
    </row>
    <row r="78" spans="2:39" s="31" customFormat="1" ht="13.25" x14ac:dyDescent="0.2">
      <c r="I78" s="39"/>
      <c r="J78" s="39"/>
      <c r="K78" s="39"/>
      <c r="L78" s="33"/>
    </row>
    <row r="79" spans="2:39" s="31" customFormat="1" ht="13.25" x14ac:dyDescent="0.2">
      <c r="I79" s="39"/>
      <c r="J79" s="39"/>
      <c r="K79" s="39"/>
      <c r="L79" s="33"/>
    </row>
    <row r="80" spans="2:39" s="31" customFormat="1" ht="13.25" x14ac:dyDescent="0.2">
      <c r="I80" s="39"/>
      <c r="J80" s="39"/>
      <c r="K80" s="39"/>
      <c r="L80" s="33"/>
    </row>
    <row r="81" spans="2:12" s="31" customFormat="1" ht="13.25" x14ac:dyDescent="0.2">
      <c r="I81" s="39"/>
      <c r="J81" s="39"/>
      <c r="K81" s="39"/>
      <c r="L81" s="33"/>
    </row>
    <row r="82" spans="2:12" s="31" customFormat="1" ht="13.25" x14ac:dyDescent="0.2">
      <c r="F82" s="31" t="s">
        <v>17</v>
      </c>
      <c r="G82" s="31" t="s">
        <v>18</v>
      </c>
      <c r="I82" s="39"/>
      <c r="J82" s="39"/>
      <c r="K82" s="39"/>
      <c r="L82" s="33"/>
    </row>
    <row r="83" spans="2:12" s="31" customFormat="1" ht="13.25" x14ac:dyDescent="0.2">
      <c r="B83" s="32" t="s">
        <v>17</v>
      </c>
      <c r="C83" s="31" t="s">
        <v>10</v>
      </c>
      <c r="D83" s="31" t="s">
        <v>18</v>
      </c>
      <c r="F83" s="31">
        <f>+B84</f>
        <v>79</v>
      </c>
      <c r="G83" s="33">
        <f>+D84</f>
        <v>0.99676898222940225</v>
      </c>
      <c r="I83" s="39"/>
      <c r="J83" s="39"/>
      <c r="K83" s="39"/>
      <c r="L83" s="33"/>
    </row>
    <row r="84" spans="2:12" s="31" customFormat="1" ht="13.25" x14ac:dyDescent="0.2">
      <c r="B84" s="31">
        <f>+C11</f>
        <v>79</v>
      </c>
      <c r="C84" s="31" t="str">
        <f>+E11</f>
        <v>Oportunidad en la calificación de la actuación disciplinaria</v>
      </c>
      <c r="D84" s="33">
        <f>+L10</f>
        <v>0.99676898222940225</v>
      </c>
      <c r="F84" s="31">
        <f t="shared" ref="F84:F107" si="0">+B85</f>
        <v>5034</v>
      </c>
      <c r="G84" s="33">
        <f t="shared" ref="G84:G107" si="1">+D85</f>
        <v>0.8571428571428571</v>
      </c>
      <c r="I84" s="39"/>
      <c r="J84" s="39"/>
      <c r="K84" s="39"/>
      <c r="L84" s="33"/>
    </row>
    <row r="85" spans="2:12" s="31" customFormat="1" ht="13.25" x14ac:dyDescent="0.2">
      <c r="B85" s="31">
        <f>+C20</f>
        <v>5034</v>
      </c>
      <c r="C85" s="31" t="str">
        <f>+E20</f>
        <v>Eficiencia en la expedición de providencias</v>
      </c>
      <c r="D85" s="33">
        <f>+L19</f>
        <v>0.8571428571428571</v>
      </c>
      <c r="F85" s="31">
        <f t="shared" si="0"/>
        <v>5036</v>
      </c>
      <c r="G85" s="33">
        <f t="shared" si="1"/>
        <v>1.962962962962963</v>
      </c>
      <c r="I85" s="39"/>
      <c r="J85" s="39"/>
      <c r="K85" s="39"/>
      <c r="L85" s="33"/>
    </row>
    <row r="86" spans="2:12" s="31" customFormat="1" ht="13.25" x14ac:dyDescent="0.2">
      <c r="B86" s="31">
        <f>+C30</f>
        <v>5036</v>
      </c>
      <c r="C86" s="33" t="str">
        <f>+E30</f>
        <v>Porcentaje de fallos proferidos sin nulidad por segunda instancia</v>
      </c>
      <c r="D86" s="33">
        <f>+L29</f>
        <v>1.962962962962963</v>
      </c>
      <c r="F86" s="31">
        <f t="shared" si="0"/>
        <v>5055</v>
      </c>
      <c r="G86" s="33">
        <f t="shared" si="1"/>
        <v>2.4455205811138017</v>
      </c>
      <c r="I86" s="39"/>
      <c r="J86" s="39"/>
      <c r="K86" s="39"/>
      <c r="L86" s="33"/>
    </row>
    <row r="87" spans="2:12" s="31" customFormat="1" ht="13.25" x14ac:dyDescent="0.2">
      <c r="B87" s="31">
        <f>+C39</f>
        <v>5055</v>
      </c>
      <c r="C87" s="31" t="str">
        <f>+E39</f>
        <v>Anticipación en la toma de decisiones en los procesos disciplinarios</v>
      </c>
      <c r="D87" s="33">
        <f>+L38</f>
        <v>2.4455205811138017</v>
      </c>
      <c r="F87" s="31">
        <f t="shared" si="0"/>
        <v>5056</v>
      </c>
      <c r="G87" s="33">
        <f t="shared" si="1"/>
        <v>0.99676898222940225</v>
      </c>
      <c r="I87" s="39"/>
      <c r="J87" s="39"/>
      <c r="K87" s="39"/>
      <c r="L87" s="33"/>
    </row>
    <row r="88" spans="2:12" s="31" customFormat="1" ht="13.25" x14ac:dyDescent="0.2">
      <c r="B88" s="31">
        <f>+C50</f>
        <v>5056</v>
      </c>
      <c r="C88" s="31" t="str">
        <f>+E50</f>
        <v>Eficacia de las notificaciones y/o comunicaciones en las decisiones disciplinarias</v>
      </c>
      <c r="D88" s="33">
        <f>+L49</f>
        <v>0.99676898222940225</v>
      </c>
      <c r="F88" s="31" t="e">
        <f t="shared" si="0"/>
        <v>#REF!</v>
      </c>
      <c r="G88" s="33" t="e">
        <f t="shared" si="1"/>
        <v>#REF!</v>
      </c>
      <c r="I88" s="39"/>
      <c r="J88" s="39"/>
      <c r="K88" s="39"/>
      <c r="L88" s="33"/>
    </row>
    <row r="89" spans="2:12" s="31" customFormat="1" ht="13.25" x14ac:dyDescent="0.2">
      <c r="B89" s="31" t="e">
        <f>+#REF!</f>
        <v>#REF!</v>
      </c>
      <c r="C89" s="31" t="e">
        <f>+#REF!</f>
        <v>#REF!</v>
      </c>
      <c r="D89" s="33" t="e">
        <f>+#REF!</f>
        <v>#REF!</v>
      </c>
      <c r="F89" s="31" t="e">
        <f t="shared" si="0"/>
        <v>#REF!</v>
      </c>
      <c r="G89" s="33" t="e">
        <f t="shared" si="1"/>
        <v>#REF!</v>
      </c>
      <c r="I89" s="39"/>
      <c r="J89" s="39"/>
      <c r="K89" s="39"/>
      <c r="L89" s="33"/>
    </row>
    <row r="90" spans="2:12" s="31" customFormat="1" ht="13.25" x14ac:dyDescent="0.2">
      <c r="B90" s="31" t="e">
        <f>+#REF!</f>
        <v>#REF!</v>
      </c>
      <c r="C90" s="31" t="e">
        <f>#REF!</f>
        <v>#REF!</v>
      </c>
      <c r="D90" s="33" t="e">
        <f>+#REF!</f>
        <v>#REF!</v>
      </c>
      <c r="F90" s="31" t="e">
        <f t="shared" si="0"/>
        <v>#REF!</v>
      </c>
      <c r="G90" s="33" t="e">
        <f t="shared" si="1"/>
        <v>#REF!</v>
      </c>
      <c r="I90" s="39"/>
      <c r="J90" s="39"/>
      <c r="K90" s="39"/>
      <c r="L90" s="33"/>
    </row>
    <row r="91" spans="2:12" s="31" customFormat="1" ht="13.25" x14ac:dyDescent="0.2">
      <c r="B91" s="31" t="e">
        <f>+#REF!</f>
        <v>#REF!</v>
      </c>
      <c r="C91" s="31" t="e">
        <f>+#REF!</f>
        <v>#REF!</v>
      </c>
      <c r="D91" s="33" t="e">
        <f>+#REF!</f>
        <v>#REF!</v>
      </c>
      <c r="F91" s="31" t="e">
        <f t="shared" si="0"/>
        <v>#REF!</v>
      </c>
      <c r="G91" s="33" t="e">
        <f t="shared" si="1"/>
        <v>#REF!</v>
      </c>
      <c r="I91" s="39"/>
      <c r="J91" s="39"/>
      <c r="K91" s="39"/>
      <c r="L91" s="33"/>
    </row>
    <row r="92" spans="2:12" s="31" customFormat="1" ht="13.25" x14ac:dyDescent="0.2">
      <c r="B92" s="31" t="e">
        <f>+#REF!</f>
        <v>#REF!</v>
      </c>
      <c r="C92" s="31" t="e">
        <f>+#REF!</f>
        <v>#REF!</v>
      </c>
      <c r="D92" s="33" t="e">
        <f>+#REF!</f>
        <v>#REF!</v>
      </c>
      <c r="F92" s="31" t="e">
        <f t="shared" si="0"/>
        <v>#REF!</v>
      </c>
      <c r="G92" s="33" t="e">
        <f t="shared" si="1"/>
        <v>#REF!</v>
      </c>
      <c r="I92" s="39"/>
      <c r="J92" s="39"/>
      <c r="K92" s="39"/>
      <c r="L92" s="33"/>
    </row>
    <row r="93" spans="2:12" s="31" customFormat="1" ht="13.25" x14ac:dyDescent="0.2">
      <c r="B93" s="31" t="e">
        <f>+#REF!</f>
        <v>#REF!</v>
      </c>
      <c r="C93" s="31" t="e">
        <f>+#REF!</f>
        <v>#REF!</v>
      </c>
      <c r="D93" s="33" t="e">
        <f>+#REF!</f>
        <v>#REF!</v>
      </c>
      <c r="F93" s="31" t="e">
        <f t="shared" si="0"/>
        <v>#REF!</v>
      </c>
      <c r="G93" s="33" t="e">
        <f t="shared" si="1"/>
        <v>#REF!</v>
      </c>
      <c r="I93" s="39"/>
      <c r="J93" s="39"/>
      <c r="K93" s="39"/>
      <c r="L93" s="33"/>
    </row>
    <row r="94" spans="2:12" s="31" customFormat="1" ht="13.25" x14ac:dyDescent="0.2">
      <c r="B94" s="31" t="e">
        <f>+#REF!</f>
        <v>#REF!</v>
      </c>
      <c r="C94" s="31" t="e">
        <f>+#REF!</f>
        <v>#REF!</v>
      </c>
      <c r="D94" s="33" t="e">
        <f>+#REF!</f>
        <v>#REF!</v>
      </c>
      <c r="F94" s="31" t="e">
        <f t="shared" si="0"/>
        <v>#REF!</v>
      </c>
      <c r="G94" s="33" t="e">
        <f t="shared" si="1"/>
        <v>#REF!</v>
      </c>
      <c r="H94" s="28"/>
      <c r="I94" s="39"/>
      <c r="J94" s="39"/>
      <c r="K94" s="39"/>
      <c r="L94" s="33"/>
    </row>
    <row r="95" spans="2:12" s="31" customFormat="1" ht="13.25" x14ac:dyDescent="0.2">
      <c r="B95" s="31" t="e">
        <f>+#REF!</f>
        <v>#REF!</v>
      </c>
      <c r="C95" s="31" t="e">
        <f>+#REF!</f>
        <v>#REF!</v>
      </c>
      <c r="D95" s="33" t="e">
        <f>+#REF!</f>
        <v>#REF!</v>
      </c>
      <c r="F95" s="31" t="e">
        <f t="shared" si="0"/>
        <v>#REF!</v>
      </c>
      <c r="G95" s="33" t="e">
        <f t="shared" si="1"/>
        <v>#REF!</v>
      </c>
      <c r="H95" s="28"/>
      <c r="I95" s="39"/>
      <c r="J95" s="39"/>
      <c r="K95" s="39"/>
      <c r="L95" s="33"/>
    </row>
    <row r="96" spans="2:12" s="31" customFormat="1" ht="13.25" x14ac:dyDescent="0.2">
      <c r="B96" s="31" t="e">
        <f>+#REF!</f>
        <v>#REF!</v>
      </c>
      <c r="C96" s="31" t="e">
        <f>+#REF!</f>
        <v>#REF!</v>
      </c>
      <c r="D96" s="33" t="e">
        <f>+#REF!</f>
        <v>#REF!</v>
      </c>
      <c r="F96" s="31" t="e">
        <f t="shared" si="0"/>
        <v>#REF!</v>
      </c>
      <c r="G96" s="33" t="e">
        <f t="shared" si="1"/>
        <v>#REF!</v>
      </c>
      <c r="H96" s="28"/>
      <c r="I96" s="39"/>
      <c r="J96" s="39"/>
      <c r="K96" s="39"/>
      <c r="L96" s="33"/>
    </row>
    <row r="97" spans="2:12" s="31" customFormat="1" ht="13.25" x14ac:dyDescent="0.2">
      <c r="B97" s="31" t="e">
        <f>+#REF!</f>
        <v>#REF!</v>
      </c>
      <c r="C97" s="31" t="e">
        <f>+#REF!</f>
        <v>#REF!</v>
      </c>
      <c r="D97" s="33" t="e">
        <f>+#REF!</f>
        <v>#REF!</v>
      </c>
      <c r="F97" s="31" t="e">
        <f t="shared" si="0"/>
        <v>#REF!</v>
      </c>
      <c r="G97" s="33" t="e">
        <f t="shared" si="1"/>
        <v>#REF!</v>
      </c>
      <c r="H97" s="28"/>
      <c r="I97" s="39"/>
      <c r="J97" s="39"/>
      <c r="K97" s="39"/>
      <c r="L97" s="33"/>
    </row>
    <row r="98" spans="2:12" s="31" customFormat="1" ht="13.25" x14ac:dyDescent="0.2">
      <c r="B98" s="31" t="e">
        <f>+#REF!</f>
        <v>#REF!</v>
      </c>
      <c r="C98" s="31" t="e">
        <f>+#REF!</f>
        <v>#REF!</v>
      </c>
      <c r="D98" s="33" t="e">
        <f>+#REF!</f>
        <v>#REF!</v>
      </c>
      <c r="F98" s="31" t="e">
        <f t="shared" si="0"/>
        <v>#REF!</v>
      </c>
      <c r="G98" s="33" t="e">
        <f t="shared" si="1"/>
        <v>#REF!</v>
      </c>
      <c r="H98" s="28"/>
      <c r="I98" s="39"/>
      <c r="J98" s="39"/>
      <c r="K98" s="39"/>
      <c r="L98" s="33"/>
    </row>
    <row r="99" spans="2:12" s="31" customFormat="1" ht="13.25" x14ac:dyDescent="0.2">
      <c r="B99" s="31" t="e">
        <f>+#REF!</f>
        <v>#REF!</v>
      </c>
      <c r="C99" s="31" t="e">
        <f>+#REF!</f>
        <v>#REF!</v>
      </c>
      <c r="D99" s="33" t="e">
        <f>+#REF!</f>
        <v>#REF!</v>
      </c>
      <c r="F99" s="31" t="e">
        <f t="shared" si="0"/>
        <v>#REF!</v>
      </c>
      <c r="G99" s="33" t="e">
        <f t="shared" si="1"/>
        <v>#REF!</v>
      </c>
      <c r="H99" s="28"/>
      <c r="I99" s="39"/>
      <c r="J99" s="39"/>
      <c r="K99" s="39"/>
      <c r="L99" s="33"/>
    </row>
    <row r="100" spans="2:12" s="31" customFormat="1" ht="13.25" x14ac:dyDescent="0.2">
      <c r="B100" s="31" t="e">
        <f>+#REF!</f>
        <v>#REF!</v>
      </c>
      <c r="C100" s="31" t="e">
        <f>+#REF!</f>
        <v>#REF!</v>
      </c>
      <c r="D100" s="33" t="e">
        <f>+#REF!</f>
        <v>#REF!</v>
      </c>
      <c r="F100" s="31" t="e">
        <f t="shared" si="0"/>
        <v>#REF!</v>
      </c>
      <c r="G100" s="33" t="e">
        <f t="shared" si="1"/>
        <v>#REF!</v>
      </c>
      <c r="H100" s="28"/>
      <c r="I100" s="39"/>
      <c r="J100" s="39"/>
      <c r="K100" s="39"/>
      <c r="L100" s="33"/>
    </row>
    <row r="101" spans="2:12" s="31" customFormat="1" ht="13.25" x14ac:dyDescent="0.2">
      <c r="B101" s="31" t="e">
        <f>+#REF!</f>
        <v>#REF!</v>
      </c>
      <c r="C101" s="31" t="e">
        <f>+#REF!</f>
        <v>#REF!</v>
      </c>
      <c r="D101" s="33" t="e">
        <f>+#REF!</f>
        <v>#REF!</v>
      </c>
      <c r="F101" s="31">
        <f t="shared" si="0"/>
        <v>0</v>
      </c>
      <c r="G101" s="33">
        <f t="shared" si="1"/>
        <v>0</v>
      </c>
      <c r="I101" s="39"/>
      <c r="J101" s="39"/>
      <c r="K101" s="39"/>
      <c r="L101" s="33"/>
    </row>
    <row r="102" spans="2:12" s="31" customFormat="1" ht="13.25" x14ac:dyDescent="0.2">
      <c r="F102" s="31">
        <f t="shared" si="0"/>
        <v>0</v>
      </c>
      <c r="G102" s="33">
        <f t="shared" si="1"/>
        <v>0</v>
      </c>
      <c r="I102" s="39"/>
      <c r="J102" s="39"/>
      <c r="K102" s="39"/>
      <c r="L102" s="33"/>
    </row>
    <row r="103" spans="2:12" s="31" customFormat="1" ht="13.25" x14ac:dyDescent="0.2">
      <c r="F103" s="31">
        <f t="shared" si="0"/>
        <v>0</v>
      </c>
      <c r="G103" s="33">
        <f t="shared" si="1"/>
        <v>0</v>
      </c>
      <c r="I103" s="39"/>
      <c r="J103" s="39"/>
      <c r="K103" s="39"/>
      <c r="L103" s="33"/>
    </row>
    <row r="104" spans="2:12" s="31" customFormat="1" ht="13.25" x14ac:dyDescent="0.2">
      <c r="F104" s="31">
        <f t="shared" si="0"/>
        <v>0</v>
      </c>
      <c r="G104" s="33">
        <f t="shared" si="1"/>
        <v>0</v>
      </c>
      <c r="I104" s="39"/>
      <c r="J104" s="39"/>
      <c r="K104" s="39"/>
      <c r="L104" s="33"/>
    </row>
    <row r="105" spans="2:12" s="31" customFormat="1" ht="13.25" x14ac:dyDescent="0.2">
      <c r="F105" s="31">
        <f t="shared" si="0"/>
        <v>0</v>
      </c>
      <c r="G105" s="33">
        <f t="shared" si="1"/>
        <v>0</v>
      </c>
      <c r="I105" s="39"/>
      <c r="J105" s="39"/>
      <c r="K105" s="39"/>
      <c r="L105" s="33"/>
    </row>
    <row r="106" spans="2:12" s="31" customFormat="1" ht="13.25" x14ac:dyDescent="0.2">
      <c r="F106" s="31">
        <f t="shared" si="0"/>
        <v>0</v>
      </c>
      <c r="G106" s="33">
        <f t="shared" si="1"/>
        <v>0</v>
      </c>
      <c r="I106" s="39"/>
      <c r="J106" s="39"/>
      <c r="K106" s="39"/>
      <c r="L106" s="33"/>
    </row>
    <row r="107" spans="2:12" s="31" customFormat="1" ht="13.25" x14ac:dyDescent="0.2">
      <c r="F107" s="31">
        <f t="shared" si="0"/>
        <v>0</v>
      </c>
      <c r="G107" s="33">
        <f t="shared" si="1"/>
        <v>0</v>
      </c>
      <c r="I107" s="39"/>
      <c r="J107" s="39"/>
      <c r="K107" s="39"/>
      <c r="L107" s="33"/>
    </row>
    <row r="108" spans="2:12" s="31" customFormat="1" ht="13.25" x14ac:dyDescent="0.2">
      <c r="I108" s="39"/>
      <c r="J108" s="39"/>
      <c r="K108" s="39"/>
      <c r="L108" s="33"/>
    </row>
    <row r="109" spans="2:12" ht="13.25" hidden="1" x14ac:dyDescent="0.2">
      <c r="D109" s="40"/>
      <c r="E109" s="40"/>
      <c r="F109" s="40"/>
      <c r="G109" s="40"/>
      <c r="H109" s="40"/>
    </row>
    <row r="110" spans="2:12" ht="13.25" hidden="1" x14ac:dyDescent="0.2">
      <c r="D110" s="40"/>
      <c r="E110" s="40"/>
      <c r="F110" s="40"/>
      <c r="G110" s="40"/>
      <c r="H110" s="40"/>
    </row>
    <row r="111" spans="2:12" ht="13.25" hidden="1" x14ac:dyDescent="0.2">
      <c r="D111" s="40"/>
      <c r="E111" s="40"/>
      <c r="F111" s="40"/>
      <c r="G111" s="40"/>
      <c r="H111" s="40"/>
    </row>
    <row r="112" spans="2:12" ht="13.25" hidden="1" x14ac:dyDescent="0.2">
      <c r="D112" s="40"/>
      <c r="E112" s="40"/>
      <c r="F112" s="40"/>
      <c r="G112" s="40"/>
      <c r="H112" s="40"/>
    </row>
    <row r="113" spans="4:8" ht="13.25" hidden="1" x14ac:dyDescent="0.2">
      <c r="D113" s="40"/>
      <c r="E113" s="40"/>
      <c r="F113" s="40"/>
      <c r="G113" s="40"/>
      <c r="H113" s="40"/>
    </row>
    <row r="114" spans="4:8" ht="13.25" hidden="1" x14ac:dyDescent="0.2">
      <c r="D114" s="40"/>
      <c r="E114" s="40"/>
      <c r="F114" s="40"/>
      <c r="G114" s="40"/>
      <c r="H114" s="40"/>
    </row>
    <row r="115" spans="4:8" ht="13.25" hidden="1" x14ac:dyDescent="0.2">
      <c r="D115" s="40"/>
      <c r="E115" s="40"/>
      <c r="F115" s="40"/>
      <c r="G115" s="40"/>
      <c r="H115" s="40"/>
    </row>
    <row r="116" spans="4:8" ht="13.25" hidden="1" x14ac:dyDescent="0.2">
      <c r="D116" s="40"/>
      <c r="E116" s="40"/>
      <c r="F116" s="40"/>
      <c r="G116" s="40"/>
      <c r="H116" s="40"/>
    </row>
    <row r="117" spans="4:8" ht="13.25" hidden="1" x14ac:dyDescent="0.2">
      <c r="D117" s="40"/>
      <c r="E117" s="40"/>
      <c r="F117" s="40"/>
      <c r="G117" s="40"/>
      <c r="H117" s="40"/>
    </row>
    <row r="118" spans="4:8" ht="13.25" hidden="1" x14ac:dyDescent="0.2">
      <c r="D118" s="40"/>
      <c r="E118" s="40"/>
      <c r="F118" s="40"/>
      <c r="G118" s="40"/>
      <c r="H118" s="40"/>
    </row>
    <row r="119" spans="4:8" ht="13.25" hidden="1" x14ac:dyDescent="0.2">
      <c r="D119" s="40"/>
      <c r="E119" s="40"/>
      <c r="F119" s="40"/>
      <c r="G119" s="40"/>
      <c r="H119" s="40"/>
    </row>
    <row r="120" spans="4:8" ht="13.25" hidden="1" x14ac:dyDescent="0.2">
      <c r="D120" s="40"/>
      <c r="E120" s="40"/>
      <c r="F120" s="40"/>
      <c r="G120" s="40"/>
      <c r="H120" s="40"/>
    </row>
    <row r="121" spans="4:8" ht="13.25" hidden="1" x14ac:dyDescent="0.2">
      <c r="D121" s="40"/>
      <c r="E121" s="40"/>
      <c r="F121" s="40"/>
      <c r="G121" s="40"/>
      <c r="H121" s="40"/>
    </row>
    <row r="122" spans="4:8" ht="13.25" hidden="1" x14ac:dyDescent="0.2">
      <c r="D122" s="40"/>
      <c r="E122" s="40"/>
      <c r="F122" s="40"/>
      <c r="G122" s="40"/>
      <c r="H122" s="40"/>
    </row>
    <row r="123" spans="4:8" ht="13.25" hidden="1" x14ac:dyDescent="0.2">
      <c r="D123" s="40"/>
      <c r="E123" s="40"/>
      <c r="F123" s="40"/>
      <c r="G123" s="40"/>
      <c r="H123" s="40"/>
    </row>
    <row r="124" spans="4:8" ht="13.25" hidden="1" x14ac:dyDescent="0.2">
      <c r="D124" s="40"/>
      <c r="E124" s="40"/>
      <c r="F124" s="40"/>
      <c r="G124" s="40"/>
      <c r="H124" s="40"/>
    </row>
    <row r="125" spans="4:8" ht="13.25" hidden="1" x14ac:dyDescent="0.2">
      <c r="D125" s="40"/>
      <c r="E125" s="40"/>
      <c r="F125" s="40"/>
      <c r="G125" s="40"/>
      <c r="H125" s="40"/>
    </row>
    <row r="126" spans="4:8" ht="13.25" hidden="1" x14ac:dyDescent="0.2">
      <c r="D126" s="40"/>
      <c r="E126" s="40"/>
      <c r="F126" s="40"/>
      <c r="G126" s="40"/>
      <c r="H126" s="40"/>
    </row>
    <row r="127" spans="4:8" ht="13.25" hidden="1" x14ac:dyDescent="0.2">
      <c r="D127" s="40"/>
      <c r="E127" s="40"/>
      <c r="F127" s="40"/>
      <c r="G127" s="40"/>
      <c r="H127" s="40"/>
    </row>
    <row r="128" spans="4:8" ht="13.25" hidden="1" x14ac:dyDescent="0.2">
      <c r="D128" s="40"/>
      <c r="E128" s="40"/>
      <c r="F128" s="40"/>
      <c r="G128" s="40"/>
      <c r="H128" s="40"/>
    </row>
    <row r="129" spans="4:8" ht="13.25" hidden="1" x14ac:dyDescent="0.2">
      <c r="D129" s="40"/>
      <c r="E129" s="40"/>
      <c r="F129" s="40"/>
      <c r="G129" s="40"/>
      <c r="H129" s="40"/>
    </row>
    <row r="130" spans="4:8" ht="13.25" hidden="1" x14ac:dyDescent="0.2">
      <c r="D130" s="40"/>
      <c r="E130" s="40"/>
      <c r="F130" s="40"/>
      <c r="G130" s="40"/>
      <c r="H130" s="40"/>
    </row>
    <row r="131" spans="4:8" ht="13.25" hidden="1" x14ac:dyDescent="0.2">
      <c r="D131" s="40"/>
      <c r="E131" s="40"/>
      <c r="F131" s="40"/>
      <c r="G131" s="40"/>
      <c r="H131" s="40"/>
    </row>
    <row r="132" spans="4:8" ht="13.25" hidden="1" x14ac:dyDescent="0.2">
      <c r="D132" s="40"/>
      <c r="E132" s="40"/>
      <c r="F132" s="40"/>
      <c r="G132" s="40"/>
      <c r="H132" s="40"/>
    </row>
    <row r="133" spans="4:8" ht="13.25" hidden="1" x14ac:dyDescent="0.2">
      <c r="D133" s="40"/>
      <c r="E133" s="40"/>
      <c r="F133" s="40"/>
      <c r="G133" s="40"/>
      <c r="H133" s="40"/>
    </row>
    <row r="134" spans="4:8" ht="13.25" hidden="1" x14ac:dyDescent="0.2">
      <c r="D134" s="40"/>
      <c r="E134" s="40"/>
      <c r="F134" s="40"/>
      <c r="G134" s="40"/>
      <c r="H134" s="40"/>
    </row>
    <row r="135" spans="4:8" ht="13.25" hidden="1" x14ac:dyDescent="0.2">
      <c r="D135" s="40"/>
      <c r="E135" s="40"/>
      <c r="F135" s="40"/>
      <c r="G135" s="40"/>
      <c r="H135" s="40"/>
    </row>
    <row r="136" spans="4:8" ht="13.25" hidden="1" x14ac:dyDescent="0.2">
      <c r="D136" s="40"/>
      <c r="E136" s="40"/>
      <c r="F136" s="40"/>
      <c r="G136" s="40"/>
      <c r="H136" s="40"/>
    </row>
    <row r="137" spans="4:8" ht="13.25" hidden="1" x14ac:dyDescent="0.2">
      <c r="D137" s="40"/>
      <c r="E137" s="40"/>
      <c r="F137" s="40"/>
      <c r="G137" s="40"/>
      <c r="H137" s="40"/>
    </row>
    <row r="138" spans="4:8" ht="13.25" hidden="1" x14ac:dyDescent="0.2">
      <c r="D138" s="40"/>
      <c r="E138" s="40"/>
      <c r="F138" s="40"/>
      <c r="G138" s="40"/>
      <c r="H138" s="40"/>
    </row>
    <row r="139" spans="4:8" ht="13.25" hidden="1" x14ac:dyDescent="0.2">
      <c r="D139" s="40"/>
      <c r="E139" s="40"/>
      <c r="F139" s="40"/>
      <c r="G139" s="40"/>
      <c r="H139" s="40"/>
    </row>
    <row r="140" spans="4:8" ht="13.25" hidden="1" x14ac:dyDescent="0.2">
      <c r="D140" s="40"/>
      <c r="E140" s="40"/>
      <c r="F140" s="40"/>
      <c r="G140" s="40"/>
      <c r="H140" s="40"/>
    </row>
    <row r="141" spans="4:8" ht="13.25" hidden="1" x14ac:dyDescent="0.2">
      <c r="D141" s="40"/>
      <c r="E141" s="40"/>
      <c r="F141" s="40"/>
      <c r="G141" s="40"/>
      <c r="H141" s="40"/>
    </row>
    <row r="142" spans="4:8" ht="13.25" hidden="1" x14ac:dyDescent="0.2">
      <c r="D142" s="40"/>
      <c r="E142" s="40"/>
      <c r="F142" s="40"/>
      <c r="G142" s="40"/>
      <c r="H142" s="40"/>
    </row>
    <row r="143" spans="4:8" ht="13.25" hidden="1" x14ac:dyDescent="0.2">
      <c r="D143" s="40"/>
      <c r="E143" s="40"/>
      <c r="F143" s="40"/>
      <c r="G143" s="40"/>
      <c r="H143" s="40"/>
    </row>
    <row r="144" spans="4:8" ht="13.25" hidden="1" x14ac:dyDescent="0.2">
      <c r="D144" s="40"/>
      <c r="E144" s="40"/>
      <c r="F144" s="40"/>
      <c r="G144" s="40"/>
      <c r="H144" s="40"/>
    </row>
    <row r="145" spans="4:8" ht="13.25" hidden="1" x14ac:dyDescent="0.2">
      <c r="D145" s="40"/>
      <c r="E145" s="40"/>
      <c r="F145" s="40"/>
      <c r="G145" s="40"/>
      <c r="H145" s="40"/>
    </row>
    <row r="146" spans="4:8" ht="13.25" hidden="1" x14ac:dyDescent="0.2">
      <c r="D146" s="40"/>
      <c r="E146" s="40"/>
      <c r="F146" s="40"/>
      <c r="G146" s="40"/>
      <c r="H146" s="40"/>
    </row>
    <row r="147" spans="4:8" ht="13.25" hidden="1" x14ac:dyDescent="0.2">
      <c r="D147" s="40"/>
      <c r="E147" s="40"/>
      <c r="F147" s="40"/>
      <c r="G147" s="40"/>
      <c r="H147" s="40"/>
    </row>
    <row r="148" spans="4:8" ht="13.25" hidden="1" x14ac:dyDescent="0.2">
      <c r="D148" s="40"/>
      <c r="E148" s="40"/>
      <c r="F148" s="40"/>
      <c r="G148" s="40"/>
      <c r="H148" s="40"/>
    </row>
    <row r="149" spans="4:8" ht="13.25" hidden="1" x14ac:dyDescent="0.2">
      <c r="D149" s="40"/>
      <c r="E149" s="40"/>
      <c r="F149" s="40"/>
      <c r="G149" s="40"/>
      <c r="H149" s="40"/>
    </row>
    <row r="150" spans="4:8" ht="13.25" hidden="1" x14ac:dyDescent="0.2">
      <c r="D150" s="40"/>
      <c r="E150" s="40"/>
      <c r="F150" s="40"/>
      <c r="G150" s="40"/>
      <c r="H150" s="40"/>
    </row>
    <row r="151" spans="4:8" ht="13.25" hidden="1" x14ac:dyDescent="0.2">
      <c r="D151" s="40"/>
      <c r="E151" s="40"/>
      <c r="F151" s="40"/>
      <c r="G151" s="40"/>
      <c r="H151" s="40"/>
    </row>
    <row r="152" spans="4:8" ht="13.25" hidden="1" x14ac:dyDescent="0.2">
      <c r="D152" s="40"/>
      <c r="E152" s="40"/>
      <c r="F152" s="40"/>
      <c r="G152" s="40"/>
      <c r="H152" s="40"/>
    </row>
    <row r="153" spans="4:8" ht="13.25" hidden="1" x14ac:dyDescent="0.2">
      <c r="D153" s="40"/>
      <c r="E153" s="40"/>
      <c r="F153" s="40"/>
      <c r="G153" s="40"/>
      <c r="H153" s="40"/>
    </row>
    <row r="154" spans="4:8" ht="13.25" hidden="1" x14ac:dyDescent="0.2">
      <c r="D154" s="40"/>
      <c r="E154" s="40"/>
      <c r="F154" s="40"/>
      <c r="G154" s="40"/>
      <c r="H154" s="40"/>
    </row>
    <row r="155" spans="4:8" ht="13.25" hidden="1" x14ac:dyDescent="0.2">
      <c r="D155" s="40"/>
      <c r="E155" s="40"/>
      <c r="F155" s="40"/>
      <c r="G155" s="40"/>
      <c r="H155" s="40"/>
    </row>
    <row r="156" spans="4:8" ht="13.25" hidden="1" x14ac:dyDescent="0.2">
      <c r="D156" s="40"/>
      <c r="E156" s="40"/>
      <c r="F156" s="40"/>
      <c r="G156" s="40"/>
      <c r="H156" s="40"/>
    </row>
    <row r="157" spans="4:8" ht="13.25" hidden="1" x14ac:dyDescent="0.2">
      <c r="D157" s="40"/>
      <c r="E157" s="40"/>
      <c r="F157" s="40"/>
      <c r="G157" s="40"/>
      <c r="H157" s="40"/>
    </row>
    <row r="158" spans="4:8" ht="13.25" hidden="1" x14ac:dyDescent="0.2">
      <c r="D158" s="40"/>
      <c r="E158" s="40"/>
      <c r="F158" s="40"/>
      <c r="G158" s="40"/>
      <c r="H158" s="40"/>
    </row>
    <row r="159" spans="4:8" ht="13.25" hidden="1" x14ac:dyDescent="0.2">
      <c r="D159" s="40"/>
      <c r="E159" s="40"/>
      <c r="F159" s="40"/>
      <c r="G159" s="40"/>
      <c r="H159" s="40"/>
    </row>
    <row r="160" spans="4:8" ht="13.25" hidden="1" x14ac:dyDescent="0.2">
      <c r="D160" s="40"/>
      <c r="E160" s="40"/>
      <c r="F160" s="40"/>
      <c r="G160" s="40"/>
      <c r="H160" s="40"/>
    </row>
    <row r="161" spans="4:8" ht="13.25" hidden="1" x14ac:dyDescent="0.2">
      <c r="D161" s="40"/>
      <c r="E161" s="40"/>
      <c r="F161" s="40"/>
      <c r="G161" s="40"/>
      <c r="H161" s="40"/>
    </row>
    <row r="162" spans="4:8" ht="13.25" hidden="1" x14ac:dyDescent="0.2">
      <c r="D162" s="40"/>
      <c r="E162" s="40"/>
      <c r="F162" s="40"/>
      <c r="G162" s="40"/>
      <c r="H162" s="40"/>
    </row>
    <row r="163" spans="4:8" ht="13.25" hidden="1" x14ac:dyDescent="0.2">
      <c r="D163" s="40"/>
      <c r="E163" s="40"/>
      <c r="F163" s="40"/>
      <c r="G163" s="40"/>
      <c r="H163" s="40"/>
    </row>
    <row r="164" spans="4:8" ht="13.25" hidden="1" x14ac:dyDescent="0.2">
      <c r="D164" s="40"/>
      <c r="E164" s="40"/>
      <c r="F164" s="40"/>
      <c r="G164" s="40"/>
      <c r="H164" s="40"/>
    </row>
    <row r="165" spans="4:8" ht="13.25" hidden="1" x14ac:dyDescent="0.2">
      <c r="D165" s="40"/>
      <c r="E165" s="40"/>
      <c r="F165" s="40"/>
      <c r="G165" s="40"/>
      <c r="H165" s="40"/>
    </row>
    <row r="166" spans="4:8" ht="13.25" hidden="1" x14ac:dyDescent="0.2">
      <c r="D166" s="40"/>
      <c r="E166" s="40"/>
      <c r="F166" s="40"/>
      <c r="G166" s="40"/>
      <c r="H166" s="40"/>
    </row>
    <row r="167" spans="4:8" ht="13.25" hidden="1" x14ac:dyDescent="0.2">
      <c r="D167" s="40"/>
      <c r="E167" s="40"/>
      <c r="F167" s="40"/>
      <c r="G167" s="40"/>
      <c r="H167" s="40"/>
    </row>
    <row r="168" spans="4:8" ht="13.25" hidden="1" x14ac:dyDescent="0.2">
      <c r="D168" s="40"/>
      <c r="E168" s="40"/>
      <c r="F168" s="40"/>
      <c r="G168" s="40"/>
      <c r="H168" s="40"/>
    </row>
    <row r="169" spans="4:8" ht="13.25" hidden="1" x14ac:dyDescent="0.2">
      <c r="D169" s="40"/>
      <c r="E169" s="40"/>
      <c r="F169" s="40"/>
      <c r="G169" s="40"/>
      <c r="H169" s="40"/>
    </row>
    <row r="170" spans="4:8" ht="13.25" hidden="1" x14ac:dyDescent="0.2">
      <c r="D170" s="40"/>
      <c r="E170" s="40"/>
      <c r="F170" s="40"/>
      <c r="G170" s="40"/>
      <c r="H170" s="40"/>
    </row>
    <row r="171" spans="4:8" ht="13.25" hidden="1" x14ac:dyDescent="0.2">
      <c r="D171" s="40"/>
      <c r="E171" s="40"/>
      <c r="F171" s="40"/>
      <c r="G171" s="40"/>
      <c r="H171" s="40"/>
    </row>
    <row r="172" spans="4:8" ht="13.25" hidden="1" x14ac:dyDescent="0.2">
      <c r="D172" s="40"/>
      <c r="E172" s="40"/>
      <c r="F172" s="40"/>
      <c r="G172" s="40"/>
      <c r="H172" s="40"/>
    </row>
    <row r="173" spans="4:8" ht="13.25" hidden="1" x14ac:dyDescent="0.2">
      <c r="D173" s="40"/>
      <c r="E173" s="40"/>
      <c r="F173" s="40"/>
      <c r="G173" s="40"/>
      <c r="H173" s="40"/>
    </row>
    <row r="174" spans="4:8" ht="13.25" hidden="1" x14ac:dyDescent="0.2">
      <c r="D174" s="40"/>
      <c r="E174" s="40"/>
      <c r="F174" s="40"/>
      <c r="G174" s="40"/>
      <c r="H174" s="40"/>
    </row>
    <row r="175" spans="4:8" ht="13.25" hidden="1" x14ac:dyDescent="0.2">
      <c r="D175" s="40"/>
      <c r="E175" s="40"/>
      <c r="F175" s="40"/>
      <c r="G175" s="40"/>
      <c r="H175" s="40"/>
    </row>
    <row r="176" spans="4:8" ht="13.25" hidden="1" x14ac:dyDescent="0.2">
      <c r="D176" s="40"/>
      <c r="E176" s="40"/>
      <c r="F176" s="40"/>
      <c r="G176" s="40"/>
      <c r="H176" s="40"/>
    </row>
    <row r="177" spans="4:8" ht="13.25" hidden="1" x14ac:dyDescent="0.2">
      <c r="D177" s="40"/>
      <c r="E177" s="40"/>
      <c r="F177" s="40"/>
      <c r="G177" s="40"/>
      <c r="H177" s="40"/>
    </row>
    <row r="178" spans="4:8" ht="13.25" hidden="1" x14ac:dyDescent="0.2">
      <c r="D178" s="40"/>
      <c r="E178" s="40"/>
      <c r="F178" s="40"/>
      <c r="G178" s="40"/>
      <c r="H178" s="40"/>
    </row>
    <row r="179" spans="4:8" ht="13.25" hidden="1" x14ac:dyDescent="0.2">
      <c r="D179" s="40"/>
      <c r="E179" s="40"/>
      <c r="F179" s="40"/>
      <c r="G179" s="40"/>
      <c r="H179" s="40"/>
    </row>
    <row r="180" spans="4:8" ht="13.25" hidden="1" x14ac:dyDescent="0.2">
      <c r="D180" s="40"/>
      <c r="E180" s="40"/>
      <c r="F180" s="40"/>
      <c r="G180" s="40"/>
      <c r="H180" s="40"/>
    </row>
    <row r="181" spans="4:8" ht="13.25" hidden="1" x14ac:dyDescent="0.2">
      <c r="D181" s="40"/>
      <c r="E181" s="40"/>
      <c r="F181" s="40"/>
      <c r="G181" s="40"/>
      <c r="H181" s="40"/>
    </row>
    <row r="182" spans="4:8" ht="13.25" hidden="1" x14ac:dyDescent="0.2">
      <c r="D182" s="40"/>
      <c r="E182" s="40"/>
      <c r="F182" s="40"/>
      <c r="G182" s="40"/>
      <c r="H182" s="40"/>
    </row>
    <row r="183" spans="4:8" ht="13.25" hidden="1" x14ac:dyDescent="0.2">
      <c r="D183" s="40"/>
      <c r="E183" s="40"/>
      <c r="F183" s="40"/>
      <c r="G183" s="40"/>
      <c r="H183" s="40"/>
    </row>
    <row r="184" spans="4:8" ht="13.25" hidden="1" x14ac:dyDescent="0.2">
      <c r="D184" s="40"/>
      <c r="E184" s="40"/>
      <c r="F184" s="40"/>
      <c r="G184" s="40"/>
      <c r="H184" s="40"/>
    </row>
    <row r="185" spans="4:8" ht="13.25" hidden="1" x14ac:dyDescent="0.2">
      <c r="D185" s="40"/>
      <c r="E185" s="40"/>
      <c r="F185" s="40"/>
      <c r="G185" s="40"/>
      <c r="H185" s="40"/>
    </row>
    <row r="186" spans="4:8" ht="13.25" hidden="1" x14ac:dyDescent="0.2">
      <c r="D186" s="40"/>
      <c r="E186" s="40"/>
      <c r="F186" s="40"/>
      <c r="G186" s="40"/>
      <c r="H186" s="40"/>
    </row>
    <row r="187" spans="4:8" ht="13.25" hidden="1" x14ac:dyDescent="0.2">
      <c r="D187" s="40"/>
      <c r="E187" s="40"/>
      <c r="F187" s="40"/>
      <c r="G187" s="40"/>
      <c r="H187" s="40"/>
    </row>
    <row r="188" spans="4:8" ht="13.25" hidden="1" x14ac:dyDescent="0.2">
      <c r="D188" s="40"/>
      <c r="E188" s="40"/>
      <c r="F188" s="40"/>
      <c r="G188" s="40"/>
      <c r="H188" s="40"/>
    </row>
    <row r="189" spans="4:8" ht="13.25" hidden="1" x14ac:dyDescent="0.2">
      <c r="D189" s="40"/>
      <c r="E189" s="40"/>
      <c r="F189" s="40"/>
      <c r="G189" s="40"/>
      <c r="H189" s="40"/>
    </row>
    <row r="190" spans="4:8" ht="13.25" hidden="1" x14ac:dyDescent="0.2">
      <c r="D190" s="40"/>
      <c r="E190" s="40"/>
      <c r="F190" s="40"/>
      <c r="G190" s="40"/>
      <c r="H190" s="40"/>
    </row>
    <row r="191" spans="4:8" ht="13.25" hidden="1" x14ac:dyDescent="0.2">
      <c r="D191" s="40"/>
      <c r="E191" s="40"/>
      <c r="F191" s="40"/>
      <c r="G191" s="40"/>
      <c r="H191" s="40"/>
    </row>
    <row r="192" spans="4:8" ht="13.25" hidden="1" x14ac:dyDescent="0.2">
      <c r="D192" s="40"/>
      <c r="E192" s="40"/>
      <c r="F192" s="40"/>
      <c r="G192" s="40"/>
      <c r="H192" s="40"/>
    </row>
    <row r="193" spans="4:8" ht="13.25" hidden="1" x14ac:dyDescent="0.2">
      <c r="D193" s="40"/>
      <c r="E193" s="40"/>
      <c r="F193" s="40"/>
      <c r="G193" s="40"/>
      <c r="H193" s="40"/>
    </row>
    <row r="194" spans="4:8" ht="13.25" hidden="1" x14ac:dyDescent="0.2">
      <c r="D194" s="40"/>
      <c r="E194" s="40"/>
      <c r="F194" s="40"/>
      <c r="G194" s="40"/>
      <c r="H194" s="40"/>
    </row>
    <row r="195" spans="4:8" ht="13.25" hidden="1" x14ac:dyDescent="0.2">
      <c r="D195" s="40"/>
      <c r="E195" s="40"/>
      <c r="F195" s="40"/>
      <c r="G195" s="40"/>
      <c r="H195" s="40"/>
    </row>
    <row r="196" spans="4:8" ht="13.25" hidden="1" x14ac:dyDescent="0.2">
      <c r="D196" s="40"/>
      <c r="E196" s="40"/>
      <c r="F196" s="40"/>
      <c r="G196" s="40"/>
      <c r="H196" s="40"/>
    </row>
    <row r="197" spans="4:8" ht="13.25" hidden="1" x14ac:dyDescent="0.2">
      <c r="D197" s="40"/>
      <c r="E197" s="40"/>
      <c r="F197" s="40"/>
      <c r="G197" s="40"/>
      <c r="H197" s="40"/>
    </row>
    <row r="198" spans="4:8" ht="13.25" hidden="1" x14ac:dyDescent="0.2">
      <c r="D198" s="40"/>
      <c r="E198" s="40"/>
      <c r="F198" s="40"/>
      <c r="G198" s="40"/>
      <c r="H198" s="40"/>
    </row>
    <row r="199" spans="4:8" ht="13.25" hidden="1" x14ac:dyDescent="0.2">
      <c r="D199" s="40"/>
      <c r="E199" s="40"/>
      <c r="F199" s="40"/>
      <c r="G199" s="40"/>
      <c r="H199" s="40"/>
    </row>
    <row r="200" spans="4:8" ht="13.25" hidden="1" x14ac:dyDescent="0.2">
      <c r="D200" s="40"/>
      <c r="E200" s="40"/>
      <c r="F200" s="40"/>
      <c r="G200" s="40"/>
      <c r="H200" s="40"/>
    </row>
    <row r="201" spans="4:8" ht="13.25" hidden="1" x14ac:dyDescent="0.2">
      <c r="D201" s="40"/>
      <c r="E201" s="40"/>
      <c r="F201" s="40"/>
      <c r="G201" s="40"/>
      <c r="H201" s="40"/>
    </row>
    <row r="202" spans="4:8" ht="13.25" hidden="1" x14ac:dyDescent="0.2">
      <c r="D202" s="40"/>
      <c r="E202" s="40"/>
      <c r="F202" s="40"/>
      <c r="G202" s="40"/>
      <c r="H202" s="40"/>
    </row>
    <row r="203" spans="4:8" ht="13.25" hidden="1" x14ac:dyDescent="0.2">
      <c r="D203" s="40"/>
      <c r="E203" s="40"/>
      <c r="F203" s="40"/>
      <c r="G203" s="40"/>
      <c r="H203" s="40"/>
    </row>
    <row r="204" spans="4:8" ht="13.25" hidden="1" x14ac:dyDescent="0.2">
      <c r="D204" s="40"/>
      <c r="E204" s="40"/>
      <c r="F204" s="40"/>
      <c r="G204" s="40"/>
      <c r="H204" s="40"/>
    </row>
    <row r="205" spans="4:8" ht="13.25" hidden="1" x14ac:dyDescent="0.2">
      <c r="D205" s="40"/>
      <c r="E205" s="40"/>
      <c r="F205" s="40"/>
      <c r="G205" s="40"/>
      <c r="H205" s="40"/>
    </row>
    <row r="206" spans="4:8" ht="13.25" hidden="1" x14ac:dyDescent="0.2">
      <c r="D206" s="40"/>
      <c r="E206" s="40"/>
      <c r="F206" s="40"/>
      <c r="G206" s="40"/>
      <c r="H206" s="40"/>
    </row>
    <row r="207" spans="4:8" ht="13.25" hidden="1" x14ac:dyDescent="0.2">
      <c r="D207" s="40"/>
      <c r="E207" s="40"/>
      <c r="F207" s="40"/>
      <c r="G207" s="40"/>
      <c r="H207" s="40"/>
    </row>
    <row r="208" spans="4:8" ht="13.25" hidden="1" x14ac:dyDescent="0.2">
      <c r="D208" s="40"/>
      <c r="E208" s="40"/>
      <c r="F208" s="40"/>
      <c r="G208" s="40"/>
      <c r="H208" s="40"/>
    </row>
    <row r="209" spans="4:8" ht="13.25" hidden="1" x14ac:dyDescent="0.2">
      <c r="D209" s="40"/>
      <c r="E209" s="40"/>
      <c r="F209" s="40"/>
      <c r="G209" s="40"/>
      <c r="H209" s="40"/>
    </row>
    <row r="210" spans="4:8" ht="13.25" hidden="1" x14ac:dyDescent="0.2">
      <c r="D210" s="40"/>
      <c r="E210" s="40"/>
      <c r="F210" s="40"/>
      <c r="G210" s="40"/>
      <c r="H210" s="40"/>
    </row>
    <row r="211" spans="4:8" ht="13.25" hidden="1" x14ac:dyDescent="0.2">
      <c r="D211" s="40"/>
      <c r="E211" s="40"/>
      <c r="F211" s="40"/>
      <c r="G211" s="40"/>
      <c r="H211" s="40"/>
    </row>
    <row r="212" spans="4:8" ht="13.25" hidden="1" x14ac:dyDescent="0.2">
      <c r="D212" s="40"/>
      <c r="E212" s="40"/>
      <c r="F212" s="40"/>
      <c r="G212" s="40"/>
      <c r="H212" s="40"/>
    </row>
    <row r="213" spans="4:8" ht="13.25" hidden="1" x14ac:dyDescent="0.2">
      <c r="D213" s="40"/>
      <c r="E213" s="40"/>
      <c r="F213" s="40"/>
      <c r="G213" s="40"/>
      <c r="H213" s="40"/>
    </row>
    <row r="214" spans="4:8" ht="13.25" hidden="1" x14ac:dyDescent="0.2">
      <c r="D214" s="40"/>
      <c r="E214" s="40"/>
      <c r="F214" s="40"/>
      <c r="G214" s="40"/>
      <c r="H214" s="40"/>
    </row>
    <row r="215" spans="4:8" ht="13.25" hidden="1" x14ac:dyDescent="0.2">
      <c r="D215" s="40"/>
      <c r="E215" s="40"/>
      <c r="F215" s="40"/>
      <c r="G215" s="40"/>
      <c r="H215" s="40"/>
    </row>
    <row r="216" spans="4:8" ht="13.25" hidden="1" x14ac:dyDescent="0.2">
      <c r="D216" s="40"/>
      <c r="E216" s="40"/>
      <c r="F216" s="40"/>
      <c r="G216" s="40"/>
      <c r="H216" s="40"/>
    </row>
    <row r="217" spans="4:8" ht="13.25" hidden="1" x14ac:dyDescent="0.2">
      <c r="D217" s="40"/>
      <c r="E217" s="40"/>
      <c r="F217" s="40"/>
      <c r="G217" s="40"/>
      <c r="H217" s="40"/>
    </row>
    <row r="218" spans="4:8" ht="13.25" hidden="1" x14ac:dyDescent="0.2">
      <c r="D218" s="40"/>
      <c r="E218" s="40"/>
      <c r="F218" s="40"/>
      <c r="G218" s="40"/>
      <c r="H218" s="40"/>
    </row>
    <row r="219" spans="4:8" ht="13.25" hidden="1" x14ac:dyDescent="0.2">
      <c r="D219" s="40"/>
      <c r="E219" s="40"/>
      <c r="F219" s="40"/>
      <c r="G219" s="40"/>
      <c r="H219" s="40"/>
    </row>
    <row r="220" spans="4:8" ht="13.25" hidden="1" x14ac:dyDescent="0.2">
      <c r="D220" s="40"/>
      <c r="E220" s="40"/>
      <c r="F220" s="40"/>
      <c r="G220" s="40"/>
      <c r="H220" s="40"/>
    </row>
    <row r="221" spans="4:8" ht="13.25" hidden="1" x14ac:dyDescent="0.2">
      <c r="D221" s="40"/>
      <c r="E221" s="40"/>
      <c r="F221" s="40"/>
      <c r="G221" s="40"/>
      <c r="H221" s="40"/>
    </row>
    <row r="222" spans="4:8" ht="13.25" hidden="1" x14ac:dyDescent="0.2">
      <c r="D222" s="40"/>
      <c r="E222" s="40"/>
      <c r="F222" s="40"/>
      <c r="G222" s="40"/>
      <c r="H222" s="40"/>
    </row>
    <row r="223" spans="4:8" ht="13.25" hidden="1" x14ac:dyDescent="0.2">
      <c r="D223" s="40"/>
      <c r="E223" s="40"/>
      <c r="F223" s="40"/>
      <c r="G223" s="40"/>
      <c r="H223" s="40"/>
    </row>
    <row r="224" spans="4:8" ht="13.25" hidden="1" x14ac:dyDescent="0.2">
      <c r="D224" s="40"/>
      <c r="E224" s="40"/>
      <c r="F224" s="40"/>
      <c r="G224" s="40"/>
      <c r="H224" s="40"/>
    </row>
    <row r="225" spans="4:8" ht="13.25" hidden="1" x14ac:dyDescent="0.2">
      <c r="D225" s="40"/>
      <c r="E225" s="40"/>
      <c r="F225" s="40"/>
      <c r="G225" s="40"/>
      <c r="H225" s="40"/>
    </row>
    <row r="226" spans="4:8" ht="13.25" hidden="1" x14ac:dyDescent="0.2">
      <c r="D226" s="40"/>
      <c r="E226" s="40"/>
      <c r="F226" s="40"/>
      <c r="G226" s="40"/>
      <c r="H226" s="40"/>
    </row>
    <row r="227" spans="4:8" ht="13.25" hidden="1" x14ac:dyDescent="0.2">
      <c r="D227" s="40"/>
      <c r="E227" s="40"/>
      <c r="F227" s="40"/>
      <c r="G227" s="40"/>
      <c r="H227" s="40"/>
    </row>
    <row r="228" spans="4:8" ht="13.25" hidden="1" x14ac:dyDescent="0.2">
      <c r="D228" s="40"/>
      <c r="E228" s="40"/>
      <c r="F228" s="40"/>
      <c r="G228" s="40"/>
      <c r="H228" s="40"/>
    </row>
    <row r="229" spans="4:8" ht="13.25" hidden="1" x14ac:dyDescent="0.2">
      <c r="D229" s="40"/>
      <c r="E229" s="40"/>
      <c r="F229" s="40"/>
      <c r="G229" s="40"/>
      <c r="H229" s="40"/>
    </row>
    <row r="230" spans="4:8" ht="13.25" hidden="1" x14ac:dyDescent="0.2">
      <c r="D230" s="40"/>
      <c r="E230" s="40"/>
      <c r="F230" s="40"/>
      <c r="G230" s="40"/>
      <c r="H230" s="40"/>
    </row>
    <row r="231" spans="4:8" ht="13.25" hidden="1" x14ac:dyDescent="0.2">
      <c r="D231" s="40"/>
      <c r="E231" s="40"/>
      <c r="F231" s="40"/>
      <c r="G231" s="40"/>
      <c r="H231" s="40"/>
    </row>
    <row r="232" spans="4:8" ht="13.25" hidden="1" x14ac:dyDescent="0.2">
      <c r="D232" s="40"/>
      <c r="E232" s="40"/>
      <c r="F232" s="40"/>
      <c r="G232" s="40"/>
      <c r="H232" s="40"/>
    </row>
    <row r="233" spans="4:8" ht="13.25" hidden="1" x14ac:dyDescent="0.2">
      <c r="D233" s="40"/>
      <c r="E233" s="40"/>
      <c r="F233" s="40"/>
      <c r="G233" s="40"/>
      <c r="H233" s="40"/>
    </row>
    <row r="234" spans="4:8" ht="13.25" hidden="1" x14ac:dyDescent="0.2">
      <c r="D234" s="40"/>
      <c r="E234" s="40"/>
      <c r="F234" s="40"/>
      <c r="G234" s="40"/>
      <c r="H234" s="40"/>
    </row>
    <row r="235" spans="4:8" ht="13.25" hidden="1" x14ac:dyDescent="0.2">
      <c r="D235" s="40"/>
      <c r="E235" s="40"/>
      <c r="F235" s="40"/>
      <c r="G235" s="40"/>
      <c r="H235" s="40"/>
    </row>
    <row r="236" spans="4:8" ht="13.25" hidden="1" x14ac:dyDescent="0.2">
      <c r="D236" s="40"/>
      <c r="E236" s="40"/>
      <c r="F236" s="40"/>
      <c r="G236" s="40"/>
      <c r="H236" s="40"/>
    </row>
    <row r="237" spans="4:8" ht="13.25" hidden="1" x14ac:dyDescent="0.2">
      <c r="D237" s="40"/>
      <c r="E237" s="40"/>
      <c r="F237" s="40"/>
      <c r="G237" s="40"/>
      <c r="H237" s="40"/>
    </row>
    <row r="238" spans="4:8" ht="13.25" hidden="1" x14ac:dyDescent="0.2">
      <c r="D238" s="40"/>
      <c r="E238" s="40"/>
      <c r="F238" s="40"/>
      <c r="G238" s="40"/>
      <c r="H238" s="40"/>
    </row>
    <row r="239" spans="4:8" ht="13.25" hidden="1" x14ac:dyDescent="0.2">
      <c r="D239" s="40"/>
      <c r="E239" s="40"/>
      <c r="F239" s="40"/>
      <c r="G239" s="40"/>
      <c r="H239" s="40"/>
    </row>
    <row r="240" spans="4:8" ht="13.25" hidden="1" x14ac:dyDescent="0.2">
      <c r="D240" s="40"/>
      <c r="E240" s="40"/>
      <c r="F240" s="40"/>
      <c r="G240" s="40"/>
      <c r="H240" s="40"/>
    </row>
    <row r="241" spans="4:8" ht="13.25" hidden="1" x14ac:dyDescent="0.2">
      <c r="D241" s="40"/>
      <c r="E241" s="40"/>
      <c r="F241" s="40"/>
      <c r="G241" s="40"/>
      <c r="H241" s="40"/>
    </row>
    <row r="242" spans="4:8" ht="13.25" hidden="1" x14ac:dyDescent="0.2">
      <c r="D242" s="40"/>
      <c r="E242" s="40"/>
      <c r="F242" s="40"/>
      <c r="G242" s="40"/>
      <c r="H242" s="40"/>
    </row>
    <row r="243" spans="4:8" ht="13.25" hidden="1" x14ac:dyDescent="0.2">
      <c r="D243" s="40"/>
      <c r="E243" s="40"/>
      <c r="F243" s="40"/>
      <c r="G243" s="40"/>
      <c r="H243" s="40"/>
    </row>
    <row r="244" spans="4:8" ht="13.25" hidden="1" x14ac:dyDescent="0.2">
      <c r="D244" s="40"/>
      <c r="E244" s="40"/>
      <c r="F244" s="40"/>
      <c r="G244" s="40"/>
      <c r="H244" s="40"/>
    </row>
    <row r="245" spans="4:8" ht="13.25" hidden="1" x14ac:dyDescent="0.2">
      <c r="D245" s="40"/>
      <c r="E245" s="40"/>
      <c r="F245" s="40"/>
      <c r="G245" s="40"/>
      <c r="H245" s="40"/>
    </row>
    <row r="246" spans="4:8" ht="13.25" hidden="1" x14ac:dyDescent="0.2">
      <c r="D246" s="40"/>
      <c r="E246" s="40"/>
      <c r="F246" s="40"/>
      <c r="G246" s="40"/>
      <c r="H246" s="40"/>
    </row>
    <row r="247" spans="4:8" ht="13.25" hidden="1" x14ac:dyDescent="0.2">
      <c r="D247" s="40"/>
      <c r="E247" s="40"/>
      <c r="F247" s="40"/>
      <c r="G247" s="40"/>
      <c r="H247" s="40"/>
    </row>
    <row r="248" spans="4:8" ht="13.25" hidden="1" x14ac:dyDescent="0.2">
      <c r="D248" s="40"/>
      <c r="E248" s="40"/>
      <c r="F248" s="40"/>
      <c r="G248" s="40"/>
      <c r="H248" s="40"/>
    </row>
    <row r="249" spans="4:8" ht="13.25" hidden="1" x14ac:dyDescent="0.2">
      <c r="D249" s="40"/>
      <c r="E249" s="40"/>
      <c r="F249" s="40"/>
      <c r="G249" s="40"/>
      <c r="H249" s="40"/>
    </row>
    <row r="250" spans="4:8" ht="13.25" hidden="1" x14ac:dyDescent="0.2">
      <c r="D250" s="40"/>
      <c r="E250" s="40"/>
      <c r="F250" s="40"/>
      <c r="G250" s="40"/>
      <c r="H250" s="40"/>
    </row>
    <row r="251" spans="4:8" ht="13.25" hidden="1" x14ac:dyDescent="0.2">
      <c r="D251" s="40"/>
      <c r="E251" s="40"/>
      <c r="F251" s="40"/>
      <c r="G251" s="40"/>
      <c r="H251" s="40"/>
    </row>
    <row r="252" spans="4:8" ht="13.25" hidden="1" x14ac:dyDescent="0.2">
      <c r="D252" s="40"/>
      <c r="E252" s="40"/>
      <c r="F252" s="40"/>
      <c r="G252" s="40"/>
      <c r="H252" s="40"/>
    </row>
    <row r="253" spans="4:8" ht="13.25" hidden="1" x14ac:dyDescent="0.2">
      <c r="D253" s="40"/>
      <c r="E253" s="40"/>
      <c r="F253" s="40"/>
      <c r="G253" s="40"/>
      <c r="H253" s="40"/>
    </row>
    <row r="254" spans="4:8" ht="13.25" hidden="1" x14ac:dyDescent="0.2">
      <c r="D254" s="40"/>
      <c r="E254" s="40"/>
      <c r="F254" s="40"/>
      <c r="G254" s="40"/>
      <c r="H254" s="40"/>
    </row>
    <row r="255" spans="4:8" ht="13.25" hidden="1" x14ac:dyDescent="0.2">
      <c r="D255" s="40"/>
      <c r="E255" s="40"/>
      <c r="F255" s="40"/>
      <c r="G255" s="40"/>
      <c r="H255" s="40"/>
    </row>
    <row r="256" spans="4:8" ht="13.25" hidden="1" x14ac:dyDescent="0.2">
      <c r="D256" s="40"/>
      <c r="E256" s="40"/>
      <c r="F256" s="40"/>
      <c r="G256" s="40"/>
      <c r="H256" s="40"/>
    </row>
    <row r="257" spans="4:8" ht="13.25" hidden="1" x14ac:dyDescent="0.2">
      <c r="D257" s="40"/>
      <c r="E257" s="40"/>
      <c r="F257" s="40"/>
      <c r="G257" s="40"/>
      <c r="H257" s="40"/>
    </row>
    <row r="258" spans="4:8" ht="13.25" hidden="1" x14ac:dyDescent="0.2">
      <c r="D258" s="40"/>
      <c r="E258" s="40"/>
      <c r="F258" s="40"/>
      <c r="G258" s="40"/>
      <c r="H258" s="40"/>
    </row>
    <row r="259" spans="4:8" ht="13.25" hidden="1" x14ac:dyDescent="0.2">
      <c r="D259" s="40"/>
      <c r="E259" s="40"/>
      <c r="F259" s="40"/>
      <c r="G259" s="40"/>
      <c r="H259" s="40"/>
    </row>
    <row r="260" spans="4:8" ht="13.25" hidden="1" x14ac:dyDescent="0.2">
      <c r="D260" s="40"/>
      <c r="E260" s="40"/>
      <c r="F260" s="40"/>
      <c r="G260" s="40"/>
      <c r="H260" s="40"/>
    </row>
    <row r="261" spans="4:8" ht="13.25" hidden="1" x14ac:dyDescent="0.2">
      <c r="D261" s="40"/>
      <c r="E261" s="40"/>
      <c r="F261" s="40"/>
      <c r="G261" s="40"/>
      <c r="H261" s="40"/>
    </row>
    <row r="262" spans="4:8" ht="13.25" hidden="1" x14ac:dyDescent="0.2">
      <c r="D262" s="40"/>
      <c r="E262" s="40"/>
      <c r="F262" s="40"/>
      <c r="G262" s="40"/>
      <c r="H262" s="40"/>
    </row>
    <row r="263" spans="4:8" ht="13.25" hidden="1" x14ac:dyDescent="0.2">
      <c r="D263" s="40"/>
      <c r="E263" s="40"/>
      <c r="F263" s="40"/>
      <c r="G263" s="40"/>
      <c r="H263" s="40"/>
    </row>
    <row r="264" spans="4:8" ht="13.25" hidden="1" x14ac:dyDescent="0.2">
      <c r="D264" s="40"/>
      <c r="E264" s="40"/>
      <c r="F264" s="40"/>
      <c r="G264" s="40"/>
      <c r="H264" s="40"/>
    </row>
    <row r="265" spans="4:8" ht="13.25" hidden="1" x14ac:dyDescent="0.2">
      <c r="D265" s="40"/>
      <c r="E265" s="40"/>
      <c r="F265" s="40"/>
      <c r="G265" s="40"/>
      <c r="H265" s="40"/>
    </row>
    <row r="266" spans="4:8" ht="13.25" hidden="1" x14ac:dyDescent="0.2">
      <c r="D266" s="40"/>
      <c r="E266" s="40"/>
      <c r="F266" s="40"/>
      <c r="G266" s="40"/>
      <c r="H266" s="40"/>
    </row>
    <row r="267" spans="4:8" ht="13.25" hidden="1" x14ac:dyDescent="0.2">
      <c r="D267" s="40"/>
      <c r="E267" s="40"/>
      <c r="F267" s="40"/>
      <c r="G267" s="40"/>
      <c r="H267" s="40"/>
    </row>
    <row r="268" spans="4:8" ht="13.25" hidden="1" x14ac:dyDescent="0.2">
      <c r="D268" s="40"/>
      <c r="E268" s="40"/>
      <c r="F268" s="40"/>
      <c r="G268" s="40"/>
      <c r="H268" s="40"/>
    </row>
    <row r="269" spans="4:8" ht="13.25" hidden="1" x14ac:dyDescent="0.2">
      <c r="D269" s="40"/>
      <c r="E269" s="40"/>
      <c r="F269" s="40"/>
      <c r="G269" s="40"/>
      <c r="H269" s="40"/>
    </row>
    <row r="270" spans="4:8" ht="13.25" hidden="1" x14ac:dyDescent="0.2">
      <c r="D270" s="40"/>
      <c r="E270" s="40"/>
      <c r="F270" s="40"/>
      <c r="G270" s="40"/>
      <c r="H270" s="40"/>
    </row>
    <row r="271" spans="4:8" ht="13.25" hidden="1" x14ac:dyDescent="0.2">
      <c r="D271" s="40"/>
      <c r="E271" s="40"/>
      <c r="F271" s="40"/>
      <c r="G271" s="40"/>
      <c r="H271" s="40"/>
    </row>
    <row r="272" spans="4:8" ht="13.25" hidden="1" x14ac:dyDescent="0.2">
      <c r="D272" s="40"/>
      <c r="E272" s="40"/>
      <c r="F272" s="40"/>
      <c r="G272" s="40"/>
      <c r="H272" s="40"/>
    </row>
    <row r="273" spans="4:8" ht="13.25" hidden="1" x14ac:dyDescent="0.2">
      <c r="D273" s="40"/>
      <c r="E273" s="40"/>
      <c r="F273" s="40"/>
      <c r="G273" s="40"/>
      <c r="H273" s="40"/>
    </row>
    <row r="274" spans="4:8" ht="13.25" hidden="1" x14ac:dyDescent="0.2">
      <c r="D274" s="40"/>
      <c r="E274" s="40"/>
      <c r="F274" s="40"/>
      <c r="G274" s="40"/>
      <c r="H274" s="40"/>
    </row>
    <row r="275" spans="4:8" ht="13.25" hidden="1" x14ac:dyDescent="0.2">
      <c r="D275" s="40"/>
      <c r="E275" s="40"/>
      <c r="F275" s="40"/>
      <c r="G275" s="40"/>
      <c r="H275" s="40"/>
    </row>
    <row r="276" spans="4:8" ht="13.25" hidden="1" x14ac:dyDescent="0.2">
      <c r="D276" s="40"/>
      <c r="E276" s="40"/>
      <c r="F276" s="40"/>
      <c r="G276" s="40"/>
      <c r="H276" s="40"/>
    </row>
    <row r="277" spans="4:8" ht="13.25" hidden="1" x14ac:dyDescent="0.2">
      <c r="D277" s="40"/>
      <c r="E277" s="40"/>
      <c r="F277" s="40"/>
      <c r="G277" s="40"/>
      <c r="H277" s="40"/>
    </row>
    <row r="278" spans="4:8" ht="13.25" hidden="1" x14ac:dyDescent="0.2">
      <c r="D278" s="40"/>
      <c r="E278" s="40"/>
      <c r="F278" s="40"/>
      <c r="G278" s="40"/>
      <c r="H278" s="40"/>
    </row>
    <row r="279" spans="4:8" ht="13.25" hidden="1" x14ac:dyDescent="0.2">
      <c r="D279" s="40"/>
      <c r="E279" s="40"/>
      <c r="F279" s="40"/>
      <c r="G279" s="40"/>
      <c r="H279" s="40"/>
    </row>
    <row r="280" spans="4:8" ht="13.25" hidden="1" x14ac:dyDescent="0.2">
      <c r="D280" s="40"/>
      <c r="E280" s="40"/>
      <c r="F280" s="40"/>
      <c r="G280" s="40"/>
      <c r="H280" s="40"/>
    </row>
    <row r="281" spans="4:8" ht="13.25" hidden="1" x14ac:dyDescent="0.2">
      <c r="D281" s="40"/>
      <c r="E281" s="40"/>
      <c r="F281" s="40"/>
      <c r="G281" s="40"/>
      <c r="H281" s="40"/>
    </row>
    <row r="282" spans="4:8" ht="13.25" hidden="1" x14ac:dyDescent="0.2">
      <c r="D282" s="40"/>
      <c r="E282" s="40"/>
      <c r="F282" s="40"/>
      <c r="G282" s="40"/>
      <c r="H282" s="40"/>
    </row>
    <row r="283" spans="4:8" ht="13.25" hidden="1" x14ac:dyDescent="0.2">
      <c r="D283" s="40"/>
      <c r="E283" s="40"/>
      <c r="F283" s="40"/>
      <c r="G283" s="40"/>
      <c r="H283" s="40"/>
    </row>
    <row r="284" spans="4:8" ht="13.25" hidden="1" x14ac:dyDescent="0.2">
      <c r="D284" s="40"/>
      <c r="E284" s="40"/>
      <c r="F284" s="40"/>
      <c r="G284" s="40"/>
      <c r="H284" s="40"/>
    </row>
    <row r="285" spans="4:8" ht="13.25" hidden="1" x14ac:dyDescent="0.2">
      <c r="D285" s="40"/>
      <c r="E285" s="40"/>
      <c r="F285" s="40"/>
      <c r="G285" s="40"/>
      <c r="H285" s="40"/>
    </row>
    <row r="286" spans="4:8" ht="13.25" hidden="1" x14ac:dyDescent="0.2">
      <c r="D286" s="40"/>
      <c r="E286" s="40"/>
      <c r="F286" s="40"/>
      <c r="G286" s="40"/>
      <c r="H286" s="40"/>
    </row>
    <row r="287" spans="4:8" ht="13.25" hidden="1" x14ac:dyDescent="0.2">
      <c r="D287" s="40"/>
      <c r="E287" s="40"/>
      <c r="F287" s="40"/>
      <c r="G287" s="40"/>
      <c r="H287" s="40"/>
    </row>
    <row r="288" spans="4:8" ht="13.25" hidden="1" x14ac:dyDescent="0.2">
      <c r="D288" s="40"/>
      <c r="E288" s="40"/>
      <c r="F288" s="40"/>
      <c r="G288" s="40"/>
      <c r="H288" s="40"/>
    </row>
    <row r="289" spans="4:8" ht="13.25" hidden="1" x14ac:dyDescent="0.2">
      <c r="D289" s="40"/>
      <c r="E289" s="40"/>
      <c r="F289" s="40"/>
      <c r="G289" s="40"/>
      <c r="H289" s="40"/>
    </row>
    <row r="290" spans="4:8" ht="13.25" hidden="1" x14ac:dyDescent="0.2">
      <c r="D290" s="40"/>
      <c r="E290" s="40"/>
      <c r="F290" s="40"/>
      <c r="G290" s="40"/>
      <c r="H290" s="40"/>
    </row>
    <row r="291" spans="4:8" ht="13.25" hidden="1" x14ac:dyDescent="0.2">
      <c r="D291" s="40"/>
      <c r="E291" s="40"/>
      <c r="F291" s="40"/>
      <c r="G291" s="40"/>
      <c r="H291" s="40"/>
    </row>
    <row r="292" spans="4:8" ht="13.25" hidden="1" x14ac:dyDescent="0.2">
      <c r="D292" s="40"/>
      <c r="E292" s="40"/>
      <c r="F292" s="40"/>
      <c r="G292" s="40"/>
      <c r="H292" s="40"/>
    </row>
    <row r="293" spans="4:8" ht="13.25" hidden="1" x14ac:dyDescent="0.2">
      <c r="D293" s="40"/>
      <c r="E293" s="40"/>
      <c r="F293" s="40"/>
      <c r="G293" s="40"/>
      <c r="H293" s="40"/>
    </row>
    <row r="294" spans="4:8" ht="13.25" hidden="1" x14ac:dyDescent="0.2">
      <c r="D294" s="40"/>
      <c r="E294" s="40"/>
      <c r="F294" s="40"/>
      <c r="G294" s="40"/>
      <c r="H294" s="40"/>
    </row>
    <row r="295" spans="4:8" ht="13.25" hidden="1" x14ac:dyDescent="0.2">
      <c r="D295" s="40"/>
      <c r="E295" s="40"/>
      <c r="F295" s="40"/>
      <c r="G295" s="40"/>
      <c r="H295" s="40"/>
    </row>
    <row r="296" spans="4:8" ht="13.25" hidden="1" x14ac:dyDescent="0.2">
      <c r="D296" s="40"/>
      <c r="E296" s="40"/>
      <c r="F296" s="40"/>
      <c r="G296" s="40"/>
      <c r="H296" s="40"/>
    </row>
    <row r="297" spans="4:8" ht="13.25" hidden="1" x14ac:dyDescent="0.2">
      <c r="D297" s="40"/>
      <c r="E297" s="40"/>
      <c r="F297" s="40"/>
      <c r="G297" s="40"/>
      <c r="H297" s="40"/>
    </row>
    <row r="298" spans="4:8" ht="13.25" hidden="1" x14ac:dyDescent="0.2">
      <c r="D298" s="40"/>
      <c r="E298" s="40"/>
      <c r="F298" s="40"/>
      <c r="G298" s="40"/>
      <c r="H298" s="40"/>
    </row>
    <row r="299" spans="4:8" ht="13.25" hidden="1" x14ac:dyDescent="0.2">
      <c r="D299" s="40"/>
      <c r="E299" s="40"/>
      <c r="F299" s="40"/>
      <c r="G299" s="40"/>
      <c r="H299" s="40"/>
    </row>
    <row r="300" spans="4:8" ht="13.25" hidden="1" x14ac:dyDescent="0.2">
      <c r="D300" s="40"/>
      <c r="E300" s="40"/>
      <c r="F300" s="40"/>
      <c r="G300" s="40"/>
      <c r="H300" s="40"/>
    </row>
    <row r="301" spans="4:8" ht="13.25" hidden="1" x14ac:dyDescent="0.2">
      <c r="D301" s="40"/>
      <c r="E301" s="40"/>
      <c r="F301" s="40"/>
      <c r="G301" s="40"/>
      <c r="H301" s="40"/>
    </row>
    <row r="302" spans="4:8" ht="13.25" hidden="1" x14ac:dyDescent="0.2">
      <c r="D302" s="40"/>
      <c r="E302" s="40"/>
      <c r="F302" s="40"/>
      <c r="G302" s="40"/>
      <c r="H302" s="40"/>
    </row>
    <row r="303" spans="4:8" ht="13.25" hidden="1" x14ac:dyDescent="0.2">
      <c r="D303" s="40"/>
      <c r="E303" s="40"/>
      <c r="F303" s="40"/>
      <c r="G303" s="40"/>
      <c r="H303" s="40"/>
    </row>
    <row r="304" spans="4:8" ht="13.25" hidden="1" x14ac:dyDescent="0.2">
      <c r="D304" s="40"/>
      <c r="E304" s="40"/>
      <c r="F304" s="40"/>
      <c r="G304" s="40"/>
      <c r="H304" s="40"/>
    </row>
    <row r="305" spans="4:8" ht="13.25" hidden="1" x14ac:dyDescent="0.2">
      <c r="D305" s="40"/>
      <c r="E305" s="40"/>
      <c r="F305" s="40"/>
      <c r="G305" s="40"/>
      <c r="H305" s="40"/>
    </row>
    <row r="306" spans="4:8" ht="13.25" hidden="1" x14ac:dyDescent="0.2">
      <c r="D306" s="40"/>
      <c r="E306" s="40"/>
      <c r="F306" s="40"/>
      <c r="G306" s="40"/>
      <c r="H306" s="40"/>
    </row>
    <row r="307" spans="4:8" ht="13.25" hidden="1" x14ac:dyDescent="0.2">
      <c r="D307" s="40"/>
      <c r="E307" s="40"/>
      <c r="F307" s="40"/>
      <c r="G307" s="40"/>
      <c r="H307" s="40"/>
    </row>
    <row r="308" spans="4:8" ht="13.25" hidden="1" x14ac:dyDescent="0.2">
      <c r="D308" s="40"/>
      <c r="E308" s="40"/>
      <c r="F308" s="40"/>
      <c r="G308" s="40"/>
      <c r="H308" s="40"/>
    </row>
    <row r="309" spans="4:8" ht="13.25" hidden="1" x14ac:dyDescent="0.2">
      <c r="D309" s="40"/>
      <c r="E309" s="40"/>
      <c r="F309" s="40"/>
      <c r="G309" s="40"/>
      <c r="H309" s="40"/>
    </row>
    <row r="310" spans="4:8" ht="13.25" hidden="1" x14ac:dyDescent="0.2">
      <c r="D310" s="40"/>
      <c r="E310" s="40"/>
      <c r="F310" s="40"/>
      <c r="G310" s="40"/>
      <c r="H310" s="40"/>
    </row>
    <row r="311" spans="4:8" ht="13.25" hidden="1" x14ac:dyDescent="0.2">
      <c r="D311" s="40"/>
      <c r="E311" s="40"/>
      <c r="F311" s="40"/>
      <c r="G311" s="40"/>
      <c r="H311" s="40"/>
    </row>
    <row r="312" spans="4:8" ht="13.25" hidden="1" x14ac:dyDescent="0.2">
      <c r="D312" s="40"/>
      <c r="E312" s="40"/>
      <c r="F312" s="40"/>
      <c r="G312" s="40"/>
      <c r="H312" s="40"/>
    </row>
    <row r="313" spans="4:8" ht="13.25" hidden="1" x14ac:dyDescent="0.2">
      <c r="D313" s="40"/>
      <c r="E313" s="40"/>
      <c r="F313" s="40"/>
      <c r="G313" s="40"/>
      <c r="H313" s="40"/>
    </row>
    <row r="314" spans="4:8" ht="13.25" hidden="1" x14ac:dyDescent="0.2">
      <c r="D314" s="40"/>
      <c r="E314" s="40"/>
      <c r="F314" s="40"/>
      <c r="G314" s="40"/>
      <c r="H314" s="40"/>
    </row>
    <row r="315" spans="4:8" ht="13.25" hidden="1" x14ac:dyDescent="0.2">
      <c r="D315" s="40"/>
      <c r="E315" s="40"/>
      <c r="F315" s="40"/>
      <c r="G315" s="40"/>
      <c r="H315" s="40"/>
    </row>
    <row r="316" spans="4:8" ht="13.25" hidden="1" x14ac:dyDescent="0.2">
      <c r="D316" s="40"/>
      <c r="E316" s="40"/>
      <c r="F316" s="40"/>
      <c r="G316" s="40"/>
      <c r="H316" s="40"/>
    </row>
    <row r="317" spans="4:8" ht="13.25" hidden="1" x14ac:dyDescent="0.2">
      <c r="D317" s="40"/>
      <c r="E317" s="40"/>
      <c r="F317" s="40"/>
      <c r="G317" s="40"/>
      <c r="H317" s="40"/>
    </row>
    <row r="318" spans="4:8" ht="13.25" hidden="1" x14ac:dyDescent="0.2">
      <c r="D318" s="40"/>
      <c r="E318" s="40"/>
      <c r="F318" s="40"/>
      <c r="G318" s="40"/>
      <c r="H318" s="40"/>
    </row>
    <row r="319" spans="4:8" ht="13.25" hidden="1" x14ac:dyDescent="0.2">
      <c r="D319" s="40"/>
      <c r="E319" s="40"/>
      <c r="F319" s="40"/>
      <c r="G319" s="40"/>
      <c r="H319" s="40"/>
    </row>
    <row r="320" spans="4:8" ht="13.25" hidden="1" x14ac:dyDescent="0.2">
      <c r="D320" s="40"/>
      <c r="E320" s="40"/>
      <c r="F320" s="40"/>
      <c r="G320" s="40"/>
      <c r="H320" s="40"/>
    </row>
    <row r="321" spans="4:8" ht="13.25" hidden="1" x14ac:dyDescent="0.2">
      <c r="D321" s="40"/>
      <c r="E321" s="40"/>
      <c r="F321" s="40"/>
      <c r="G321" s="40"/>
      <c r="H321" s="40"/>
    </row>
    <row r="322" spans="4:8" ht="13.25" hidden="1" x14ac:dyDescent="0.2">
      <c r="D322" s="40"/>
      <c r="E322" s="40"/>
      <c r="F322" s="40"/>
      <c r="G322" s="40"/>
      <c r="H322" s="40"/>
    </row>
    <row r="323" spans="4:8" ht="13.25" hidden="1" x14ac:dyDescent="0.2">
      <c r="D323" s="40"/>
      <c r="E323" s="40"/>
      <c r="F323" s="40"/>
      <c r="G323" s="40"/>
      <c r="H323" s="40"/>
    </row>
    <row r="324" spans="4:8" ht="13.25" hidden="1" x14ac:dyDescent="0.2">
      <c r="D324" s="40"/>
      <c r="E324" s="40"/>
      <c r="F324" s="40"/>
      <c r="G324" s="40"/>
      <c r="H324" s="40"/>
    </row>
    <row r="325" spans="4:8" ht="13.25" hidden="1" x14ac:dyDescent="0.2">
      <c r="D325" s="40"/>
      <c r="E325" s="40"/>
      <c r="F325" s="40"/>
      <c r="G325" s="40"/>
      <c r="H325" s="40"/>
    </row>
    <row r="326" spans="4:8" ht="13.25" hidden="1" x14ac:dyDescent="0.2">
      <c r="D326" s="40"/>
      <c r="E326" s="40"/>
      <c r="F326" s="40"/>
      <c r="G326" s="40"/>
      <c r="H326" s="40"/>
    </row>
    <row r="327" spans="4:8" ht="13.25" hidden="1" x14ac:dyDescent="0.2">
      <c r="D327" s="40"/>
      <c r="E327" s="40"/>
      <c r="F327" s="40"/>
      <c r="G327" s="40"/>
      <c r="H327" s="40"/>
    </row>
    <row r="328" spans="4:8" ht="13.25" hidden="1" x14ac:dyDescent="0.2">
      <c r="D328" s="40"/>
      <c r="E328" s="40"/>
      <c r="F328" s="40"/>
      <c r="G328" s="40"/>
      <c r="H328" s="40"/>
    </row>
    <row r="329" spans="4:8" ht="13.25" hidden="1" x14ac:dyDescent="0.2">
      <c r="D329" s="40"/>
      <c r="E329" s="40"/>
      <c r="F329" s="40"/>
      <c r="G329" s="40"/>
      <c r="H329" s="40"/>
    </row>
    <row r="330" spans="4:8" ht="13.25" hidden="1" x14ac:dyDescent="0.2">
      <c r="D330" s="40"/>
      <c r="E330" s="40"/>
      <c r="F330" s="40"/>
      <c r="G330" s="40"/>
      <c r="H330" s="40"/>
    </row>
    <row r="331" spans="4:8" ht="13.25" hidden="1" x14ac:dyDescent="0.2">
      <c r="D331" s="40"/>
      <c r="E331" s="40"/>
      <c r="F331" s="40"/>
      <c r="G331" s="40"/>
      <c r="H331" s="40"/>
    </row>
    <row r="332" spans="4:8" ht="13.25" hidden="1" x14ac:dyDescent="0.2">
      <c r="D332" s="40"/>
      <c r="E332" s="40"/>
      <c r="F332" s="40"/>
      <c r="G332" s="40"/>
      <c r="H332" s="40"/>
    </row>
    <row r="333" spans="4:8" ht="13.25" hidden="1" x14ac:dyDescent="0.2">
      <c r="D333" s="40"/>
      <c r="E333" s="40"/>
      <c r="F333" s="40"/>
      <c r="G333" s="40"/>
      <c r="H333" s="40"/>
    </row>
    <row r="334" spans="4:8" ht="13.25" hidden="1" x14ac:dyDescent="0.2">
      <c r="D334" s="40"/>
      <c r="E334" s="40"/>
      <c r="F334" s="40"/>
      <c r="G334" s="40"/>
      <c r="H334" s="40"/>
    </row>
    <row r="335" spans="4:8" ht="13.25" hidden="1" x14ac:dyDescent="0.2">
      <c r="D335" s="40"/>
      <c r="E335" s="40"/>
      <c r="F335" s="40"/>
      <c r="G335" s="40"/>
      <c r="H335" s="40"/>
    </row>
    <row r="336" spans="4:8" ht="13.25" hidden="1" x14ac:dyDescent="0.2">
      <c r="D336" s="40"/>
      <c r="E336" s="40"/>
      <c r="F336" s="40"/>
      <c r="G336" s="40"/>
      <c r="H336" s="40"/>
    </row>
    <row r="337" spans="4:8" ht="13.25" hidden="1" x14ac:dyDescent="0.2">
      <c r="D337" s="40"/>
      <c r="E337" s="40"/>
      <c r="F337" s="40"/>
      <c r="G337" s="40"/>
      <c r="H337" s="40"/>
    </row>
    <row r="338" spans="4:8" ht="13.25" hidden="1" x14ac:dyDescent="0.2">
      <c r="D338" s="40"/>
      <c r="E338" s="40"/>
      <c r="F338" s="40"/>
      <c r="G338" s="40"/>
      <c r="H338" s="40"/>
    </row>
    <row r="339" spans="4:8" ht="13.25" hidden="1" x14ac:dyDescent="0.2">
      <c r="D339" s="40"/>
      <c r="E339" s="40"/>
      <c r="F339" s="40"/>
      <c r="G339" s="40"/>
      <c r="H339" s="40"/>
    </row>
    <row r="340" spans="4:8" ht="13.25" hidden="1" x14ac:dyDescent="0.2">
      <c r="D340" s="40"/>
      <c r="E340" s="40"/>
      <c r="F340" s="40"/>
      <c r="G340" s="40"/>
      <c r="H340" s="40"/>
    </row>
    <row r="341" spans="4:8" ht="13.25" hidden="1" x14ac:dyDescent="0.2">
      <c r="D341" s="40"/>
      <c r="E341" s="40"/>
      <c r="F341" s="40"/>
      <c r="G341" s="40"/>
      <c r="H341" s="40"/>
    </row>
    <row r="342" spans="4:8" ht="13.25" hidden="1" x14ac:dyDescent="0.2">
      <c r="D342" s="40"/>
      <c r="E342" s="40"/>
      <c r="F342" s="40"/>
      <c r="G342" s="40"/>
      <c r="H342" s="40"/>
    </row>
    <row r="343" spans="4:8" ht="13.25" hidden="1" x14ac:dyDescent="0.2">
      <c r="D343" s="40"/>
      <c r="E343" s="40"/>
      <c r="F343" s="40"/>
      <c r="G343" s="40"/>
      <c r="H343" s="40"/>
    </row>
    <row r="344" spans="4:8" ht="13.25" hidden="1" x14ac:dyDescent="0.2">
      <c r="D344" s="40"/>
      <c r="E344" s="40"/>
      <c r="F344" s="40"/>
      <c r="G344" s="40"/>
      <c r="H344" s="40"/>
    </row>
    <row r="345" spans="4:8" ht="13.25" hidden="1" x14ac:dyDescent="0.2">
      <c r="D345" s="40"/>
      <c r="E345" s="40"/>
      <c r="F345" s="40"/>
      <c r="G345" s="40"/>
      <c r="H345" s="40"/>
    </row>
    <row r="346" spans="4:8" ht="13.25" hidden="1" x14ac:dyDescent="0.2">
      <c r="D346" s="40"/>
      <c r="E346" s="40"/>
      <c r="F346" s="40"/>
      <c r="G346" s="40"/>
      <c r="H346" s="40"/>
    </row>
    <row r="347" spans="4:8" ht="13.25" hidden="1" x14ac:dyDescent="0.2">
      <c r="D347" s="40"/>
      <c r="E347" s="40"/>
      <c r="F347" s="40"/>
      <c r="G347" s="40"/>
      <c r="H347" s="40"/>
    </row>
    <row r="348" spans="4:8" ht="13.25" hidden="1" x14ac:dyDescent="0.2">
      <c r="D348" s="40"/>
      <c r="E348" s="40"/>
      <c r="F348" s="40"/>
      <c r="G348" s="40"/>
      <c r="H348" s="40"/>
    </row>
    <row r="349" spans="4:8" ht="13.25" hidden="1" x14ac:dyDescent="0.2">
      <c r="D349" s="40"/>
      <c r="E349" s="40"/>
      <c r="F349" s="40"/>
      <c r="G349" s="40"/>
      <c r="H349" s="40"/>
    </row>
    <row r="350" spans="4:8" ht="13.25" hidden="1" x14ac:dyDescent="0.2">
      <c r="D350" s="40"/>
      <c r="E350" s="40"/>
      <c r="F350" s="40"/>
      <c r="G350" s="40"/>
      <c r="H350" s="40"/>
    </row>
    <row r="351" spans="4:8" ht="13.25" hidden="1" x14ac:dyDescent="0.2">
      <c r="D351" s="40"/>
      <c r="E351" s="40"/>
      <c r="F351" s="40"/>
      <c r="G351" s="40"/>
      <c r="H351" s="40"/>
    </row>
    <row r="352" spans="4:8" ht="13.25" hidden="1" x14ac:dyDescent="0.2">
      <c r="D352" s="40"/>
      <c r="E352" s="40"/>
      <c r="F352" s="40"/>
      <c r="G352" s="40"/>
      <c r="H352" s="40"/>
    </row>
    <row r="353" spans="4:8" ht="13.25" hidden="1" x14ac:dyDescent="0.2">
      <c r="D353" s="40"/>
      <c r="E353" s="40"/>
      <c r="F353" s="40"/>
      <c r="G353" s="40"/>
      <c r="H353" s="40"/>
    </row>
    <row r="354" spans="4:8" ht="13.25" hidden="1" x14ac:dyDescent="0.2">
      <c r="D354" s="40"/>
      <c r="E354" s="40"/>
      <c r="F354" s="40"/>
      <c r="G354" s="40"/>
      <c r="H354" s="40"/>
    </row>
    <row r="355" spans="4:8" ht="13.25" hidden="1" x14ac:dyDescent="0.2">
      <c r="D355" s="40"/>
      <c r="E355" s="40"/>
      <c r="F355" s="40"/>
      <c r="G355" s="40"/>
      <c r="H355" s="40"/>
    </row>
    <row r="356" spans="4:8" ht="13.25" hidden="1" x14ac:dyDescent="0.2">
      <c r="D356" s="40"/>
      <c r="E356" s="40"/>
      <c r="F356" s="40"/>
      <c r="G356" s="40"/>
      <c r="H356" s="40"/>
    </row>
    <row r="357" spans="4:8" ht="13.25" hidden="1" x14ac:dyDescent="0.2">
      <c r="D357" s="40"/>
      <c r="E357" s="40"/>
      <c r="F357" s="40"/>
      <c r="G357" s="40"/>
      <c r="H357" s="40"/>
    </row>
    <row r="358" spans="4:8" ht="13.25" hidden="1" x14ac:dyDescent="0.2">
      <c r="D358" s="40"/>
      <c r="E358" s="40"/>
      <c r="F358" s="40"/>
      <c r="G358" s="40"/>
      <c r="H358" s="40"/>
    </row>
    <row r="359" spans="4:8" ht="13.25" hidden="1" x14ac:dyDescent="0.2">
      <c r="D359" s="40"/>
      <c r="E359" s="40"/>
      <c r="F359" s="40"/>
      <c r="G359" s="40"/>
      <c r="H359" s="40"/>
    </row>
    <row r="360" spans="4:8" ht="13.25" hidden="1" x14ac:dyDescent="0.2">
      <c r="D360" s="40"/>
      <c r="E360" s="40"/>
      <c r="F360" s="40"/>
      <c r="G360" s="40"/>
      <c r="H360" s="40"/>
    </row>
    <row r="361" spans="4:8" ht="13.25" hidden="1" x14ac:dyDescent="0.2">
      <c r="D361" s="40"/>
      <c r="E361" s="40"/>
      <c r="F361" s="40"/>
      <c r="G361" s="40"/>
      <c r="H361" s="40"/>
    </row>
    <row r="362" spans="4:8" ht="13.25" hidden="1" x14ac:dyDescent="0.2">
      <c r="D362" s="40"/>
      <c r="E362" s="40"/>
      <c r="F362" s="40"/>
      <c r="G362" s="40"/>
      <c r="H362" s="40"/>
    </row>
    <row r="363" spans="4:8" ht="13.25" hidden="1" x14ac:dyDescent="0.2">
      <c r="D363" s="40"/>
      <c r="E363" s="40"/>
      <c r="F363" s="40"/>
      <c r="G363" s="40"/>
      <c r="H363" s="40"/>
    </row>
    <row r="364" spans="4:8" ht="13.25" hidden="1" x14ac:dyDescent="0.2">
      <c r="D364" s="40"/>
      <c r="E364" s="40"/>
      <c r="F364" s="40"/>
      <c r="G364" s="40"/>
      <c r="H364" s="40"/>
    </row>
    <row r="365" spans="4:8" ht="13.25" hidden="1" x14ac:dyDescent="0.2">
      <c r="D365" s="40"/>
      <c r="E365" s="40"/>
      <c r="F365" s="40"/>
      <c r="G365" s="40"/>
      <c r="H365" s="40"/>
    </row>
    <row r="366" spans="4:8" ht="13.25" hidden="1" x14ac:dyDescent="0.2">
      <c r="D366" s="40"/>
      <c r="E366" s="40"/>
      <c r="F366" s="40"/>
      <c r="G366" s="40"/>
      <c r="H366" s="40"/>
    </row>
    <row r="367" spans="4:8" ht="13.25" hidden="1" x14ac:dyDescent="0.2">
      <c r="D367" s="40"/>
      <c r="E367" s="40"/>
      <c r="F367" s="40"/>
      <c r="G367" s="40"/>
      <c r="H367" s="40"/>
    </row>
    <row r="368" spans="4:8" ht="13.25" hidden="1" x14ac:dyDescent="0.2">
      <c r="D368" s="40"/>
      <c r="E368" s="40"/>
      <c r="F368" s="40"/>
      <c r="G368" s="40"/>
      <c r="H368" s="40"/>
    </row>
    <row r="369" spans="4:8" ht="13.25" hidden="1" x14ac:dyDescent="0.2">
      <c r="D369" s="40"/>
      <c r="E369" s="40"/>
      <c r="F369" s="40"/>
      <c r="G369" s="40"/>
      <c r="H369" s="40"/>
    </row>
    <row r="370" spans="4:8" ht="13.25" hidden="1" x14ac:dyDescent="0.2">
      <c r="D370" s="40"/>
      <c r="E370" s="40"/>
      <c r="F370" s="40"/>
      <c r="G370" s="40"/>
      <c r="H370" s="40"/>
    </row>
    <row r="371" spans="4:8" ht="13.25" hidden="1" x14ac:dyDescent="0.2">
      <c r="D371" s="40"/>
      <c r="E371" s="40"/>
      <c r="F371" s="40"/>
      <c r="G371" s="40"/>
      <c r="H371" s="40"/>
    </row>
    <row r="372" spans="4:8" ht="13.25" hidden="1" x14ac:dyDescent="0.2">
      <c r="D372" s="40"/>
      <c r="E372" s="40"/>
      <c r="F372" s="40"/>
      <c r="G372" s="40"/>
      <c r="H372" s="40"/>
    </row>
    <row r="373" spans="4:8" ht="13.25" hidden="1" x14ac:dyDescent="0.2">
      <c r="D373" s="40"/>
      <c r="E373" s="40"/>
      <c r="F373" s="40"/>
      <c r="G373" s="40"/>
      <c r="H373" s="40"/>
    </row>
    <row r="374" spans="4:8" ht="13.25" hidden="1" x14ac:dyDescent="0.2">
      <c r="D374" s="40"/>
      <c r="E374" s="40"/>
      <c r="F374" s="40"/>
      <c r="G374" s="40"/>
      <c r="H374" s="40"/>
    </row>
    <row r="375" spans="4:8" ht="13.25" hidden="1" x14ac:dyDescent="0.2">
      <c r="D375" s="40"/>
      <c r="E375" s="40"/>
      <c r="F375" s="40"/>
      <c r="G375" s="40"/>
      <c r="H375" s="40"/>
    </row>
    <row r="376" spans="4:8" ht="13.25" hidden="1" x14ac:dyDescent="0.2">
      <c r="D376" s="40"/>
      <c r="E376" s="40"/>
      <c r="F376" s="40"/>
      <c r="G376" s="40"/>
      <c r="H376" s="40"/>
    </row>
    <row r="377" spans="4:8" ht="13.25" hidden="1" x14ac:dyDescent="0.2">
      <c r="D377" s="40"/>
      <c r="E377" s="40"/>
      <c r="F377" s="40"/>
      <c r="G377" s="40"/>
      <c r="H377" s="40"/>
    </row>
    <row r="378" spans="4:8" ht="13.25" hidden="1" x14ac:dyDescent="0.2">
      <c r="D378" s="40"/>
      <c r="E378" s="40"/>
      <c r="F378" s="40"/>
      <c r="G378" s="40"/>
      <c r="H378" s="40"/>
    </row>
    <row r="379" spans="4:8" ht="13.25" hidden="1" x14ac:dyDescent="0.2">
      <c r="D379" s="40"/>
      <c r="E379" s="40"/>
      <c r="F379" s="40"/>
      <c r="G379" s="40"/>
      <c r="H379" s="40"/>
    </row>
    <row r="380" spans="4:8" ht="13.25" hidden="1" x14ac:dyDescent="0.2">
      <c r="D380" s="40"/>
      <c r="E380" s="40"/>
      <c r="F380" s="40"/>
      <c r="G380" s="40"/>
      <c r="H380" s="40"/>
    </row>
    <row r="381" spans="4:8" ht="13.25" hidden="1" x14ac:dyDescent="0.2">
      <c r="D381" s="40"/>
      <c r="E381" s="40"/>
      <c r="F381" s="40"/>
      <c r="G381" s="40"/>
      <c r="H381" s="40"/>
    </row>
    <row r="382" spans="4:8" ht="13.25" hidden="1" x14ac:dyDescent="0.2">
      <c r="D382" s="40"/>
      <c r="E382" s="40"/>
      <c r="F382" s="40"/>
      <c r="G382" s="40"/>
      <c r="H382" s="40"/>
    </row>
    <row r="383" spans="4:8" ht="13.25" hidden="1" x14ac:dyDescent="0.2">
      <c r="D383" s="40"/>
      <c r="E383" s="40"/>
      <c r="F383" s="40"/>
      <c r="G383" s="40"/>
      <c r="H383" s="40"/>
    </row>
    <row r="384" spans="4:8" ht="13.25" hidden="1" x14ac:dyDescent="0.2">
      <c r="D384" s="40"/>
      <c r="E384" s="40"/>
      <c r="F384" s="40"/>
      <c r="G384" s="40"/>
      <c r="H384" s="40"/>
    </row>
    <row r="385" spans="4:8" ht="13.25" hidden="1" x14ac:dyDescent="0.2">
      <c r="D385" s="40"/>
      <c r="E385" s="40"/>
      <c r="F385" s="40"/>
      <c r="G385" s="40"/>
      <c r="H385" s="40"/>
    </row>
    <row r="386" spans="4:8" ht="13.25" hidden="1" x14ac:dyDescent="0.2">
      <c r="D386" s="40"/>
      <c r="E386" s="40"/>
      <c r="F386" s="40"/>
      <c r="G386" s="40"/>
      <c r="H386" s="40"/>
    </row>
    <row r="387" spans="4:8" ht="13.25" hidden="1" x14ac:dyDescent="0.2">
      <c r="D387" s="40"/>
      <c r="E387" s="40"/>
      <c r="F387" s="40"/>
      <c r="G387" s="40"/>
      <c r="H387" s="40"/>
    </row>
    <row r="388" spans="4:8" ht="13.25" hidden="1" x14ac:dyDescent="0.2">
      <c r="D388" s="40"/>
      <c r="E388" s="40"/>
      <c r="F388" s="40"/>
      <c r="G388" s="40"/>
      <c r="H388" s="40"/>
    </row>
    <row r="389" spans="4:8" ht="13.25" hidden="1" x14ac:dyDescent="0.2">
      <c r="D389" s="40"/>
      <c r="E389" s="40"/>
      <c r="F389" s="40"/>
      <c r="G389" s="40"/>
      <c r="H389" s="40"/>
    </row>
    <row r="390" spans="4:8" ht="13.25" hidden="1" x14ac:dyDescent="0.2">
      <c r="D390" s="40"/>
      <c r="E390" s="40"/>
      <c r="F390" s="40"/>
      <c r="G390" s="40"/>
      <c r="H390" s="40"/>
    </row>
    <row r="391" spans="4:8" ht="13.25" hidden="1" x14ac:dyDescent="0.2">
      <c r="D391" s="40"/>
      <c r="E391" s="40"/>
      <c r="F391" s="40"/>
      <c r="G391" s="40"/>
      <c r="H391" s="40"/>
    </row>
    <row r="392" spans="4:8" ht="13.25" hidden="1" x14ac:dyDescent="0.2">
      <c r="D392" s="40"/>
      <c r="E392" s="40"/>
      <c r="F392" s="40"/>
      <c r="G392" s="40"/>
      <c r="H392" s="40"/>
    </row>
    <row r="393" spans="4:8" ht="13.25" hidden="1" x14ac:dyDescent="0.2">
      <c r="D393" s="40"/>
      <c r="E393" s="40"/>
      <c r="F393" s="40"/>
      <c r="G393" s="40"/>
      <c r="H393" s="40"/>
    </row>
    <row r="394" spans="4:8" ht="13.25" hidden="1" x14ac:dyDescent="0.2">
      <c r="D394" s="40"/>
      <c r="E394" s="40"/>
      <c r="F394" s="40"/>
      <c r="G394" s="40"/>
      <c r="H394" s="40"/>
    </row>
    <row r="395" spans="4:8" ht="13.25" hidden="1" x14ac:dyDescent="0.2">
      <c r="D395" s="40"/>
      <c r="E395" s="40"/>
      <c r="F395" s="40"/>
      <c r="G395" s="40"/>
      <c r="H395" s="40"/>
    </row>
    <row r="396" spans="4:8" ht="13.25" hidden="1" x14ac:dyDescent="0.2">
      <c r="D396" s="40"/>
      <c r="E396" s="40"/>
      <c r="F396" s="40"/>
      <c r="G396" s="40"/>
      <c r="H396" s="40"/>
    </row>
    <row r="397" spans="4:8" ht="13.25" hidden="1" x14ac:dyDescent="0.2">
      <c r="D397" s="40"/>
      <c r="E397" s="40"/>
      <c r="F397" s="40"/>
      <c r="G397" s="40"/>
      <c r="H397" s="40"/>
    </row>
    <row r="398" spans="4:8" ht="13.25" hidden="1" x14ac:dyDescent="0.2">
      <c r="D398" s="40"/>
      <c r="E398" s="40"/>
      <c r="F398" s="40"/>
      <c r="G398" s="40"/>
      <c r="H398" s="40"/>
    </row>
    <row r="399" spans="4:8" ht="13.25" hidden="1" x14ac:dyDescent="0.2">
      <c r="D399" s="40"/>
      <c r="E399" s="40"/>
      <c r="F399" s="40"/>
      <c r="G399" s="40"/>
      <c r="H399" s="40"/>
    </row>
    <row r="400" spans="4:8" ht="13.25" hidden="1" x14ac:dyDescent="0.2">
      <c r="D400" s="40"/>
      <c r="E400" s="40"/>
      <c r="F400" s="40"/>
      <c r="G400" s="40"/>
      <c r="H400" s="40"/>
    </row>
    <row r="401" spans="4:8" ht="13.25" hidden="1" x14ac:dyDescent="0.2">
      <c r="D401" s="40"/>
      <c r="E401" s="40"/>
      <c r="F401" s="40"/>
      <c r="G401" s="40"/>
      <c r="H401" s="40"/>
    </row>
    <row r="402" spans="4:8" ht="13.25" hidden="1" x14ac:dyDescent="0.2">
      <c r="D402" s="40"/>
      <c r="E402" s="40"/>
      <c r="F402" s="40"/>
      <c r="G402" s="40"/>
      <c r="H402" s="40"/>
    </row>
    <row r="403" spans="4:8" ht="13.25" hidden="1" x14ac:dyDescent="0.2">
      <c r="D403" s="40"/>
      <c r="E403" s="40"/>
      <c r="F403" s="40"/>
      <c r="G403" s="40"/>
      <c r="H403" s="40"/>
    </row>
    <row r="404" spans="4:8" ht="13.25" hidden="1" x14ac:dyDescent="0.2">
      <c r="D404" s="40"/>
      <c r="E404" s="40"/>
      <c r="F404" s="40"/>
      <c r="G404" s="40"/>
      <c r="H404" s="40"/>
    </row>
    <row r="405" spans="4:8" ht="13.25" hidden="1" x14ac:dyDescent="0.2">
      <c r="D405" s="40"/>
      <c r="E405" s="40"/>
      <c r="F405" s="40"/>
      <c r="G405" s="40"/>
      <c r="H405" s="40"/>
    </row>
    <row r="406" spans="4:8" ht="13.25" hidden="1" x14ac:dyDescent="0.2">
      <c r="D406" s="40"/>
      <c r="E406" s="40"/>
      <c r="F406" s="40"/>
      <c r="G406" s="40"/>
      <c r="H406" s="40"/>
    </row>
    <row r="407" spans="4:8" ht="13.25" hidden="1" x14ac:dyDescent="0.2">
      <c r="D407" s="40"/>
      <c r="E407" s="40"/>
      <c r="F407" s="40"/>
      <c r="G407" s="40"/>
      <c r="H407" s="40"/>
    </row>
    <row r="408" spans="4:8" ht="13.25" hidden="1" x14ac:dyDescent="0.2">
      <c r="D408" s="40"/>
      <c r="E408" s="40"/>
      <c r="F408" s="40"/>
      <c r="G408" s="40"/>
      <c r="H408" s="40"/>
    </row>
    <row r="409" spans="4:8" ht="13.25" hidden="1" x14ac:dyDescent="0.2">
      <c r="D409" s="40"/>
      <c r="E409" s="40"/>
      <c r="F409" s="40"/>
      <c r="G409" s="40"/>
      <c r="H409" s="40"/>
    </row>
    <row r="410" spans="4:8" ht="13.25" hidden="1" x14ac:dyDescent="0.2">
      <c r="D410" s="40"/>
      <c r="E410" s="40"/>
      <c r="F410" s="40"/>
      <c r="G410" s="40"/>
      <c r="H410" s="40"/>
    </row>
    <row r="411" spans="4:8" ht="13.25" hidden="1" x14ac:dyDescent="0.2">
      <c r="D411" s="40"/>
      <c r="E411" s="40"/>
      <c r="F411" s="40"/>
      <c r="G411" s="40"/>
      <c r="H411" s="40"/>
    </row>
    <row r="412" spans="4:8" ht="13.25" hidden="1" x14ac:dyDescent="0.2">
      <c r="D412" s="40"/>
      <c r="E412" s="40"/>
      <c r="F412" s="40"/>
      <c r="G412" s="40"/>
      <c r="H412" s="40"/>
    </row>
    <row r="413" spans="4:8" ht="13.25" hidden="1" x14ac:dyDescent="0.2">
      <c r="D413" s="40"/>
      <c r="E413" s="40"/>
      <c r="F413" s="40"/>
      <c r="G413" s="40"/>
      <c r="H413" s="40"/>
    </row>
    <row r="414" spans="4:8" ht="13.25" hidden="1" x14ac:dyDescent="0.2">
      <c r="D414" s="40"/>
      <c r="E414" s="40"/>
      <c r="F414" s="40"/>
      <c r="G414" s="40"/>
      <c r="H414" s="40"/>
    </row>
    <row r="415" spans="4:8" ht="13.25" hidden="1" x14ac:dyDescent="0.2">
      <c r="D415" s="40"/>
      <c r="E415" s="40"/>
      <c r="F415" s="40"/>
      <c r="G415" s="40"/>
      <c r="H415" s="40"/>
    </row>
    <row r="416" spans="4:8" ht="13.25" hidden="1" x14ac:dyDescent="0.2">
      <c r="D416" s="40"/>
      <c r="E416" s="40"/>
      <c r="F416" s="40"/>
      <c r="G416" s="40"/>
      <c r="H416" s="40"/>
    </row>
    <row r="417" spans="4:8" ht="13.25" hidden="1" x14ac:dyDescent="0.2">
      <c r="D417" s="40"/>
      <c r="E417" s="40"/>
      <c r="F417" s="40"/>
      <c r="G417" s="40"/>
      <c r="H417" s="40"/>
    </row>
    <row r="418" spans="4:8" ht="13.25" hidden="1" x14ac:dyDescent="0.2">
      <c r="D418" s="40"/>
      <c r="E418" s="40"/>
      <c r="F418" s="40"/>
      <c r="G418" s="40"/>
      <c r="H418" s="40"/>
    </row>
    <row r="419" spans="4:8" ht="13.25" hidden="1" x14ac:dyDescent="0.2">
      <c r="D419" s="40"/>
      <c r="E419" s="40"/>
      <c r="F419" s="40"/>
      <c r="G419" s="40"/>
      <c r="H419" s="40"/>
    </row>
    <row r="420" spans="4:8" ht="13.25" hidden="1" x14ac:dyDescent="0.2">
      <c r="D420" s="40"/>
      <c r="E420" s="40"/>
      <c r="F420" s="40"/>
      <c r="G420" s="40"/>
      <c r="H420" s="40"/>
    </row>
    <row r="421" spans="4:8" ht="13.25" hidden="1" x14ac:dyDescent="0.2">
      <c r="D421" s="40"/>
      <c r="E421" s="40"/>
      <c r="F421" s="40"/>
      <c r="G421" s="40"/>
      <c r="H421" s="40"/>
    </row>
    <row r="422" spans="4:8" ht="13.25" hidden="1" x14ac:dyDescent="0.2">
      <c r="D422" s="40"/>
      <c r="E422" s="40"/>
      <c r="F422" s="40"/>
      <c r="G422" s="40"/>
      <c r="H422" s="40"/>
    </row>
    <row r="423" spans="4:8" ht="13.25" hidden="1" x14ac:dyDescent="0.2">
      <c r="D423" s="40"/>
      <c r="E423" s="40"/>
      <c r="F423" s="40"/>
      <c r="G423" s="40"/>
      <c r="H423" s="40"/>
    </row>
    <row r="424" spans="4:8" ht="13.25" hidden="1" x14ac:dyDescent="0.2">
      <c r="D424" s="40"/>
      <c r="E424" s="40"/>
      <c r="F424" s="40"/>
      <c r="G424" s="40"/>
      <c r="H424" s="40"/>
    </row>
    <row r="425" spans="4:8" ht="13.25" hidden="1" x14ac:dyDescent="0.2">
      <c r="D425" s="40"/>
      <c r="E425" s="40"/>
      <c r="F425" s="40"/>
      <c r="G425" s="40"/>
      <c r="H425" s="40"/>
    </row>
    <row r="426" spans="4:8" ht="13.25" hidden="1" x14ac:dyDescent="0.2">
      <c r="D426" s="40"/>
      <c r="E426" s="40"/>
      <c r="F426" s="40"/>
      <c r="G426" s="40"/>
      <c r="H426" s="40"/>
    </row>
    <row r="427" spans="4:8" ht="13.25" hidden="1" x14ac:dyDescent="0.2">
      <c r="D427" s="40"/>
      <c r="E427" s="40"/>
      <c r="F427" s="40"/>
      <c r="G427" s="40"/>
      <c r="H427" s="40"/>
    </row>
    <row r="428" spans="4:8" ht="13.25" hidden="1" x14ac:dyDescent="0.2">
      <c r="D428" s="40"/>
      <c r="E428" s="40"/>
      <c r="F428" s="40"/>
      <c r="G428" s="40"/>
      <c r="H428" s="40"/>
    </row>
    <row r="429" spans="4:8" ht="13.25" hidden="1" x14ac:dyDescent="0.2">
      <c r="D429" s="40"/>
      <c r="E429" s="40"/>
      <c r="F429" s="40"/>
      <c r="G429" s="40"/>
      <c r="H429" s="40"/>
    </row>
    <row r="430" spans="4:8" ht="13.25" hidden="1" x14ac:dyDescent="0.2">
      <c r="D430" s="40"/>
      <c r="E430" s="40"/>
      <c r="F430" s="40"/>
      <c r="G430" s="40"/>
      <c r="H430" s="40"/>
    </row>
    <row r="431" spans="4:8" ht="13.25" hidden="1" x14ac:dyDescent="0.2">
      <c r="D431" s="40"/>
      <c r="E431" s="40"/>
      <c r="F431" s="40"/>
      <c r="G431" s="40"/>
      <c r="H431" s="40"/>
    </row>
    <row r="432" spans="4:8" ht="13.25" hidden="1" x14ac:dyDescent="0.2">
      <c r="D432" s="40"/>
      <c r="E432" s="40"/>
      <c r="F432" s="40"/>
      <c r="G432" s="40"/>
      <c r="H432" s="40"/>
    </row>
    <row r="433" spans="4:8" ht="13.25" hidden="1" x14ac:dyDescent="0.2">
      <c r="D433" s="40"/>
      <c r="E433" s="40"/>
      <c r="F433" s="40"/>
      <c r="G433" s="40"/>
      <c r="H433" s="40"/>
    </row>
    <row r="434" spans="4:8" ht="13.25" hidden="1" x14ac:dyDescent="0.2">
      <c r="D434" s="40"/>
      <c r="E434" s="40"/>
      <c r="F434" s="40"/>
      <c r="G434" s="40"/>
      <c r="H434" s="40"/>
    </row>
    <row r="435" spans="4:8" ht="13.25" hidden="1" x14ac:dyDescent="0.2">
      <c r="D435" s="40"/>
      <c r="E435" s="40"/>
      <c r="F435" s="40"/>
      <c r="G435" s="40"/>
      <c r="H435" s="40"/>
    </row>
    <row r="436" spans="4:8" ht="13.25" hidden="1" x14ac:dyDescent="0.2">
      <c r="D436" s="40"/>
      <c r="E436" s="40"/>
      <c r="F436" s="40"/>
      <c r="G436" s="40"/>
      <c r="H436" s="40"/>
    </row>
    <row r="437" spans="4:8" ht="13.25" hidden="1" x14ac:dyDescent="0.2">
      <c r="D437" s="40"/>
      <c r="E437" s="40"/>
      <c r="F437" s="40"/>
      <c r="G437" s="40"/>
      <c r="H437" s="40"/>
    </row>
    <row r="438" spans="4:8" ht="13.25" hidden="1" x14ac:dyDescent="0.2">
      <c r="D438" s="40"/>
      <c r="E438" s="40"/>
      <c r="F438" s="40"/>
      <c r="G438" s="40"/>
      <c r="H438" s="40"/>
    </row>
    <row r="439" spans="4:8" ht="13.25" hidden="1" x14ac:dyDescent="0.2">
      <c r="D439" s="40"/>
      <c r="E439" s="40"/>
      <c r="F439" s="40"/>
      <c r="G439" s="40"/>
      <c r="H439" s="40"/>
    </row>
    <row r="440" spans="4:8" ht="13.25" hidden="1" x14ac:dyDescent="0.2">
      <c r="D440" s="40"/>
      <c r="E440" s="40"/>
      <c r="F440" s="40"/>
      <c r="G440" s="40"/>
      <c r="H440" s="40"/>
    </row>
    <row r="441" spans="4:8" ht="13.25" hidden="1" x14ac:dyDescent="0.2">
      <c r="D441" s="40"/>
      <c r="E441" s="40"/>
      <c r="F441" s="40"/>
      <c r="G441" s="40"/>
      <c r="H441" s="40"/>
    </row>
    <row r="442" spans="4:8" ht="13.25" hidden="1" x14ac:dyDescent="0.2">
      <c r="D442" s="40"/>
      <c r="E442" s="40"/>
      <c r="F442" s="40"/>
      <c r="G442" s="40"/>
      <c r="H442" s="40"/>
    </row>
    <row r="443" spans="4:8" ht="13.25" hidden="1" x14ac:dyDescent="0.2">
      <c r="D443" s="40"/>
      <c r="E443" s="40"/>
      <c r="F443" s="40"/>
      <c r="G443" s="40"/>
      <c r="H443" s="40"/>
    </row>
    <row r="444" spans="4:8" ht="13.25" hidden="1" x14ac:dyDescent="0.2">
      <c r="D444" s="40"/>
      <c r="E444" s="40"/>
      <c r="F444" s="40"/>
      <c r="G444" s="40"/>
      <c r="H444" s="40"/>
    </row>
    <row r="445" spans="4:8" ht="13.25" hidden="1" x14ac:dyDescent="0.2">
      <c r="D445" s="40"/>
      <c r="E445" s="40"/>
      <c r="F445" s="40"/>
      <c r="G445" s="40"/>
      <c r="H445" s="40"/>
    </row>
    <row r="446" spans="4:8" ht="13.25" hidden="1" x14ac:dyDescent="0.2">
      <c r="D446" s="40"/>
      <c r="E446" s="40"/>
      <c r="F446" s="40"/>
      <c r="G446" s="40"/>
      <c r="H446" s="40"/>
    </row>
    <row r="447" spans="4:8" ht="13.25" hidden="1" x14ac:dyDescent="0.2">
      <c r="D447" s="40"/>
      <c r="E447" s="40"/>
      <c r="F447" s="40"/>
      <c r="G447" s="40"/>
      <c r="H447" s="40"/>
    </row>
    <row r="448" spans="4:8" ht="13.25" hidden="1" x14ac:dyDescent="0.2">
      <c r="D448" s="40"/>
      <c r="E448" s="40"/>
      <c r="F448" s="40"/>
      <c r="G448" s="40"/>
      <c r="H448" s="40"/>
    </row>
    <row r="449" spans="4:8" ht="13.25" hidden="1" x14ac:dyDescent="0.2">
      <c r="D449" s="40"/>
      <c r="E449" s="40"/>
      <c r="F449" s="40"/>
      <c r="G449" s="40"/>
      <c r="H449" s="40"/>
    </row>
    <row r="450" spans="4:8" ht="13.25" hidden="1" x14ac:dyDescent="0.2">
      <c r="D450" s="40"/>
      <c r="E450" s="40"/>
      <c r="F450" s="40"/>
      <c r="G450" s="40"/>
      <c r="H450" s="40"/>
    </row>
    <row r="451" spans="4:8" ht="13.25" hidden="1" x14ac:dyDescent="0.2">
      <c r="D451" s="40"/>
      <c r="E451" s="40"/>
      <c r="F451" s="40"/>
      <c r="G451" s="40"/>
      <c r="H451" s="40"/>
    </row>
    <row r="452" spans="4:8" ht="13.25" hidden="1" x14ac:dyDescent="0.2">
      <c r="D452" s="40"/>
      <c r="E452" s="40"/>
      <c r="F452" s="40"/>
      <c r="G452" s="40"/>
      <c r="H452" s="40"/>
    </row>
    <row r="453" spans="4:8" ht="13.25" hidden="1" x14ac:dyDescent="0.2">
      <c r="D453" s="40"/>
      <c r="E453" s="40"/>
      <c r="F453" s="40"/>
      <c r="G453" s="40"/>
      <c r="H453" s="40"/>
    </row>
    <row r="454" spans="4:8" ht="13.25" hidden="1" x14ac:dyDescent="0.2">
      <c r="D454" s="40"/>
      <c r="E454" s="40"/>
      <c r="F454" s="40"/>
      <c r="G454" s="40"/>
      <c r="H454" s="40"/>
    </row>
    <row r="455" spans="4:8" ht="13.25" hidden="1" x14ac:dyDescent="0.2">
      <c r="D455" s="40"/>
      <c r="E455" s="40"/>
      <c r="F455" s="40"/>
      <c r="G455" s="40"/>
      <c r="H455" s="40"/>
    </row>
    <row r="456" spans="4:8" ht="13.25" hidden="1" x14ac:dyDescent="0.2">
      <c r="D456" s="40"/>
      <c r="E456" s="40"/>
      <c r="F456" s="40"/>
      <c r="G456" s="40"/>
      <c r="H456" s="40"/>
    </row>
    <row r="457" spans="4:8" ht="13.25" hidden="1" x14ac:dyDescent="0.2">
      <c r="D457" s="40"/>
      <c r="E457" s="40"/>
      <c r="F457" s="40"/>
      <c r="G457" s="40"/>
      <c r="H457" s="40"/>
    </row>
    <row r="458" spans="4:8" ht="13.25" hidden="1" x14ac:dyDescent="0.2">
      <c r="D458" s="40"/>
      <c r="E458" s="40"/>
      <c r="F458" s="40"/>
      <c r="G458" s="40"/>
      <c r="H458" s="40"/>
    </row>
    <row r="459" spans="4:8" ht="13.25" hidden="1" x14ac:dyDescent="0.2">
      <c r="D459" s="40"/>
      <c r="E459" s="40"/>
      <c r="F459" s="40"/>
      <c r="G459" s="40"/>
      <c r="H459" s="40"/>
    </row>
    <row r="460" spans="4:8" ht="13.25" hidden="1" x14ac:dyDescent="0.2">
      <c r="D460" s="40"/>
      <c r="E460" s="40"/>
      <c r="F460" s="40"/>
      <c r="G460" s="40"/>
      <c r="H460" s="40"/>
    </row>
    <row r="461" spans="4:8" ht="13.25" hidden="1" x14ac:dyDescent="0.2">
      <c r="D461" s="40"/>
      <c r="E461" s="40"/>
      <c r="F461" s="40"/>
      <c r="G461" s="40"/>
      <c r="H461" s="40"/>
    </row>
    <row r="462" spans="4:8" ht="13.25" hidden="1" x14ac:dyDescent="0.2">
      <c r="D462" s="40"/>
      <c r="E462" s="40"/>
      <c r="F462" s="40"/>
      <c r="G462" s="40"/>
      <c r="H462" s="40"/>
    </row>
    <row r="463" spans="4:8" ht="13.25" hidden="1" x14ac:dyDescent="0.2">
      <c r="D463" s="40"/>
      <c r="E463" s="40"/>
      <c r="F463" s="40"/>
      <c r="G463" s="40"/>
      <c r="H463" s="40"/>
    </row>
    <row r="464" spans="4:8" ht="13.25" hidden="1" x14ac:dyDescent="0.2">
      <c r="D464" s="40"/>
      <c r="E464" s="40"/>
      <c r="F464" s="40"/>
      <c r="G464" s="40"/>
      <c r="H464" s="40"/>
    </row>
    <row r="465" spans="4:8" ht="13.25" hidden="1" x14ac:dyDescent="0.2">
      <c r="D465" s="40"/>
      <c r="E465" s="40"/>
      <c r="F465" s="40"/>
      <c r="G465" s="40"/>
      <c r="H465" s="40"/>
    </row>
    <row r="466" spans="4:8" ht="13.25" hidden="1" x14ac:dyDescent="0.2">
      <c r="D466" s="40"/>
      <c r="E466" s="40"/>
      <c r="F466" s="40"/>
      <c r="G466" s="40"/>
      <c r="H466" s="40"/>
    </row>
    <row r="467" spans="4:8" ht="13.25" hidden="1" x14ac:dyDescent="0.2">
      <c r="D467" s="40"/>
      <c r="E467" s="40"/>
      <c r="F467" s="40"/>
      <c r="G467" s="40"/>
      <c r="H467" s="40"/>
    </row>
    <row r="468" spans="4:8" ht="13.25" hidden="1" x14ac:dyDescent="0.2">
      <c r="D468" s="40"/>
      <c r="E468" s="40"/>
      <c r="F468" s="40"/>
      <c r="G468" s="40"/>
      <c r="H468" s="40"/>
    </row>
    <row r="469" spans="4:8" ht="13.25" hidden="1" x14ac:dyDescent="0.2">
      <c r="D469" s="40"/>
      <c r="E469" s="40"/>
      <c r="F469" s="40"/>
      <c r="G469" s="40"/>
      <c r="H469" s="40"/>
    </row>
    <row r="470" spans="4:8" ht="13.25" hidden="1" x14ac:dyDescent="0.2">
      <c r="D470" s="40"/>
      <c r="E470" s="40"/>
      <c r="F470" s="40"/>
      <c r="G470" s="40"/>
      <c r="H470" s="40"/>
    </row>
    <row r="471" spans="4:8" ht="13.25" hidden="1" x14ac:dyDescent="0.2">
      <c r="D471" s="40"/>
      <c r="E471" s="40"/>
      <c r="F471" s="40"/>
      <c r="G471" s="40"/>
      <c r="H471" s="40"/>
    </row>
    <row r="472" spans="4:8" ht="13.25" hidden="1" x14ac:dyDescent="0.2">
      <c r="D472" s="40"/>
      <c r="E472" s="40"/>
      <c r="F472" s="40"/>
      <c r="G472" s="40"/>
      <c r="H472" s="40"/>
    </row>
    <row r="473" spans="4:8" ht="13.25" hidden="1" x14ac:dyDescent="0.2">
      <c r="D473" s="40"/>
      <c r="E473" s="40"/>
      <c r="F473" s="40"/>
      <c r="G473" s="40"/>
      <c r="H473" s="40"/>
    </row>
    <row r="474" spans="4:8" ht="13.25" hidden="1" x14ac:dyDescent="0.2">
      <c r="D474" s="40"/>
      <c r="E474" s="40"/>
      <c r="F474" s="40"/>
      <c r="G474" s="40"/>
      <c r="H474" s="40"/>
    </row>
    <row r="475" spans="4:8" ht="13.25" hidden="1" x14ac:dyDescent="0.2">
      <c r="D475" s="40"/>
      <c r="E475" s="40"/>
      <c r="F475" s="40"/>
      <c r="G475" s="40"/>
      <c r="H475" s="40"/>
    </row>
    <row r="476" spans="4:8" ht="13.25" hidden="1" x14ac:dyDescent="0.2">
      <c r="D476" s="40"/>
      <c r="E476" s="40"/>
      <c r="F476" s="40"/>
      <c r="G476" s="40"/>
      <c r="H476" s="40"/>
    </row>
    <row r="477" spans="4:8" ht="13.25" hidden="1" x14ac:dyDescent="0.2">
      <c r="D477" s="40"/>
      <c r="E477" s="40"/>
      <c r="F477" s="40"/>
      <c r="G477" s="40"/>
      <c r="H477" s="40"/>
    </row>
    <row r="478" spans="4:8" ht="13.25" hidden="1" x14ac:dyDescent="0.2">
      <c r="D478" s="40"/>
      <c r="E478" s="40"/>
      <c r="F478" s="40"/>
      <c r="G478" s="40"/>
      <c r="H478" s="40"/>
    </row>
    <row r="479" spans="4:8" ht="13.25" hidden="1" x14ac:dyDescent="0.2">
      <c r="D479" s="40"/>
      <c r="E479" s="40"/>
      <c r="F479" s="40"/>
      <c r="G479" s="40"/>
      <c r="H479" s="40"/>
    </row>
    <row r="480" spans="4:8" ht="13.25" hidden="1" x14ac:dyDescent="0.2">
      <c r="D480" s="40"/>
      <c r="E480" s="40"/>
      <c r="F480" s="40"/>
      <c r="G480" s="40"/>
      <c r="H480" s="40"/>
    </row>
    <row r="481" spans="4:8" ht="13.25" hidden="1" x14ac:dyDescent="0.2">
      <c r="D481" s="40"/>
      <c r="E481" s="40"/>
      <c r="F481" s="40"/>
      <c r="G481" s="40"/>
      <c r="H481" s="40"/>
    </row>
    <row r="482" spans="4:8" ht="13.25" hidden="1" x14ac:dyDescent="0.2">
      <c r="D482" s="40"/>
      <c r="E482" s="40"/>
      <c r="F482" s="40"/>
      <c r="G482" s="40"/>
      <c r="H482" s="40"/>
    </row>
    <row r="483" spans="4:8" ht="13.25" hidden="1" x14ac:dyDescent="0.2">
      <c r="D483" s="40"/>
      <c r="E483" s="40"/>
      <c r="F483" s="40"/>
      <c r="G483" s="40"/>
      <c r="H483" s="40"/>
    </row>
    <row r="484" spans="4:8" ht="13.25" hidden="1" x14ac:dyDescent="0.2">
      <c r="D484" s="40"/>
      <c r="E484" s="40"/>
      <c r="F484" s="40"/>
      <c r="G484" s="40"/>
      <c r="H484" s="40"/>
    </row>
    <row r="485" spans="4:8" ht="13.25" hidden="1" x14ac:dyDescent="0.2">
      <c r="D485" s="40"/>
      <c r="E485" s="40"/>
      <c r="F485" s="40"/>
      <c r="G485" s="40"/>
      <c r="H485" s="40"/>
    </row>
    <row r="486" spans="4:8" ht="13.25" hidden="1" x14ac:dyDescent="0.2">
      <c r="D486" s="40"/>
      <c r="E486" s="40"/>
      <c r="F486" s="40"/>
      <c r="G486" s="40"/>
      <c r="H486" s="40"/>
    </row>
    <row r="487" spans="4:8" ht="13.25" hidden="1" x14ac:dyDescent="0.2">
      <c r="D487" s="40"/>
      <c r="E487" s="40"/>
      <c r="F487" s="40"/>
      <c r="G487" s="40"/>
      <c r="H487" s="40"/>
    </row>
    <row r="488" spans="4:8" ht="13.25" hidden="1" x14ac:dyDescent="0.2">
      <c r="D488" s="40"/>
      <c r="E488" s="40"/>
      <c r="F488" s="40"/>
      <c r="G488" s="40"/>
      <c r="H488" s="40"/>
    </row>
    <row r="489" spans="4:8" ht="13.25" hidden="1" x14ac:dyDescent="0.2">
      <c r="D489" s="40"/>
      <c r="E489" s="40"/>
      <c r="F489" s="40"/>
      <c r="G489" s="40"/>
      <c r="H489" s="40"/>
    </row>
    <row r="490" spans="4:8" ht="13.25" hidden="1" x14ac:dyDescent="0.2">
      <c r="D490" s="40"/>
      <c r="E490" s="40"/>
      <c r="F490" s="40"/>
      <c r="G490" s="40"/>
      <c r="H490" s="40"/>
    </row>
    <row r="491" spans="4:8" ht="13.25" hidden="1" x14ac:dyDescent="0.2">
      <c r="D491" s="40"/>
      <c r="E491" s="40"/>
      <c r="F491" s="40"/>
      <c r="G491" s="40"/>
      <c r="H491" s="40"/>
    </row>
    <row r="492" spans="4:8" ht="13.25" hidden="1" x14ac:dyDescent="0.2">
      <c r="D492" s="40"/>
      <c r="E492" s="40"/>
      <c r="F492" s="40"/>
      <c r="G492" s="40"/>
      <c r="H492" s="40"/>
    </row>
    <row r="493" spans="4:8" ht="13.25" hidden="1" x14ac:dyDescent="0.2">
      <c r="D493" s="40"/>
      <c r="E493" s="40"/>
      <c r="F493" s="40"/>
      <c r="G493" s="40"/>
      <c r="H493" s="40"/>
    </row>
    <row r="494" spans="4:8" ht="13.25" hidden="1" x14ac:dyDescent="0.2">
      <c r="D494" s="40"/>
      <c r="E494" s="40"/>
      <c r="F494" s="40"/>
      <c r="G494" s="40"/>
      <c r="H494" s="40"/>
    </row>
    <row r="495" spans="4:8" ht="13.25" hidden="1" x14ac:dyDescent="0.2">
      <c r="D495" s="40"/>
      <c r="E495" s="40"/>
      <c r="F495" s="40"/>
      <c r="G495" s="40"/>
      <c r="H495" s="40"/>
    </row>
    <row r="496" spans="4:8" ht="13.25" hidden="1" x14ac:dyDescent="0.2">
      <c r="D496" s="40"/>
      <c r="E496" s="40"/>
      <c r="F496" s="40"/>
      <c r="G496" s="40"/>
      <c r="H496" s="40"/>
    </row>
    <row r="497" spans="1:1" ht="13.25" hidden="1" x14ac:dyDescent="0.2"/>
    <row r="498" spans="1:1" ht="13.25" hidden="1" x14ac:dyDescent="0.2"/>
    <row r="499" spans="1:1" ht="13.25" hidden="1" x14ac:dyDescent="0.2"/>
    <row r="500" spans="1:1" ht="13.25" hidden="1" x14ac:dyDescent="0.2"/>
    <row r="501" spans="1:1" ht="13.25" hidden="1" x14ac:dyDescent="0.2"/>
    <row r="502" spans="1:1" ht="13.25" hidden="1" x14ac:dyDescent="0.2"/>
    <row r="503" spans="1:1" ht="13.25" hidden="1" x14ac:dyDescent="0.2"/>
    <row r="504" spans="1:1" ht="13.25" hidden="1" x14ac:dyDescent="0.2"/>
    <row r="505" spans="1:1" ht="13.25" hidden="1" x14ac:dyDescent="0.2"/>
    <row r="506" spans="1:1" ht="13.25" hidden="1" x14ac:dyDescent="0.2"/>
    <row r="507" spans="1:1" ht="13.25" hidden="1" x14ac:dyDescent="0.2">
      <c r="A507" s="4" t="s">
        <v>26</v>
      </c>
    </row>
    <row r="508" spans="1:1" ht="13.25" hidden="1" x14ac:dyDescent="0.2"/>
    <row r="509" spans="1:1" ht="13.25" hidden="1" x14ac:dyDescent="0.2"/>
    <row r="510" spans="1:1" ht="13.25" hidden="1" x14ac:dyDescent="0.2"/>
    <row r="511" spans="1:1" ht="13.25" hidden="1" x14ac:dyDescent="0.2"/>
    <row r="512" spans="1:1" ht="13.25" hidden="1" x14ac:dyDescent="0.2"/>
    <row r="513" ht="13.25" hidden="1" x14ac:dyDescent="0.2"/>
    <row r="514" ht="13.25" hidden="1" x14ac:dyDescent="0.2"/>
    <row r="515" ht="13.25" hidden="1" x14ac:dyDescent="0.2"/>
    <row r="516" ht="13.25" hidden="1" x14ac:dyDescent="0.2"/>
    <row r="517" ht="13.25" hidden="1" x14ac:dyDescent="0.2"/>
    <row r="518" ht="13.25" hidden="1" x14ac:dyDescent="0.2"/>
    <row r="519" ht="13.25" hidden="1" x14ac:dyDescent="0.2"/>
    <row r="520" ht="13.25" hidden="1" x14ac:dyDescent="0.2"/>
    <row r="521" ht="13.25" hidden="1" x14ac:dyDescent="0.2"/>
    <row r="522" ht="13.25" hidden="1" x14ac:dyDescent="0.2"/>
    <row r="523" ht="13.25" hidden="1" x14ac:dyDescent="0.2"/>
    <row r="524" ht="13.25" hidden="1" x14ac:dyDescent="0.2"/>
    <row r="525" ht="13.25" hidden="1" x14ac:dyDescent="0.2"/>
    <row r="526" ht="13.25" hidden="1" x14ac:dyDescent="0.2"/>
    <row r="527" ht="13.25" hidden="1" x14ac:dyDescent="0.2"/>
    <row r="528" ht="13.25" hidden="1" x14ac:dyDescent="0.2"/>
    <row r="529" ht="13.25" hidden="1" x14ac:dyDescent="0.2"/>
    <row r="530" ht="13.25" hidden="1" x14ac:dyDescent="0.2"/>
    <row r="531" ht="13.25" hidden="1" x14ac:dyDescent="0.2"/>
    <row r="532" ht="13.25" hidden="1" x14ac:dyDescent="0.2"/>
    <row r="533" ht="13.25" hidden="1" x14ac:dyDescent="0.2"/>
    <row r="534" ht="13.25" hidden="1" x14ac:dyDescent="0.2"/>
    <row r="535" ht="13.25" hidden="1" x14ac:dyDescent="0.2"/>
    <row r="536" ht="13.25" hidden="1" x14ac:dyDescent="0.2"/>
    <row r="537" ht="13.25" hidden="1" x14ac:dyDescent="0.2"/>
    <row r="538" ht="13.25" hidden="1" x14ac:dyDescent="0.2"/>
    <row r="539" ht="13.25" hidden="1" x14ac:dyDescent="0.2"/>
    <row r="540" ht="13.25" hidden="1" x14ac:dyDescent="0.2"/>
    <row r="541" ht="13.25" hidden="1" x14ac:dyDescent="0.2"/>
    <row r="542" ht="13.25" hidden="1" x14ac:dyDescent="0.2"/>
    <row r="543" ht="13.25" hidden="1" x14ac:dyDescent="0.2"/>
    <row r="544" ht="13.25" hidden="1" x14ac:dyDescent="0.2"/>
    <row r="545" ht="13.25" hidden="1" x14ac:dyDescent="0.2"/>
    <row r="546" ht="13.25" hidden="1" x14ac:dyDescent="0.2"/>
    <row r="547" ht="13.25" hidden="1" x14ac:dyDescent="0.2"/>
    <row r="548" ht="13.25" hidden="1" x14ac:dyDescent="0.2"/>
    <row r="549" ht="13.25" hidden="1" x14ac:dyDescent="0.2"/>
    <row r="550" ht="13.25" hidden="1" x14ac:dyDescent="0.2"/>
    <row r="551" ht="13.25" hidden="1" x14ac:dyDescent="0.2"/>
    <row r="552" ht="13.25" hidden="1" x14ac:dyDescent="0.2"/>
    <row r="553" ht="13.25" hidden="1" x14ac:dyDescent="0.2"/>
    <row r="554" ht="13.25" hidden="1" x14ac:dyDescent="0.2"/>
    <row r="555" ht="13.25" hidden="1" x14ac:dyDescent="0.2"/>
    <row r="556" ht="13.25" hidden="1" x14ac:dyDescent="0.2"/>
    <row r="557" ht="13.25" hidden="1" x14ac:dyDescent="0.2"/>
    <row r="558" ht="13.25" hidden="1" x14ac:dyDescent="0.2"/>
    <row r="559" ht="13.25" hidden="1" x14ac:dyDescent="0.2"/>
    <row r="560" ht="13.25" hidden="1" x14ac:dyDescent="0.2"/>
    <row r="561" ht="13.25" hidden="1" x14ac:dyDescent="0.2"/>
    <row r="562" ht="13.25" hidden="1" x14ac:dyDescent="0.2"/>
    <row r="563" ht="13.25" hidden="1" x14ac:dyDescent="0.2"/>
    <row r="564" ht="13.25" hidden="1" x14ac:dyDescent="0.2"/>
    <row r="565" ht="13.25" hidden="1" x14ac:dyDescent="0.2"/>
    <row r="566" ht="13.25" hidden="1" x14ac:dyDescent="0.2"/>
    <row r="567" ht="13.25" hidden="1" x14ac:dyDescent="0.2"/>
    <row r="568" ht="13.25" hidden="1" x14ac:dyDescent="0.2"/>
    <row r="569" ht="13.25" hidden="1" x14ac:dyDescent="0.2"/>
    <row r="570" ht="13.25" hidden="1" x14ac:dyDescent="0.2"/>
    <row r="571" ht="13.25" hidden="1" x14ac:dyDescent="0.2"/>
    <row r="572" ht="13.25" hidden="1" x14ac:dyDescent="0.2"/>
    <row r="573" ht="13.25" hidden="1" x14ac:dyDescent="0.2"/>
    <row r="574" ht="13.25" hidden="1" x14ac:dyDescent="0.2"/>
    <row r="575" ht="13.25" hidden="1" x14ac:dyDescent="0.2"/>
    <row r="576" ht="13.25" hidden="1" x14ac:dyDescent="0.2"/>
    <row r="577" ht="13.25" hidden="1" x14ac:dyDescent="0.2"/>
    <row r="578" ht="13.25" hidden="1" x14ac:dyDescent="0.2"/>
    <row r="579" ht="13.25" hidden="1" x14ac:dyDescent="0.2"/>
    <row r="580" ht="13.25" hidden="1" x14ac:dyDescent="0.2"/>
    <row r="581" ht="13.25" hidden="1" x14ac:dyDescent="0.2"/>
    <row r="582" ht="13.25" hidden="1" x14ac:dyDescent="0.2"/>
    <row r="583" ht="13.25" hidden="1" x14ac:dyDescent="0.2"/>
    <row r="584" ht="13.25" hidden="1" x14ac:dyDescent="0.2"/>
    <row r="585" ht="13.25" hidden="1" x14ac:dyDescent="0.2"/>
    <row r="586" ht="13.25" hidden="1" x14ac:dyDescent="0.2"/>
    <row r="587" ht="13.25" hidden="1" x14ac:dyDescent="0.2"/>
    <row r="588" ht="13.25" hidden="1" x14ac:dyDescent="0.2"/>
    <row r="589" ht="13.25" hidden="1" x14ac:dyDescent="0.2"/>
    <row r="590" ht="13.25" hidden="1" x14ac:dyDescent="0.2"/>
    <row r="591" ht="13.25" hidden="1" x14ac:dyDescent="0.2"/>
    <row r="592" ht="13.25" hidden="1" x14ac:dyDescent="0.2"/>
    <row r="593" ht="13.25" hidden="1" x14ac:dyDescent="0.2"/>
    <row r="594" ht="13.25" hidden="1" x14ac:dyDescent="0.2"/>
    <row r="595" ht="13.25" hidden="1" x14ac:dyDescent="0.2"/>
    <row r="596" ht="13.25" hidden="1" x14ac:dyDescent="0.2"/>
    <row r="597" ht="13.25" hidden="1" x14ac:dyDescent="0.2"/>
    <row r="598" ht="13.25" hidden="1" x14ac:dyDescent="0.2"/>
    <row r="599" ht="13.25" hidden="1" x14ac:dyDescent="0.2"/>
    <row r="600" ht="13.25" hidden="1" x14ac:dyDescent="0.2"/>
    <row r="601" ht="13.25" hidden="1" x14ac:dyDescent="0.2"/>
    <row r="602" ht="13.25" hidden="1" x14ac:dyDescent="0.2"/>
    <row r="603" ht="13.25" hidden="1" x14ac:dyDescent="0.2"/>
    <row r="604" ht="13.25" hidden="1" x14ac:dyDescent="0.2"/>
    <row r="605" ht="13.25" hidden="1" x14ac:dyDescent="0.2"/>
    <row r="606" ht="13.25" hidden="1" x14ac:dyDescent="0.2"/>
    <row r="607" ht="13.25" hidden="1" x14ac:dyDescent="0.2"/>
    <row r="608" ht="13.25" hidden="1" x14ac:dyDescent="0.2"/>
    <row r="609" ht="13.25" hidden="1" x14ac:dyDescent="0.2"/>
  </sheetData>
  <sheetProtection algorithmName="SHA-512" hashValue="CJGyfSqVReIPVaMyWH6NPtXIap/RbRconkiiQhtmkl4TwhLTDWAR5ZgnkmHv75I0n9rKooL/MQuHVoezYZ2fPw==" saltValue="84JOfLUrFNemLC+18pvI2Q==" spinCount="100000" sheet="1" objects="1" scenarios="1"/>
  <mergeCells count="44">
    <mergeCell ref="C72:F72"/>
    <mergeCell ref="C57:F57"/>
    <mergeCell ref="C60:H60"/>
    <mergeCell ref="C63:F63"/>
    <mergeCell ref="C64:F64"/>
    <mergeCell ref="C67:H67"/>
    <mergeCell ref="C71:F71"/>
    <mergeCell ref="C56:F56"/>
    <mergeCell ref="C37:F37"/>
    <mergeCell ref="C38:F38"/>
    <mergeCell ref="I38:K38"/>
    <mergeCell ref="E39:H39"/>
    <mergeCell ref="C42:H42"/>
    <mergeCell ref="C46:F46"/>
    <mergeCell ref="C47:F47"/>
    <mergeCell ref="C49:F49"/>
    <mergeCell ref="I49:K49"/>
    <mergeCell ref="E50:H50"/>
    <mergeCell ref="C53:H53"/>
    <mergeCell ref="C36:F36"/>
    <mergeCell ref="C18:F18"/>
    <mergeCell ref="C19:F19"/>
    <mergeCell ref="I19:K19"/>
    <mergeCell ref="E20:H20"/>
    <mergeCell ref="C23:H23"/>
    <mergeCell ref="C27:F27"/>
    <mergeCell ref="C28:F28"/>
    <mergeCell ref="C29:F29"/>
    <mergeCell ref="I29:K29"/>
    <mergeCell ref="E30:H30"/>
    <mergeCell ref="C33:H33"/>
    <mergeCell ref="P2:R3"/>
    <mergeCell ref="C17:F17"/>
    <mergeCell ref="B2:C4"/>
    <mergeCell ref="D2:H4"/>
    <mergeCell ref="B5:H5"/>
    <mergeCell ref="B6:H6"/>
    <mergeCell ref="C8:F8"/>
    <mergeCell ref="C9:F9"/>
    <mergeCell ref="C10:F10"/>
    <mergeCell ref="I10:K10"/>
    <mergeCell ref="N10:AE10"/>
    <mergeCell ref="E11:H11"/>
    <mergeCell ref="C14:H14"/>
  </mergeCells>
  <conditionalFormatting sqref="L10">
    <cfRule type="cellIs" dxfId="334" priority="21" operator="greaterThan">
      <formula>110%</formula>
    </cfRule>
    <cfRule type="cellIs" dxfId="333" priority="22" operator="between">
      <formula>100.001%</formula>
      <formula>110%</formula>
    </cfRule>
    <cfRule type="cellIs" dxfId="332" priority="23" operator="between">
      <formula>70.001%</formula>
      <formula>100%</formula>
    </cfRule>
    <cfRule type="cellIs" dxfId="331" priority="24" operator="between">
      <formula>0.00001%</formula>
      <formula>70%</formula>
    </cfRule>
    <cfRule type="cellIs" dxfId="330" priority="25" operator="equal">
      <formula>0</formula>
    </cfRule>
  </conditionalFormatting>
  <conditionalFormatting sqref="L19">
    <cfRule type="cellIs" dxfId="329" priority="16" operator="greaterThan">
      <formula>110%</formula>
    </cfRule>
    <cfRule type="cellIs" dxfId="328" priority="17" operator="between">
      <formula>100.001%</formula>
      <formula>110%</formula>
    </cfRule>
    <cfRule type="cellIs" dxfId="327" priority="18" operator="between">
      <formula>70.001%</formula>
      <formula>100%</formula>
    </cfRule>
    <cfRule type="cellIs" dxfId="326" priority="19" operator="between">
      <formula>0.00001%</formula>
      <formula>70%</formula>
    </cfRule>
    <cfRule type="cellIs" dxfId="325" priority="20" operator="equal">
      <formula>0</formula>
    </cfRule>
  </conditionalFormatting>
  <conditionalFormatting sqref="L29">
    <cfRule type="cellIs" dxfId="324" priority="11" operator="greaterThan">
      <formula>110%</formula>
    </cfRule>
    <cfRule type="cellIs" dxfId="323" priority="12" operator="between">
      <formula>100.001%</formula>
      <formula>110%</formula>
    </cfRule>
    <cfRule type="cellIs" dxfId="322" priority="13" operator="between">
      <formula>70.001%</formula>
      <formula>100%</formula>
    </cfRule>
    <cfRule type="cellIs" dxfId="321" priority="14" operator="between">
      <formula>0.00001%</formula>
      <formula>70%</formula>
    </cfRule>
    <cfRule type="cellIs" dxfId="320" priority="15" operator="equal">
      <formula>0</formula>
    </cfRule>
  </conditionalFormatting>
  <conditionalFormatting sqref="L38">
    <cfRule type="cellIs" dxfId="319" priority="6" operator="greaterThan">
      <formula>110%</formula>
    </cfRule>
    <cfRule type="cellIs" dxfId="318" priority="7" operator="between">
      <formula>100.001%</formula>
      <formula>110%</formula>
    </cfRule>
    <cfRule type="cellIs" dxfId="317" priority="8" operator="between">
      <formula>70.001%</formula>
      <formula>100%</formula>
    </cfRule>
    <cfRule type="cellIs" dxfId="316" priority="9" operator="between">
      <formula>0.00001%</formula>
      <formula>70%</formula>
    </cfRule>
    <cfRule type="cellIs" dxfId="315" priority="10" operator="equal">
      <formula>0</formula>
    </cfRule>
  </conditionalFormatting>
  <conditionalFormatting sqref="L49">
    <cfRule type="cellIs" dxfId="314" priority="1" operator="greaterThan">
      <formula>110%</formula>
    </cfRule>
    <cfRule type="cellIs" dxfId="313" priority="2" operator="between">
      <formula>100.001%</formula>
      <formula>110%</formula>
    </cfRule>
    <cfRule type="cellIs" dxfId="312" priority="3" operator="between">
      <formula>70.001%</formula>
      <formula>100%</formula>
    </cfRule>
    <cfRule type="cellIs" dxfId="311" priority="4" operator="between">
      <formula>0.00001%</formula>
      <formula>70%</formula>
    </cfRule>
    <cfRule type="cellIs" dxfId="310" priority="5" operator="equal">
      <formula>0</formula>
    </cfRule>
  </conditionalFormatting>
  <hyperlinks>
    <hyperlink ref="P2:R3" location="RESUMEN!A1" display="VOLVER AL RESUMEN" xr:uid="{EF9EAA4D-8391-4DBC-9806-C650055A0724}"/>
  </hyperlinks>
  <pageMargins left="0.7" right="0.7" top="0.75" bottom="0.75" header="0.3" footer="0.3"/>
  <pageSetup paperSize="9" orientation="portrait" horizontalDpi="300" r:id="rId1"/>
  <headerFooter>
    <oddHeader>&amp;LIndicadores de Proceso</oddHeader>
    <oddFooter>&amp;L Publicación: 13 de mayo de 2020&amp;REnero - Marzo de 2020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E1001-B1A5-49F5-A6B2-2FB2931689CA}">
  <sheetPr codeName="Hoja11">
    <tabColor theme="4" tint="0.59999389629810485"/>
  </sheetPr>
  <dimension ref="A1:AM609"/>
  <sheetViews>
    <sheetView zoomScale="90" zoomScaleNormal="90" zoomScaleSheetLayoutView="142" zoomScalePageLayoutView="62" workbookViewId="0">
      <selection activeCell="E20" sqref="E20:H20"/>
    </sheetView>
  </sheetViews>
  <sheetFormatPr baseColWidth="10" defaultColWidth="0" defaultRowHeight="0" customHeight="1" zeroHeight="1" x14ac:dyDescent="0.2"/>
  <cols>
    <col min="1" max="1" width="2.5703125" style="4" customWidth="1"/>
    <col min="2" max="2" width="46.28515625" style="8" customWidth="1"/>
    <col min="3" max="3" width="12.140625" style="8" customWidth="1"/>
    <col min="4" max="5" width="10.7109375" style="8" customWidth="1"/>
    <col min="6" max="6" width="21.85546875" style="8" customWidth="1"/>
    <col min="7" max="8" width="10.7109375" style="8" customWidth="1"/>
    <col min="9" max="11" width="5.7109375" style="37" customWidth="1"/>
    <col min="12" max="12" width="10.7109375" style="38" customWidth="1"/>
    <col min="13" max="33" width="10.7109375" style="8" customWidth="1"/>
    <col min="34" max="34" width="11.42578125" style="8" customWidth="1"/>
    <col min="35" max="16384" width="11.42578125" style="8" hidden="1"/>
  </cols>
  <sheetData>
    <row r="1" spans="1:39" s="4" customFormat="1" ht="13.8" customHeight="1" thickBot="1" x14ac:dyDescent="0.25">
      <c r="A1" s="1">
        <v>9</v>
      </c>
      <c r="B1" s="2"/>
      <c r="C1" s="3"/>
      <c r="D1" s="3"/>
      <c r="G1" s="3"/>
      <c r="H1" s="3"/>
      <c r="I1" s="2"/>
      <c r="J1" s="5"/>
      <c r="K1" s="5"/>
      <c r="L1" s="6"/>
      <c r="N1" s="3"/>
      <c r="O1" s="3"/>
      <c r="R1" s="3"/>
      <c r="S1" s="3"/>
      <c r="V1" s="3"/>
      <c r="W1" s="3"/>
      <c r="Z1" s="3"/>
      <c r="AA1" s="3"/>
      <c r="AD1" s="3"/>
      <c r="AE1" s="3"/>
    </row>
    <row r="2" spans="1:39" ht="12.7" customHeight="1" x14ac:dyDescent="0.2">
      <c r="B2" s="145"/>
      <c r="C2" s="146"/>
      <c r="D2" s="149" t="s">
        <v>1</v>
      </c>
      <c r="E2" s="149"/>
      <c r="F2" s="149"/>
      <c r="G2" s="149"/>
      <c r="H2" s="150"/>
      <c r="I2" s="5"/>
      <c r="J2" s="5"/>
      <c r="K2" s="5"/>
      <c r="L2" s="7"/>
      <c r="M2" s="4"/>
      <c r="N2" s="4"/>
      <c r="O2" s="4"/>
      <c r="P2" s="80" t="s">
        <v>58</v>
      </c>
      <c r="Q2" s="80"/>
      <c r="R2" s="80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ht="12.7" customHeight="1" x14ac:dyDescent="0.2">
      <c r="B3" s="147"/>
      <c r="C3" s="148"/>
      <c r="D3" s="151"/>
      <c r="E3" s="151"/>
      <c r="F3" s="151"/>
      <c r="G3" s="151"/>
      <c r="H3" s="152"/>
      <c r="I3" s="5"/>
      <c r="J3" s="5"/>
      <c r="K3" s="5"/>
      <c r="L3" s="7"/>
      <c r="M3" s="4"/>
      <c r="N3" s="4"/>
      <c r="O3" s="4"/>
      <c r="P3" s="80"/>
      <c r="Q3" s="80"/>
      <c r="R3" s="80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12.7" customHeight="1" x14ac:dyDescent="0.2">
      <c r="B4" s="147"/>
      <c r="C4" s="148"/>
      <c r="D4" s="151"/>
      <c r="E4" s="151"/>
      <c r="F4" s="151"/>
      <c r="G4" s="151"/>
      <c r="H4" s="152"/>
      <c r="I4" s="5"/>
      <c r="J4" s="5"/>
      <c r="K4" s="5"/>
      <c r="L4" s="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ht="12.7" customHeight="1" x14ac:dyDescent="0.2">
      <c r="B5" s="153" t="s">
        <v>0</v>
      </c>
      <c r="C5" s="154"/>
      <c r="D5" s="154"/>
      <c r="E5" s="154"/>
      <c r="F5" s="154"/>
      <c r="G5" s="154"/>
      <c r="H5" s="155"/>
      <c r="I5" s="5"/>
      <c r="J5" s="5"/>
      <c r="K5" s="5"/>
      <c r="L5" s="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ht="12.7" customHeight="1" thickBot="1" x14ac:dyDescent="0.25">
      <c r="B6" s="156" t="s">
        <v>2</v>
      </c>
      <c r="C6" s="157"/>
      <c r="D6" s="157"/>
      <c r="E6" s="157"/>
      <c r="F6" s="157"/>
      <c r="G6" s="157"/>
      <c r="H6" s="158"/>
      <c r="I6" s="5"/>
      <c r="J6" s="5"/>
      <c r="K6" s="5"/>
      <c r="L6" s="7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s="4" customFormat="1" ht="12.7" customHeight="1" thickBot="1" x14ac:dyDescent="0.25">
      <c r="B7" s="1"/>
      <c r="C7" s="1"/>
      <c r="D7" s="1"/>
      <c r="E7" s="1"/>
      <c r="F7" s="1"/>
      <c r="G7" s="1"/>
      <c r="H7" s="1"/>
      <c r="I7" s="5"/>
      <c r="J7" s="5"/>
      <c r="K7" s="5"/>
      <c r="L7" s="7"/>
    </row>
    <row r="8" spans="1:39" ht="14" hidden="1" thickBot="1" x14ac:dyDescent="0.25">
      <c r="B8" s="46" t="s">
        <v>3</v>
      </c>
      <c r="C8" s="159" t="str">
        <f>+VLOOKUP(C11,'[11]Datos Indicadores'!$A$2:$Y$144,11,FALSE)</f>
        <v>Proceso: Operación Aduanera</v>
      </c>
      <c r="D8" s="159"/>
      <c r="E8" s="159"/>
      <c r="F8" s="159"/>
      <c r="G8" s="47" t="s">
        <v>4</v>
      </c>
      <c r="H8" s="48">
        <f>+VLOOKUP(C11,'[11]Datos Indicadores'!$A$2:$Y$144,10,FALSE)</f>
        <v>11</v>
      </c>
      <c r="I8" s="5"/>
      <c r="J8" s="5"/>
      <c r="K8" s="5"/>
      <c r="L8" s="7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ht="14" hidden="1" thickBot="1" x14ac:dyDescent="0.25">
      <c r="B9" s="49" t="s">
        <v>5</v>
      </c>
      <c r="C9" s="144" t="str">
        <f>+VLOOKUP(C11,'[11]Datos Indicadores'!$A$2:$Y$144,13,FALSE)</f>
        <v>Subproceso: Control a Operaciones</v>
      </c>
      <c r="D9" s="144"/>
      <c r="E9" s="144"/>
      <c r="F9" s="144"/>
      <c r="G9" s="50" t="s">
        <v>4</v>
      </c>
      <c r="H9" s="51">
        <f>+VLOOKUP(C11,'[11]Datos Indicadores'!$A$2:$Y$144,12,FALSE)</f>
        <v>296</v>
      </c>
      <c r="I9" s="5"/>
      <c r="J9" s="5"/>
      <c r="K9" s="5"/>
      <c r="L9" s="7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ht="25.55" customHeight="1" thickTop="1" thickBot="1" x14ac:dyDescent="0.25">
      <c r="B10" s="52" t="s">
        <v>6</v>
      </c>
      <c r="C10" s="108" t="s">
        <v>205</v>
      </c>
      <c r="D10" s="109"/>
      <c r="E10" s="109"/>
      <c r="F10" s="110"/>
      <c r="G10" s="53" t="s">
        <v>4</v>
      </c>
      <c r="H10" s="54">
        <v>2103</v>
      </c>
      <c r="I10" s="160" t="s">
        <v>7</v>
      </c>
      <c r="J10" s="160"/>
      <c r="K10" s="160"/>
      <c r="L10" s="15">
        <f>+'[11]37 POA'!Q46</f>
        <v>1.0338674925935902</v>
      </c>
      <c r="M10" s="4"/>
      <c r="N10" s="99" t="s">
        <v>30</v>
      </c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75"/>
      <c r="AF10" s="4"/>
      <c r="AG10" s="4"/>
      <c r="AH10" s="4"/>
      <c r="AI10" s="4"/>
      <c r="AJ10" s="4"/>
      <c r="AK10" s="4"/>
      <c r="AL10" s="4"/>
      <c r="AM10" s="4"/>
    </row>
    <row r="11" spans="1:39" ht="55.85" customHeight="1" thickTop="1" thickBot="1" x14ac:dyDescent="0.25">
      <c r="B11" s="55" t="s">
        <v>9</v>
      </c>
      <c r="C11" s="69">
        <v>37</v>
      </c>
      <c r="D11" s="56" t="s">
        <v>10</v>
      </c>
      <c r="E11" s="117" t="s">
        <v>206</v>
      </c>
      <c r="F11" s="118"/>
      <c r="G11" s="118"/>
      <c r="H11" s="119"/>
      <c r="I11" s="39"/>
      <c r="J11" s="39"/>
      <c r="K11" s="39"/>
      <c r="L11" s="7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ht="12.7" hidden="1" customHeight="1" x14ac:dyDescent="0.2">
      <c r="B12" s="57" t="s">
        <v>11</v>
      </c>
      <c r="C12" s="58" t="s">
        <v>115</v>
      </c>
      <c r="D12" s="59" t="s">
        <v>12</v>
      </c>
      <c r="E12" s="58">
        <v>80</v>
      </c>
      <c r="F12" s="59" t="s">
        <v>13</v>
      </c>
      <c r="G12" s="60">
        <v>0</v>
      </c>
      <c r="H12" s="61"/>
      <c r="I12" s="39"/>
      <c r="J12" s="39"/>
      <c r="K12" s="39"/>
      <c r="L12" s="7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ht="12.7" hidden="1" customHeight="1" x14ac:dyDescent="0.2">
      <c r="B13" s="46" t="s">
        <v>14</v>
      </c>
      <c r="C13" s="68" t="s">
        <v>72</v>
      </c>
      <c r="D13" s="47" t="s">
        <v>15</v>
      </c>
      <c r="E13" s="68" t="s">
        <v>64</v>
      </c>
      <c r="F13" s="47"/>
      <c r="G13" s="47"/>
      <c r="H13" s="62"/>
      <c r="I13" s="39"/>
      <c r="J13" s="39"/>
      <c r="K13" s="39"/>
      <c r="L13" s="7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ht="13.6" hidden="1" customHeight="1" thickBot="1" x14ac:dyDescent="0.25">
      <c r="B14" s="55" t="s">
        <v>16</v>
      </c>
      <c r="C14" s="120" t="s">
        <v>68</v>
      </c>
      <c r="D14" s="121"/>
      <c r="E14" s="121"/>
      <c r="F14" s="121"/>
      <c r="G14" s="121"/>
      <c r="H14" s="122"/>
      <c r="I14" s="39"/>
      <c r="J14" s="39"/>
      <c r="K14" s="39"/>
      <c r="L14" s="7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s="4" customFormat="1" ht="12.7" hidden="1" customHeight="1" x14ac:dyDescent="0.2">
      <c r="B15" s="1"/>
      <c r="C15" s="1"/>
      <c r="D15" s="1"/>
      <c r="E15" s="1"/>
      <c r="F15" s="1"/>
      <c r="G15" s="1"/>
      <c r="H15" s="1"/>
      <c r="I15" s="39"/>
      <c r="J15" s="39"/>
      <c r="K15" s="39"/>
      <c r="L15" s="7"/>
    </row>
    <row r="16" spans="1:39" s="4" customFormat="1" ht="12.7" customHeight="1" thickBot="1" x14ac:dyDescent="0.25">
      <c r="B16" s="1"/>
      <c r="C16" s="1"/>
      <c r="D16" s="1"/>
      <c r="E16" s="1"/>
      <c r="F16" s="1"/>
      <c r="G16" s="1"/>
      <c r="H16" s="1"/>
      <c r="I16" s="39"/>
      <c r="J16" s="39"/>
      <c r="K16" s="39"/>
      <c r="L16" s="7"/>
    </row>
    <row r="17" spans="2:39" ht="13.6" hidden="1" customHeight="1" thickBot="1" x14ac:dyDescent="0.25">
      <c r="B17" s="46" t="s">
        <v>3</v>
      </c>
      <c r="C17" s="81" t="s">
        <v>207</v>
      </c>
      <c r="D17" s="82"/>
      <c r="E17" s="82"/>
      <c r="F17" s="83"/>
      <c r="G17" s="47" t="s">
        <v>4</v>
      </c>
      <c r="H17" s="48">
        <v>11</v>
      </c>
      <c r="I17" s="39"/>
      <c r="J17" s="39"/>
      <c r="K17" s="39"/>
      <c r="L17" s="7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2:39" ht="13.6" hidden="1" customHeight="1" thickBot="1" x14ac:dyDescent="0.25">
      <c r="B18" s="49" t="s">
        <v>5</v>
      </c>
      <c r="C18" s="105" t="s">
        <v>208</v>
      </c>
      <c r="D18" s="106"/>
      <c r="E18" s="106"/>
      <c r="F18" s="107"/>
      <c r="G18" s="50" t="s">
        <v>4</v>
      </c>
      <c r="H18" s="51">
        <v>294</v>
      </c>
      <c r="I18" s="39"/>
      <c r="J18" s="39"/>
      <c r="K18" s="39"/>
      <c r="L18" s="7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2:39" ht="25.55" customHeight="1" thickTop="1" thickBot="1" x14ac:dyDescent="0.25">
      <c r="B19" s="52" t="s">
        <v>6</v>
      </c>
      <c r="C19" s="108" t="s">
        <v>209</v>
      </c>
      <c r="D19" s="109"/>
      <c r="E19" s="109"/>
      <c r="F19" s="110"/>
      <c r="G19" s="53" t="s">
        <v>4</v>
      </c>
      <c r="H19" s="54">
        <v>2090</v>
      </c>
      <c r="I19" s="160" t="s">
        <v>7</v>
      </c>
      <c r="J19" s="160"/>
      <c r="K19" s="160"/>
      <c r="L19" s="15">
        <f>+'[11]38 POA'!BO40</f>
        <v>1.1770335711013677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2:39" ht="35.299999999999997" customHeight="1" thickTop="1" thickBot="1" x14ac:dyDescent="0.25">
      <c r="B20" s="55" t="s">
        <v>9</v>
      </c>
      <c r="C20" s="69">
        <v>38</v>
      </c>
      <c r="D20" s="56" t="s">
        <v>10</v>
      </c>
      <c r="E20" s="117" t="s">
        <v>210</v>
      </c>
      <c r="F20" s="118"/>
      <c r="G20" s="118"/>
      <c r="H20" s="119"/>
      <c r="I20" s="39"/>
      <c r="J20" s="39"/>
      <c r="K20" s="39"/>
      <c r="L20" s="7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2:39" ht="12.7" hidden="1" customHeight="1" x14ac:dyDescent="0.2">
      <c r="B21" s="57" t="s">
        <v>11</v>
      </c>
      <c r="C21" s="58" t="s">
        <v>82</v>
      </c>
      <c r="D21" s="59" t="s">
        <v>12</v>
      </c>
      <c r="E21" s="58">
        <v>80</v>
      </c>
      <c r="F21" s="59" t="s">
        <v>13</v>
      </c>
      <c r="G21" s="60">
        <v>0</v>
      </c>
      <c r="H21" s="61"/>
      <c r="I21" s="39"/>
      <c r="J21" s="39"/>
      <c r="K21" s="39"/>
      <c r="L21" s="7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2:39" ht="12.7" hidden="1" customHeight="1" x14ac:dyDescent="0.2">
      <c r="B22" s="46" t="s">
        <v>14</v>
      </c>
      <c r="C22" s="68" t="s">
        <v>72</v>
      </c>
      <c r="D22" s="47" t="s">
        <v>15</v>
      </c>
      <c r="E22" s="68" t="s">
        <v>64</v>
      </c>
      <c r="F22" s="47"/>
      <c r="G22" s="47"/>
      <c r="H22" s="62"/>
      <c r="I22" s="39"/>
      <c r="J22" s="39"/>
      <c r="K22" s="39"/>
      <c r="L22" s="7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2:39" ht="13.6" hidden="1" customHeight="1" thickBot="1" x14ac:dyDescent="0.25">
      <c r="B23" s="55" t="s">
        <v>16</v>
      </c>
      <c r="C23" s="120" t="s">
        <v>211</v>
      </c>
      <c r="D23" s="121"/>
      <c r="E23" s="121"/>
      <c r="F23" s="121"/>
      <c r="G23" s="121"/>
      <c r="H23" s="122"/>
      <c r="I23" s="39"/>
      <c r="J23" s="39"/>
      <c r="K23" s="39"/>
      <c r="L23" s="7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2:39" s="4" customFormat="1" ht="12.7" hidden="1" customHeight="1" x14ac:dyDescent="0.2">
      <c r="B24" s="1"/>
      <c r="C24" s="1"/>
      <c r="D24" s="1"/>
      <c r="E24" s="1"/>
      <c r="F24" s="1"/>
      <c r="G24" s="1"/>
      <c r="H24" s="1"/>
      <c r="I24" s="39"/>
      <c r="J24" s="39"/>
      <c r="K24" s="39"/>
      <c r="L24" s="7"/>
    </row>
    <row r="25" spans="2:39" s="4" customFormat="1" ht="12.7" hidden="1" customHeight="1" x14ac:dyDescent="0.2">
      <c r="B25" s="1"/>
      <c r="C25" s="1"/>
      <c r="D25" s="1"/>
      <c r="E25" s="1"/>
      <c r="F25" s="1"/>
      <c r="G25" s="1"/>
      <c r="H25" s="1"/>
      <c r="I25" s="39"/>
      <c r="J25" s="39"/>
      <c r="K25" s="39"/>
      <c r="L25" s="7"/>
    </row>
    <row r="26" spans="2:39" s="4" customFormat="1" ht="12.7" customHeight="1" thickBot="1" x14ac:dyDescent="0.25">
      <c r="B26" s="1"/>
      <c r="C26" s="1"/>
      <c r="D26" s="1"/>
      <c r="E26" s="1"/>
      <c r="F26" s="1"/>
      <c r="G26" s="1"/>
      <c r="H26" s="1"/>
      <c r="I26" s="39"/>
      <c r="J26" s="39"/>
      <c r="K26" s="39"/>
      <c r="L26" s="7"/>
    </row>
    <row r="27" spans="2:39" ht="13.6" hidden="1" customHeight="1" thickBot="1" x14ac:dyDescent="0.25">
      <c r="B27" s="46" t="s">
        <v>3</v>
      </c>
      <c r="C27" s="81" t="s">
        <v>207</v>
      </c>
      <c r="D27" s="82"/>
      <c r="E27" s="82"/>
      <c r="F27" s="83"/>
      <c r="G27" s="47" t="s">
        <v>4</v>
      </c>
      <c r="H27" s="48">
        <v>11</v>
      </c>
      <c r="I27" s="39"/>
      <c r="J27" s="39"/>
      <c r="K27" s="39"/>
      <c r="L27" s="7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2:39" ht="13.6" hidden="1" customHeight="1" thickBot="1" x14ac:dyDescent="0.25">
      <c r="B28" s="49" t="s">
        <v>5</v>
      </c>
      <c r="C28" s="105" t="s">
        <v>212</v>
      </c>
      <c r="D28" s="106"/>
      <c r="E28" s="106"/>
      <c r="F28" s="107"/>
      <c r="G28" s="50" t="s">
        <v>4</v>
      </c>
      <c r="H28" s="51">
        <v>216</v>
      </c>
      <c r="I28" s="39"/>
      <c r="J28" s="39"/>
      <c r="K28" s="39"/>
      <c r="L28" s="7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2:39" ht="25.55" customHeight="1" thickTop="1" thickBot="1" x14ac:dyDescent="0.25">
      <c r="B29" s="52" t="s">
        <v>6</v>
      </c>
      <c r="C29" s="108" t="s">
        <v>213</v>
      </c>
      <c r="D29" s="109"/>
      <c r="E29" s="109"/>
      <c r="F29" s="110"/>
      <c r="G29" s="53" t="s">
        <v>4</v>
      </c>
      <c r="H29" s="54">
        <v>2093</v>
      </c>
      <c r="I29" s="160" t="s">
        <v>7</v>
      </c>
      <c r="J29" s="160"/>
      <c r="K29" s="160"/>
      <c r="L29" s="15">
        <f>+'[11]125 POA'!N24</f>
        <v>2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2:39" ht="47.05" customHeight="1" thickTop="1" thickBot="1" x14ac:dyDescent="0.25">
      <c r="B30" s="55" t="s">
        <v>9</v>
      </c>
      <c r="C30" s="69">
        <v>125</v>
      </c>
      <c r="D30" s="56" t="s">
        <v>10</v>
      </c>
      <c r="E30" s="117" t="s">
        <v>214</v>
      </c>
      <c r="F30" s="118"/>
      <c r="G30" s="118"/>
      <c r="H30" s="119"/>
      <c r="I30" s="39"/>
      <c r="J30" s="39"/>
      <c r="K30" s="39"/>
      <c r="L30" s="7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2:39" ht="12.7" hidden="1" customHeight="1" x14ac:dyDescent="0.2">
      <c r="B31" s="57" t="s">
        <v>11</v>
      </c>
      <c r="C31" s="58" t="s">
        <v>115</v>
      </c>
      <c r="D31" s="59" t="s">
        <v>12</v>
      </c>
      <c r="E31" s="58">
        <v>100</v>
      </c>
      <c r="F31" s="59" t="s">
        <v>13</v>
      </c>
      <c r="G31" s="60">
        <v>0</v>
      </c>
      <c r="H31" s="61"/>
      <c r="I31" s="39"/>
      <c r="J31" s="39"/>
      <c r="K31" s="39"/>
      <c r="L31" s="7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2:39" ht="12.7" hidden="1" customHeight="1" x14ac:dyDescent="0.2">
      <c r="B32" s="46" t="s">
        <v>14</v>
      </c>
      <c r="C32" s="68" t="s">
        <v>63</v>
      </c>
      <c r="D32" s="47" t="s">
        <v>15</v>
      </c>
      <c r="E32" s="68" t="s">
        <v>64</v>
      </c>
      <c r="F32" s="47"/>
      <c r="G32" s="47"/>
      <c r="H32" s="62"/>
      <c r="I32" s="39"/>
      <c r="J32" s="39"/>
      <c r="K32" s="39"/>
      <c r="L32" s="7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2:39" ht="13.6" hidden="1" customHeight="1" thickBot="1" x14ac:dyDescent="0.25">
      <c r="B33" s="55" t="s">
        <v>16</v>
      </c>
      <c r="C33" s="120" t="s">
        <v>65</v>
      </c>
      <c r="D33" s="121"/>
      <c r="E33" s="121"/>
      <c r="F33" s="121"/>
      <c r="G33" s="121"/>
      <c r="H33" s="122"/>
      <c r="I33" s="39"/>
      <c r="J33" s="39"/>
      <c r="K33" s="39"/>
      <c r="L33" s="7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2:39" s="4" customFormat="1" ht="12.7" hidden="1" customHeight="1" x14ac:dyDescent="0.2">
      <c r="B34" s="1"/>
      <c r="C34" s="1"/>
      <c r="D34" s="1"/>
      <c r="E34" s="1"/>
      <c r="F34" s="1"/>
      <c r="G34" s="1"/>
      <c r="H34" s="1"/>
      <c r="I34" s="39"/>
      <c r="J34" s="39"/>
      <c r="K34" s="39"/>
      <c r="L34" s="7"/>
    </row>
    <row r="35" spans="2:39" s="4" customFormat="1" ht="12.7" customHeight="1" thickBot="1" x14ac:dyDescent="0.25">
      <c r="B35" s="1"/>
      <c r="C35" s="1"/>
      <c r="D35" s="1"/>
      <c r="E35" s="1"/>
      <c r="F35" s="1"/>
      <c r="G35" s="1"/>
      <c r="H35" s="1"/>
      <c r="I35" s="39"/>
      <c r="J35" s="39"/>
      <c r="K35" s="39"/>
      <c r="L35" s="7"/>
    </row>
    <row r="36" spans="2:39" ht="13.6" hidden="1" customHeight="1" thickBot="1" x14ac:dyDescent="0.25">
      <c r="B36" s="46" t="s">
        <v>3</v>
      </c>
      <c r="C36" s="81" t="s">
        <v>207</v>
      </c>
      <c r="D36" s="82"/>
      <c r="E36" s="82"/>
      <c r="F36" s="83"/>
      <c r="G36" s="47" t="s">
        <v>4</v>
      </c>
      <c r="H36" s="48">
        <v>11</v>
      </c>
      <c r="I36" s="39"/>
      <c r="J36" s="39"/>
      <c r="K36" s="39"/>
      <c r="L36" s="7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2:39" ht="13.6" hidden="1" customHeight="1" thickBot="1" x14ac:dyDescent="0.25">
      <c r="B37" s="49" t="s">
        <v>5</v>
      </c>
      <c r="C37" s="105" t="s">
        <v>208</v>
      </c>
      <c r="D37" s="106"/>
      <c r="E37" s="106"/>
      <c r="F37" s="107"/>
      <c r="G37" s="50" t="s">
        <v>4</v>
      </c>
      <c r="H37" s="51">
        <v>294</v>
      </c>
      <c r="I37" s="39"/>
      <c r="J37" s="39"/>
      <c r="K37" s="39"/>
      <c r="L37" s="7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2:39" ht="25.55" customHeight="1" thickTop="1" thickBot="1" x14ac:dyDescent="0.25">
      <c r="B38" s="52" t="s">
        <v>6</v>
      </c>
      <c r="C38" s="108" t="s">
        <v>215</v>
      </c>
      <c r="D38" s="109"/>
      <c r="E38" s="109"/>
      <c r="F38" s="110"/>
      <c r="G38" s="53" t="s">
        <v>4</v>
      </c>
      <c r="H38" s="54">
        <v>2080</v>
      </c>
      <c r="I38" s="160" t="s">
        <v>7</v>
      </c>
      <c r="J38" s="160"/>
      <c r="K38" s="160"/>
      <c r="L38" s="15">
        <f>+'[11]387 POA'!BO25</f>
        <v>1.1845128676470587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spans="2:39" ht="35.299999999999997" customHeight="1" thickTop="1" thickBot="1" x14ac:dyDescent="0.25">
      <c r="B39" s="55" t="s">
        <v>9</v>
      </c>
      <c r="C39" s="69">
        <v>387</v>
      </c>
      <c r="D39" s="56" t="s">
        <v>10</v>
      </c>
      <c r="E39" s="117" t="s">
        <v>216</v>
      </c>
      <c r="F39" s="118"/>
      <c r="G39" s="118"/>
      <c r="H39" s="119"/>
      <c r="I39" s="39"/>
      <c r="J39" s="39"/>
      <c r="K39" s="39"/>
      <c r="L39" s="7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2:39" ht="12.7" hidden="1" customHeight="1" x14ac:dyDescent="0.2">
      <c r="B40" s="57" t="s">
        <v>11</v>
      </c>
      <c r="C40" s="58" t="s">
        <v>82</v>
      </c>
      <c r="D40" s="59" t="s">
        <v>12</v>
      </c>
      <c r="E40" s="58">
        <v>60</v>
      </c>
      <c r="F40" s="59" t="s">
        <v>13</v>
      </c>
      <c r="G40" s="60">
        <v>0</v>
      </c>
      <c r="H40" s="61"/>
      <c r="I40" s="39"/>
      <c r="J40" s="39"/>
      <c r="K40" s="39"/>
      <c r="L40" s="7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2:39" ht="12.7" hidden="1" customHeight="1" x14ac:dyDescent="0.2">
      <c r="B41" s="46" t="s">
        <v>14</v>
      </c>
      <c r="C41" s="68" t="s">
        <v>72</v>
      </c>
      <c r="D41" s="47" t="s">
        <v>15</v>
      </c>
      <c r="E41" s="68" t="s">
        <v>64</v>
      </c>
      <c r="F41" s="47"/>
      <c r="G41" s="47"/>
      <c r="H41" s="62"/>
      <c r="I41" s="39"/>
      <c r="J41" s="39"/>
      <c r="K41" s="39"/>
      <c r="L41" s="7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2:39" ht="13.6" hidden="1" customHeight="1" thickBot="1" x14ac:dyDescent="0.25">
      <c r="B42" s="55" t="s">
        <v>16</v>
      </c>
      <c r="C42" s="120" t="s">
        <v>105</v>
      </c>
      <c r="D42" s="121"/>
      <c r="E42" s="121"/>
      <c r="F42" s="121"/>
      <c r="G42" s="121"/>
      <c r="H42" s="122"/>
      <c r="I42" s="39"/>
      <c r="J42" s="39"/>
      <c r="K42" s="39"/>
      <c r="L42" s="7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2:39" s="4" customFormat="1" ht="12.7" hidden="1" customHeight="1" x14ac:dyDescent="0.2">
      <c r="B43" s="1"/>
      <c r="C43" s="1"/>
      <c r="D43" s="1"/>
      <c r="E43" s="1"/>
      <c r="F43" s="1"/>
      <c r="G43" s="1"/>
      <c r="H43" s="1"/>
      <c r="I43" s="39"/>
      <c r="J43" s="39"/>
      <c r="K43" s="39"/>
      <c r="L43" s="7"/>
    </row>
    <row r="44" spans="2:39" s="4" customFormat="1" ht="12.7" hidden="1" customHeight="1" x14ac:dyDescent="0.2">
      <c r="B44" s="1"/>
      <c r="C44" s="1"/>
      <c r="D44" s="1"/>
      <c r="E44" s="1"/>
      <c r="F44" s="1"/>
      <c r="G44" s="1"/>
      <c r="H44" s="1"/>
      <c r="I44" s="39"/>
      <c r="J44" s="39"/>
      <c r="K44" s="39"/>
      <c r="L44" s="7"/>
    </row>
    <row r="45" spans="2:39" s="4" customFormat="1" ht="12.7" hidden="1" customHeight="1" x14ac:dyDescent="0.2">
      <c r="B45" s="1"/>
      <c r="C45" s="1"/>
      <c r="D45" s="1"/>
      <c r="E45" s="1"/>
      <c r="F45" s="1"/>
      <c r="G45" s="1"/>
      <c r="H45" s="1"/>
      <c r="I45" s="39"/>
      <c r="J45" s="39"/>
      <c r="K45" s="39"/>
      <c r="L45" s="7"/>
    </row>
    <row r="46" spans="2:39" ht="12.7" hidden="1" customHeight="1" x14ac:dyDescent="0.2">
      <c r="B46" s="46" t="s">
        <v>3</v>
      </c>
      <c r="C46" s="81" t="s">
        <v>207</v>
      </c>
      <c r="D46" s="82"/>
      <c r="E46" s="82"/>
      <c r="F46" s="83"/>
      <c r="G46" s="47" t="s">
        <v>4</v>
      </c>
      <c r="H46" s="48">
        <v>11</v>
      </c>
      <c r="I46" s="39"/>
      <c r="J46" s="39"/>
      <c r="K46" s="39"/>
      <c r="L46" s="7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2:39" ht="12.7" hidden="1" customHeight="1" x14ac:dyDescent="0.2">
      <c r="B47" s="49" t="s">
        <v>5</v>
      </c>
      <c r="C47" s="123" t="s">
        <v>217</v>
      </c>
      <c r="D47" s="124"/>
      <c r="E47" s="124"/>
      <c r="F47" s="125"/>
      <c r="G47" s="50" t="s">
        <v>4</v>
      </c>
      <c r="H47" s="51">
        <v>295</v>
      </c>
      <c r="I47" s="39"/>
      <c r="J47" s="39"/>
      <c r="K47" s="39"/>
      <c r="L47" s="7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2:39" s="4" customFormat="1" ht="14" thickBot="1" x14ac:dyDescent="0.25">
      <c r="B48" s="63"/>
      <c r="C48" s="64"/>
      <c r="D48" s="64"/>
      <c r="E48" s="64"/>
      <c r="F48" s="64"/>
      <c r="G48" s="65"/>
      <c r="H48" s="66"/>
      <c r="I48" s="39"/>
      <c r="J48" s="39"/>
      <c r="K48" s="39"/>
      <c r="L48" s="7"/>
    </row>
    <row r="49" spans="2:39" ht="25.55" customHeight="1" thickBot="1" x14ac:dyDescent="0.25">
      <c r="B49" s="52" t="s">
        <v>6</v>
      </c>
      <c r="C49" s="108" t="s">
        <v>218</v>
      </c>
      <c r="D49" s="109"/>
      <c r="E49" s="109"/>
      <c r="F49" s="110"/>
      <c r="G49" s="53" t="s">
        <v>4</v>
      </c>
      <c r="H49" s="54">
        <v>2083</v>
      </c>
      <c r="I49" s="160" t="s">
        <v>7</v>
      </c>
      <c r="J49" s="160"/>
      <c r="K49" s="160"/>
      <c r="L49" s="26">
        <f>+'[11]388 POA'!BO33</f>
        <v>1.1016895874263262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2:39" ht="35.299999999999997" customHeight="1" thickTop="1" thickBot="1" x14ac:dyDescent="0.25">
      <c r="B50" s="55" t="s">
        <v>9</v>
      </c>
      <c r="C50" s="69">
        <v>388</v>
      </c>
      <c r="D50" s="56" t="s">
        <v>10</v>
      </c>
      <c r="E50" s="117" t="s">
        <v>219</v>
      </c>
      <c r="F50" s="118"/>
      <c r="G50" s="118"/>
      <c r="H50" s="119"/>
      <c r="I50" s="39"/>
      <c r="J50" s="39"/>
      <c r="K50" s="39"/>
      <c r="L50" s="7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2:39" ht="12.7" hidden="1" customHeight="1" x14ac:dyDescent="0.2">
      <c r="B51" s="57" t="s">
        <v>11</v>
      </c>
      <c r="C51" s="58" t="s">
        <v>82</v>
      </c>
      <c r="D51" s="59" t="s">
        <v>12</v>
      </c>
      <c r="E51" s="58">
        <v>80</v>
      </c>
      <c r="F51" s="59" t="s">
        <v>13</v>
      </c>
      <c r="G51" s="60">
        <v>0</v>
      </c>
      <c r="H51" s="61"/>
      <c r="I51" s="39"/>
      <c r="J51" s="39"/>
      <c r="K51" s="39"/>
      <c r="L51" s="7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2:39" ht="12.7" hidden="1" customHeight="1" x14ac:dyDescent="0.2">
      <c r="B52" s="46" t="s">
        <v>14</v>
      </c>
      <c r="C52" s="68" t="s">
        <v>72</v>
      </c>
      <c r="D52" s="47" t="s">
        <v>15</v>
      </c>
      <c r="E52" s="68" t="s">
        <v>64</v>
      </c>
      <c r="F52" s="47"/>
      <c r="G52" s="47"/>
      <c r="H52" s="62"/>
      <c r="I52" s="39"/>
      <c r="J52" s="39"/>
      <c r="K52" s="39"/>
      <c r="L52" s="7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</row>
    <row r="53" spans="2:39" ht="13.6" hidden="1" customHeight="1" thickBot="1" x14ac:dyDescent="0.25">
      <c r="B53" s="55" t="s">
        <v>16</v>
      </c>
      <c r="C53" s="120" t="s">
        <v>68</v>
      </c>
      <c r="D53" s="121"/>
      <c r="E53" s="121"/>
      <c r="F53" s="121"/>
      <c r="G53" s="121"/>
      <c r="H53" s="122"/>
      <c r="I53" s="39"/>
      <c r="J53" s="39"/>
      <c r="K53" s="39"/>
      <c r="L53" s="7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</row>
    <row r="54" spans="2:39" s="4" customFormat="1" ht="12.7" customHeight="1" thickBot="1" x14ac:dyDescent="0.25">
      <c r="B54" s="1"/>
      <c r="C54" s="1"/>
      <c r="D54" s="1"/>
      <c r="E54" s="1"/>
      <c r="F54" s="1"/>
      <c r="G54" s="1"/>
      <c r="H54" s="1"/>
      <c r="I54" s="39"/>
      <c r="J54" s="39"/>
      <c r="K54" s="39"/>
      <c r="L54" s="7"/>
    </row>
    <row r="55" spans="2:39" s="4" customFormat="1" ht="13.6" hidden="1" customHeight="1" thickBot="1" x14ac:dyDescent="0.25">
      <c r="B55" s="1"/>
      <c r="C55" s="1"/>
      <c r="D55" s="1"/>
      <c r="E55" s="1"/>
      <c r="F55" s="1"/>
      <c r="G55" s="1"/>
      <c r="H55" s="1"/>
      <c r="I55" s="39"/>
      <c r="J55" s="39"/>
      <c r="K55" s="39"/>
      <c r="L55" s="7"/>
    </row>
    <row r="56" spans="2:39" ht="13.6" hidden="1" customHeight="1" thickBot="1" x14ac:dyDescent="0.25">
      <c r="B56" s="46" t="s">
        <v>3</v>
      </c>
      <c r="C56" s="81" t="s">
        <v>207</v>
      </c>
      <c r="D56" s="82"/>
      <c r="E56" s="82"/>
      <c r="F56" s="83"/>
      <c r="G56" s="47" t="s">
        <v>4</v>
      </c>
      <c r="H56" s="48">
        <v>11</v>
      </c>
      <c r="I56" s="39"/>
      <c r="J56" s="39"/>
      <c r="K56" s="39"/>
      <c r="L56" s="7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2:39" ht="13.6" hidden="1" customHeight="1" thickBot="1" x14ac:dyDescent="0.25">
      <c r="B57" s="49" t="s">
        <v>5</v>
      </c>
      <c r="C57" s="105" t="s">
        <v>208</v>
      </c>
      <c r="D57" s="106"/>
      <c r="E57" s="106"/>
      <c r="F57" s="107"/>
      <c r="G57" s="50" t="s">
        <v>4</v>
      </c>
      <c r="H57" s="51">
        <v>294</v>
      </c>
      <c r="I57" s="39"/>
      <c r="J57" s="39"/>
      <c r="K57" s="39"/>
      <c r="L57" s="7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2:39" ht="25.55" customHeight="1" thickTop="1" thickBot="1" x14ac:dyDescent="0.25">
      <c r="B58" s="52" t="s">
        <v>6</v>
      </c>
      <c r="C58" s="108" t="s">
        <v>220</v>
      </c>
      <c r="D58" s="109"/>
      <c r="E58" s="109"/>
      <c r="F58" s="110"/>
      <c r="G58" s="53" t="s">
        <v>4</v>
      </c>
      <c r="H58" s="54">
        <v>2081</v>
      </c>
      <c r="I58" s="160" t="s">
        <v>7</v>
      </c>
      <c r="J58" s="160"/>
      <c r="K58" s="160"/>
      <c r="L58" s="15">
        <f>+'[11]390 POA'!BB35</f>
        <v>1.5476904619076186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2:39" ht="35.299999999999997" customHeight="1" thickTop="1" thickBot="1" x14ac:dyDescent="0.25">
      <c r="B59" s="55" t="s">
        <v>9</v>
      </c>
      <c r="C59" s="69">
        <v>390</v>
      </c>
      <c r="D59" s="56" t="s">
        <v>10</v>
      </c>
      <c r="E59" s="117" t="s">
        <v>221</v>
      </c>
      <c r="F59" s="118"/>
      <c r="G59" s="118"/>
      <c r="H59" s="119"/>
      <c r="I59" s="39"/>
      <c r="J59" s="39"/>
      <c r="K59" s="39"/>
      <c r="L59" s="7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2:39" ht="12.7" hidden="1" customHeight="1" x14ac:dyDescent="0.2">
      <c r="B60" s="57" t="s">
        <v>11</v>
      </c>
      <c r="C60" s="58" t="s">
        <v>82</v>
      </c>
      <c r="D60" s="59" t="s">
        <v>12</v>
      </c>
      <c r="E60" s="58">
        <v>10</v>
      </c>
      <c r="F60" s="59" t="s">
        <v>13</v>
      </c>
      <c r="G60" s="60">
        <v>0</v>
      </c>
      <c r="H60" s="61"/>
      <c r="I60" s="39"/>
      <c r="J60" s="39"/>
      <c r="K60" s="39"/>
      <c r="L60" s="7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2:39" ht="12.7" hidden="1" customHeight="1" x14ac:dyDescent="0.2">
      <c r="B61" s="46" t="s">
        <v>14</v>
      </c>
      <c r="C61" s="68" t="s">
        <v>72</v>
      </c>
      <c r="D61" s="47" t="s">
        <v>15</v>
      </c>
      <c r="E61" s="68" t="s">
        <v>64</v>
      </c>
      <c r="F61" s="47"/>
      <c r="G61" s="47"/>
      <c r="H61" s="62"/>
      <c r="I61" s="39"/>
      <c r="J61" s="39"/>
      <c r="K61" s="39"/>
      <c r="L61" s="7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2:39" ht="13.6" hidden="1" customHeight="1" thickBot="1" x14ac:dyDescent="0.25">
      <c r="B62" s="55" t="s">
        <v>16</v>
      </c>
      <c r="C62" s="120" t="s">
        <v>65</v>
      </c>
      <c r="D62" s="121"/>
      <c r="E62" s="121"/>
      <c r="F62" s="121"/>
      <c r="G62" s="121"/>
      <c r="H62" s="122"/>
      <c r="I62" s="39"/>
      <c r="J62" s="39"/>
      <c r="K62" s="39"/>
      <c r="L62" s="7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2:39" s="4" customFormat="1" ht="12.7" hidden="1" customHeight="1" x14ac:dyDescent="0.2">
      <c r="B63" s="1"/>
      <c r="C63" s="1"/>
      <c r="D63" s="1"/>
      <c r="E63" s="1"/>
      <c r="F63" s="1"/>
      <c r="G63" s="1"/>
      <c r="H63" s="1"/>
      <c r="I63" s="39"/>
      <c r="J63" s="39"/>
      <c r="K63" s="39"/>
      <c r="L63" s="7"/>
    </row>
    <row r="64" spans="2:39" s="4" customFormat="1" ht="12.7" hidden="1" customHeight="1" x14ac:dyDescent="0.2">
      <c r="B64" s="1"/>
      <c r="C64" s="1"/>
      <c r="D64" s="1"/>
      <c r="E64" s="1"/>
      <c r="F64" s="1"/>
      <c r="G64" s="1"/>
      <c r="H64" s="1"/>
      <c r="I64" s="39"/>
      <c r="J64" s="39"/>
      <c r="K64" s="39"/>
      <c r="L64" s="7"/>
    </row>
    <row r="65" spans="2:39" s="4" customFormat="1" ht="12.7" customHeight="1" thickBot="1" x14ac:dyDescent="0.25">
      <c r="B65" s="1"/>
      <c r="C65" s="1"/>
      <c r="D65" s="1"/>
      <c r="E65" s="1"/>
      <c r="F65" s="1"/>
      <c r="G65" s="1"/>
      <c r="H65" s="1"/>
      <c r="I65" s="39"/>
      <c r="J65" s="39"/>
      <c r="K65" s="39"/>
      <c r="L65" s="7"/>
    </row>
    <row r="66" spans="2:39" ht="13.6" hidden="1" customHeight="1" thickBot="1" x14ac:dyDescent="0.25">
      <c r="B66" s="46" t="s">
        <v>3</v>
      </c>
      <c r="C66" s="81" t="s">
        <v>207</v>
      </c>
      <c r="D66" s="82"/>
      <c r="E66" s="82"/>
      <c r="F66" s="83"/>
      <c r="G66" s="47" t="s">
        <v>4</v>
      </c>
      <c r="H66" s="48">
        <v>11</v>
      </c>
      <c r="I66" s="39"/>
      <c r="J66" s="39"/>
      <c r="K66" s="39"/>
      <c r="L66" s="7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2:39" ht="13.6" hidden="1" customHeight="1" thickBot="1" x14ac:dyDescent="0.25">
      <c r="B67" s="49" t="s">
        <v>5</v>
      </c>
      <c r="C67" s="105" t="s">
        <v>212</v>
      </c>
      <c r="D67" s="106"/>
      <c r="E67" s="106"/>
      <c r="F67" s="107"/>
      <c r="G67" s="50" t="s">
        <v>4</v>
      </c>
      <c r="H67" s="51">
        <v>216</v>
      </c>
      <c r="I67" s="39"/>
      <c r="J67" s="39"/>
      <c r="K67" s="39"/>
      <c r="L67" s="7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spans="2:39" ht="25.55" customHeight="1" thickTop="1" thickBot="1" x14ac:dyDescent="0.25">
      <c r="B68" s="52" t="s">
        <v>6</v>
      </c>
      <c r="C68" s="108" t="s">
        <v>222</v>
      </c>
      <c r="D68" s="109"/>
      <c r="E68" s="109"/>
      <c r="F68" s="110"/>
      <c r="G68" s="53" t="s">
        <v>4</v>
      </c>
      <c r="H68" s="54">
        <v>2327</v>
      </c>
      <c r="I68" s="160" t="s">
        <v>7</v>
      </c>
      <c r="J68" s="160"/>
      <c r="K68" s="160"/>
      <c r="L68" s="15">
        <f>+'[11]391 POA'!BB24</f>
        <v>1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</row>
    <row r="69" spans="2:39" ht="35.299999999999997" customHeight="1" thickTop="1" thickBot="1" x14ac:dyDescent="0.25">
      <c r="B69" s="55" t="s">
        <v>9</v>
      </c>
      <c r="C69" s="69">
        <v>391</v>
      </c>
      <c r="D69" s="56" t="s">
        <v>10</v>
      </c>
      <c r="E69" s="117" t="s">
        <v>223</v>
      </c>
      <c r="F69" s="118"/>
      <c r="G69" s="118"/>
      <c r="H69" s="119"/>
      <c r="I69" s="39"/>
      <c r="J69" s="39"/>
      <c r="K69" s="39"/>
      <c r="L69" s="7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</row>
    <row r="70" spans="2:39" ht="12.7" hidden="1" customHeight="1" x14ac:dyDescent="0.2">
      <c r="B70" s="57" t="s">
        <v>11</v>
      </c>
      <c r="C70" s="58" t="s">
        <v>82</v>
      </c>
      <c r="D70" s="59" t="s">
        <v>12</v>
      </c>
      <c r="E70" s="58">
        <v>100</v>
      </c>
      <c r="F70" s="59" t="s">
        <v>13</v>
      </c>
      <c r="G70" s="60">
        <v>0</v>
      </c>
      <c r="H70" s="61"/>
      <c r="I70" s="39"/>
      <c r="J70" s="39"/>
      <c r="K70" s="39"/>
      <c r="L70" s="7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</row>
    <row r="71" spans="2:39" ht="12.7" hidden="1" customHeight="1" x14ac:dyDescent="0.2">
      <c r="B71" s="46" t="s">
        <v>14</v>
      </c>
      <c r="C71" s="68" t="s">
        <v>63</v>
      </c>
      <c r="D71" s="47" t="s">
        <v>15</v>
      </c>
      <c r="E71" s="68" t="s">
        <v>64</v>
      </c>
      <c r="F71" s="47"/>
      <c r="G71" s="47"/>
      <c r="H71" s="62"/>
      <c r="I71" s="39"/>
      <c r="J71" s="39"/>
      <c r="K71" s="39"/>
      <c r="L71" s="7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</row>
    <row r="72" spans="2:39" ht="13.6" hidden="1" customHeight="1" thickBot="1" x14ac:dyDescent="0.25">
      <c r="B72" s="55" t="s">
        <v>16</v>
      </c>
      <c r="C72" s="120" t="s">
        <v>65</v>
      </c>
      <c r="D72" s="121"/>
      <c r="E72" s="121"/>
      <c r="F72" s="121"/>
      <c r="G72" s="121"/>
      <c r="H72" s="122"/>
      <c r="I72" s="39"/>
      <c r="J72" s="39"/>
      <c r="K72" s="39"/>
      <c r="L72" s="7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</row>
    <row r="73" spans="2:39" s="4" customFormat="1" ht="12.7" customHeight="1" thickBot="1" x14ac:dyDescent="0.25">
      <c r="B73" s="1"/>
      <c r="C73" s="1"/>
      <c r="D73" s="1"/>
      <c r="E73" s="1"/>
      <c r="F73" s="1"/>
      <c r="G73" s="1"/>
      <c r="H73" s="1"/>
      <c r="I73" s="39"/>
      <c r="J73" s="39"/>
      <c r="K73" s="39"/>
      <c r="L73" s="7"/>
    </row>
    <row r="74" spans="2:39" s="4" customFormat="1" ht="13.6" hidden="1" customHeight="1" thickBot="1" x14ac:dyDescent="0.25">
      <c r="B74" s="1"/>
      <c r="C74" s="1"/>
      <c r="D74" s="1"/>
      <c r="E74" s="1"/>
      <c r="F74" s="1"/>
      <c r="G74" s="1"/>
      <c r="H74" s="1"/>
      <c r="I74" s="39"/>
      <c r="J74" s="39"/>
      <c r="K74" s="39"/>
      <c r="L74" s="7"/>
    </row>
    <row r="75" spans="2:39" ht="13.6" hidden="1" customHeight="1" thickBot="1" x14ac:dyDescent="0.25">
      <c r="B75" s="46" t="s">
        <v>3</v>
      </c>
      <c r="C75" s="81" t="s">
        <v>207</v>
      </c>
      <c r="D75" s="82"/>
      <c r="E75" s="82"/>
      <c r="F75" s="83"/>
      <c r="G75" s="47" t="s">
        <v>4</v>
      </c>
      <c r="H75" s="48">
        <v>11</v>
      </c>
      <c r="I75" s="39"/>
      <c r="J75" s="39"/>
      <c r="K75" s="39"/>
      <c r="L75" s="7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</row>
    <row r="76" spans="2:39" ht="13.6" hidden="1" customHeight="1" thickBot="1" x14ac:dyDescent="0.25">
      <c r="B76" s="49" t="s">
        <v>5</v>
      </c>
      <c r="C76" s="105" t="s">
        <v>212</v>
      </c>
      <c r="D76" s="106"/>
      <c r="E76" s="106"/>
      <c r="F76" s="107"/>
      <c r="G76" s="50" t="s">
        <v>4</v>
      </c>
      <c r="H76" s="51">
        <v>216</v>
      </c>
      <c r="I76" s="39"/>
      <c r="J76" s="39"/>
      <c r="K76" s="39"/>
      <c r="L76" s="7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</row>
    <row r="77" spans="2:39" ht="25.55" customHeight="1" thickTop="1" thickBot="1" x14ac:dyDescent="0.25">
      <c r="B77" s="52" t="s">
        <v>6</v>
      </c>
      <c r="C77" s="108" t="s">
        <v>224</v>
      </c>
      <c r="D77" s="109"/>
      <c r="E77" s="109"/>
      <c r="F77" s="110"/>
      <c r="G77" s="53" t="s">
        <v>4</v>
      </c>
      <c r="H77" s="54">
        <v>2105</v>
      </c>
      <c r="I77" s="160" t="s">
        <v>7</v>
      </c>
      <c r="J77" s="160"/>
      <c r="K77" s="160"/>
      <c r="L77" s="15">
        <f>+'[11]394 POA'!BB28</f>
        <v>0.97879359095193219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</row>
    <row r="78" spans="2:39" ht="35.299999999999997" customHeight="1" thickTop="1" thickBot="1" x14ac:dyDescent="0.25">
      <c r="B78" s="55" t="s">
        <v>9</v>
      </c>
      <c r="C78" s="69">
        <v>394</v>
      </c>
      <c r="D78" s="56" t="s">
        <v>10</v>
      </c>
      <c r="E78" s="117" t="s">
        <v>225</v>
      </c>
      <c r="F78" s="118"/>
      <c r="G78" s="118"/>
      <c r="H78" s="119"/>
      <c r="I78" s="39"/>
      <c r="J78" s="39"/>
      <c r="K78" s="39"/>
      <c r="L78" s="7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</row>
    <row r="79" spans="2:39" ht="12.7" hidden="1" customHeight="1" x14ac:dyDescent="0.2">
      <c r="B79" s="57" t="s">
        <v>11</v>
      </c>
      <c r="C79" s="58" t="s">
        <v>82</v>
      </c>
      <c r="D79" s="59" t="s">
        <v>12</v>
      </c>
      <c r="E79" s="58">
        <v>100</v>
      </c>
      <c r="F79" s="59" t="s">
        <v>13</v>
      </c>
      <c r="G79" s="60">
        <v>0</v>
      </c>
      <c r="H79" s="61"/>
      <c r="I79" s="39"/>
      <c r="J79" s="39"/>
      <c r="K79" s="39"/>
      <c r="L79" s="7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</row>
    <row r="80" spans="2:39" ht="12.7" hidden="1" customHeight="1" x14ac:dyDescent="0.2">
      <c r="B80" s="46" t="s">
        <v>14</v>
      </c>
      <c r="C80" s="68" t="s">
        <v>63</v>
      </c>
      <c r="D80" s="47" t="s">
        <v>15</v>
      </c>
      <c r="E80" s="68" t="s">
        <v>64</v>
      </c>
      <c r="F80" s="47"/>
      <c r="G80" s="47"/>
      <c r="H80" s="62"/>
      <c r="I80" s="39"/>
      <c r="J80" s="39"/>
      <c r="K80" s="39"/>
      <c r="L80" s="7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</row>
    <row r="81" spans="2:39" ht="13.6" hidden="1" customHeight="1" thickBot="1" x14ac:dyDescent="0.25">
      <c r="B81" s="55" t="s">
        <v>16</v>
      </c>
      <c r="C81" s="120" t="s">
        <v>65</v>
      </c>
      <c r="D81" s="121"/>
      <c r="E81" s="121"/>
      <c r="F81" s="121"/>
      <c r="G81" s="121"/>
      <c r="H81" s="122"/>
      <c r="I81" s="39"/>
      <c r="J81" s="39"/>
      <c r="K81" s="39"/>
      <c r="L81" s="7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spans="2:39" s="4" customFormat="1" ht="12.7" hidden="1" customHeight="1" x14ac:dyDescent="0.2">
      <c r="B82" s="1"/>
      <c r="C82" s="1"/>
      <c r="D82" s="1"/>
      <c r="E82" s="1"/>
      <c r="F82" s="1"/>
      <c r="G82" s="1"/>
      <c r="H82" s="1"/>
      <c r="I82" s="39"/>
      <c r="J82" s="39"/>
      <c r="K82" s="39"/>
      <c r="L82" s="7"/>
    </row>
    <row r="83" spans="2:39" s="4" customFormat="1" ht="12.7" hidden="1" customHeight="1" x14ac:dyDescent="0.2">
      <c r="B83" s="1"/>
      <c r="C83" s="1"/>
      <c r="D83" s="1"/>
      <c r="E83" s="1"/>
      <c r="F83" s="1"/>
      <c r="G83" s="1"/>
      <c r="H83" s="1"/>
      <c r="I83" s="39"/>
      <c r="J83" s="39"/>
      <c r="K83" s="39"/>
      <c r="L83" s="7"/>
    </row>
    <row r="84" spans="2:39" s="4" customFormat="1" ht="12.7" hidden="1" customHeight="1" x14ac:dyDescent="0.2">
      <c r="B84" s="1"/>
      <c r="C84" s="1"/>
      <c r="D84" s="1"/>
      <c r="E84" s="1"/>
      <c r="F84" s="1"/>
      <c r="G84" s="1"/>
      <c r="H84" s="1"/>
      <c r="I84" s="39"/>
      <c r="J84" s="39"/>
      <c r="K84" s="39"/>
      <c r="L84" s="7"/>
    </row>
    <row r="85" spans="2:39" ht="12.7" hidden="1" customHeight="1" x14ac:dyDescent="0.2">
      <c r="B85" s="46" t="s">
        <v>3</v>
      </c>
      <c r="C85" s="81" t="s">
        <v>207</v>
      </c>
      <c r="D85" s="82"/>
      <c r="E85" s="82"/>
      <c r="F85" s="83"/>
      <c r="G85" s="47" t="s">
        <v>4</v>
      </c>
      <c r="H85" s="48">
        <v>11</v>
      </c>
      <c r="I85" s="39"/>
      <c r="J85" s="39"/>
      <c r="K85" s="39"/>
      <c r="L85" s="7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</row>
    <row r="86" spans="2:39" ht="12.7" hidden="1" customHeight="1" x14ac:dyDescent="0.2">
      <c r="B86" s="49" t="s">
        <v>5</v>
      </c>
      <c r="C86" s="123" t="s">
        <v>208</v>
      </c>
      <c r="D86" s="124"/>
      <c r="E86" s="124"/>
      <c r="F86" s="125"/>
      <c r="G86" s="50" t="s">
        <v>4</v>
      </c>
      <c r="H86" s="51">
        <v>294</v>
      </c>
      <c r="I86" s="39"/>
      <c r="J86" s="39"/>
      <c r="K86" s="39"/>
      <c r="L86" s="7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</row>
    <row r="87" spans="2:39" s="4" customFormat="1" ht="14" thickBot="1" x14ac:dyDescent="0.25">
      <c r="B87" s="63"/>
      <c r="C87" s="64"/>
      <c r="D87" s="64"/>
      <c r="E87" s="64"/>
      <c r="F87" s="64"/>
      <c r="G87" s="65"/>
      <c r="H87" s="66"/>
      <c r="I87" s="39"/>
      <c r="J87" s="39"/>
      <c r="K87" s="39"/>
      <c r="L87" s="7"/>
    </row>
    <row r="88" spans="2:39" ht="25.55" customHeight="1" thickBot="1" x14ac:dyDescent="0.25">
      <c r="B88" s="52" t="s">
        <v>6</v>
      </c>
      <c r="C88" s="108" t="s">
        <v>226</v>
      </c>
      <c r="D88" s="109"/>
      <c r="E88" s="109"/>
      <c r="F88" s="110"/>
      <c r="G88" s="53" t="s">
        <v>4</v>
      </c>
      <c r="H88" s="54">
        <v>2092</v>
      </c>
      <c r="I88" s="160" t="s">
        <v>7</v>
      </c>
      <c r="J88" s="160"/>
      <c r="K88" s="160"/>
      <c r="L88" s="26">
        <f>+'[11]422 POA'!BB36</f>
        <v>1.3537154989384288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</row>
    <row r="89" spans="2:39" ht="47.05" customHeight="1" thickTop="1" thickBot="1" x14ac:dyDescent="0.25">
      <c r="B89" s="55" t="s">
        <v>9</v>
      </c>
      <c r="C89" s="69">
        <v>422</v>
      </c>
      <c r="D89" s="56" t="s">
        <v>10</v>
      </c>
      <c r="E89" s="117" t="s">
        <v>227</v>
      </c>
      <c r="F89" s="118"/>
      <c r="G89" s="118"/>
      <c r="H89" s="119"/>
      <c r="I89" s="39"/>
      <c r="J89" s="39"/>
      <c r="K89" s="39"/>
      <c r="L89" s="7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</row>
    <row r="90" spans="2:39" ht="12.7" hidden="1" customHeight="1" x14ac:dyDescent="0.2">
      <c r="B90" s="57" t="s">
        <v>11</v>
      </c>
      <c r="C90" s="58" t="s">
        <v>82</v>
      </c>
      <c r="D90" s="59" t="s">
        <v>12</v>
      </c>
      <c r="E90" s="58">
        <v>50</v>
      </c>
      <c r="F90" s="59" t="s">
        <v>13</v>
      </c>
      <c r="G90" s="60">
        <v>0</v>
      </c>
      <c r="H90" s="61"/>
      <c r="I90" s="39"/>
      <c r="J90" s="39"/>
      <c r="K90" s="39"/>
      <c r="L90" s="7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</row>
    <row r="91" spans="2:39" ht="12.7" hidden="1" customHeight="1" x14ac:dyDescent="0.2">
      <c r="B91" s="46" t="s">
        <v>14</v>
      </c>
      <c r="C91" s="68" t="s">
        <v>72</v>
      </c>
      <c r="D91" s="47" t="s">
        <v>15</v>
      </c>
      <c r="E91" s="68" t="s">
        <v>64</v>
      </c>
      <c r="F91" s="47"/>
      <c r="G91" s="47"/>
      <c r="H91" s="62"/>
      <c r="I91" s="39"/>
      <c r="J91" s="39"/>
      <c r="K91" s="39"/>
      <c r="L91" s="7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</row>
    <row r="92" spans="2:39" ht="13.6" hidden="1" customHeight="1" thickBot="1" x14ac:dyDescent="0.25">
      <c r="B92" s="55" t="s">
        <v>16</v>
      </c>
      <c r="C92" s="120" t="s">
        <v>65</v>
      </c>
      <c r="D92" s="121"/>
      <c r="E92" s="121"/>
      <c r="F92" s="121"/>
      <c r="G92" s="121"/>
      <c r="H92" s="122"/>
      <c r="I92" s="39"/>
      <c r="J92" s="39"/>
      <c r="K92" s="39"/>
      <c r="L92" s="7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</row>
    <row r="93" spans="2:39" s="4" customFormat="1" ht="12.7" customHeight="1" thickBot="1" x14ac:dyDescent="0.25">
      <c r="B93" s="1"/>
      <c r="C93" s="1"/>
      <c r="D93" s="1"/>
      <c r="E93" s="1"/>
      <c r="F93" s="1"/>
      <c r="G93" s="1"/>
      <c r="H93" s="1"/>
      <c r="I93" s="39"/>
      <c r="J93" s="39"/>
      <c r="K93" s="39"/>
      <c r="L93" s="7"/>
    </row>
    <row r="94" spans="2:39" s="4" customFormat="1" ht="13.6" hidden="1" customHeight="1" thickBot="1" x14ac:dyDescent="0.25">
      <c r="B94" s="1"/>
      <c r="C94" s="1"/>
      <c r="D94" s="1"/>
      <c r="E94" s="1"/>
      <c r="F94" s="1"/>
      <c r="G94" s="1"/>
      <c r="H94" s="1"/>
      <c r="I94" s="39"/>
      <c r="J94" s="39"/>
      <c r="K94" s="39"/>
      <c r="L94" s="7"/>
    </row>
    <row r="95" spans="2:39" ht="13.6" hidden="1" customHeight="1" thickBot="1" x14ac:dyDescent="0.25">
      <c r="B95" s="46" t="s">
        <v>3</v>
      </c>
      <c r="C95" s="81" t="s">
        <v>207</v>
      </c>
      <c r="D95" s="82"/>
      <c r="E95" s="82"/>
      <c r="F95" s="83"/>
      <c r="G95" s="47" t="s">
        <v>4</v>
      </c>
      <c r="H95" s="48">
        <v>11</v>
      </c>
      <c r="I95" s="39"/>
      <c r="J95" s="39"/>
      <c r="K95" s="39"/>
      <c r="L95" s="7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</row>
    <row r="96" spans="2:39" ht="13.6" hidden="1" customHeight="1" thickBot="1" x14ac:dyDescent="0.25">
      <c r="B96" s="49" t="s">
        <v>5</v>
      </c>
      <c r="C96" s="105" t="s">
        <v>228</v>
      </c>
      <c r="D96" s="106"/>
      <c r="E96" s="106"/>
      <c r="F96" s="107"/>
      <c r="G96" s="50" t="s">
        <v>4</v>
      </c>
      <c r="H96" s="51">
        <v>218</v>
      </c>
      <c r="I96" s="39"/>
      <c r="J96" s="39"/>
      <c r="K96" s="39"/>
      <c r="L96" s="7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</row>
    <row r="97" spans="2:39" ht="25.55" customHeight="1" thickTop="1" thickBot="1" x14ac:dyDescent="0.25">
      <c r="B97" s="52" t="s">
        <v>6</v>
      </c>
      <c r="C97" s="108" t="s">
        <v>229</v>
      </c>
      <c r="D97" s="109"/>
      <c r="E97" s="109"/>
      <c r="F97" s="110"/>
      <c r="G97" s="53" t="s">
        <v>4</v>
      </c>
      <c r="H97" s="54">
        <v>2120</v>
      </c>
      <c r="I97" s="160" t="s">
        <v>7</v>
      </c>
      <c r="J97" s="160"/>
      <c r="K97" s="160"/>
      <c r="L97" s="15">
        <f>+'[11]423 POA'!BB35</f>
        <v>0.55392636037797327</v>
      </c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</row>
    <row r="98" spans="2:39" ht="44.1" customHeight="1" thickTop="1" thickBot="1" x14ac:dyDescent="0.25">
      <c r="B98" s="55" t="s">
        <v>9</v>
      </c>
      <c r="C98" s="69">
        <v>423</v>
      </c>
      <c r="D98" s="56" t="s">
        <v>10</v>
      </c>
      <c r="E98" s="117" t="s">
        <v>230</v>
      </c>
      <c r="F98" s="118"/>
      <c r="G98" s="118"/>
      <c r="H98" s="119"/>
      <c r="I98" s="39"/>
      <c r="J98" s="39"/>
      <c r="K98" s="39"/>
      <c r="L98" s="7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</row>
    <row r="99" spans="2:39" ht="12.7" hidden="1" customHeight="1" x14ac:dyDescent="0.2">
      <c r="B99" s="57" t="s">
        <v>11</v>
      </c>
      <c r="C99" s="58" t="s">
        <v>82</v>
      </c>
      <c r="D99" s="59" t="s">
        <v>12</v>
      </c>
      <c r="E99" s="58">
        <v>5</v>
      </c>
      <c r="F99" s="59" t="s">
        <v>13</v>
      </c>
      <c r="G99" s="60">
        <v>0</v>
      </c>
      <c r="H99" s="61"/>
      <c r="I99" s="39"/>
      <c r="J99" s="39"/>
      <c r="K99" s="39"/>
      <c r="L99" s="7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</row>
    <row r="100" spans="2:39" ht="12.7" hidden="1" customHeight="1" x14ac:dyDescent="0.2">
      <c r="B100" s="46" t="s">
        <v>14</v>
      </c>
      <c r="C100" s="68" t="s">
        <v>72</v>
      </c>
      <c r="D100" s="47" t="s">
        <v>15</v>
      </c>
      <c r="E100" s="68" t="s">
        <v>64</v>
      </c>
      <c r="F100" s="47"/>
      <c r="G100" s="47"/>
      <c r="H100" s="62"/>
      <c r="I100" s="39"/>
      <c r="J100" s="39"/>
      <c r="K100" s="39"/>
      <c r="L100" s="7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</row>
    <row r="101" spans="2:39" ht="13.6" hidden="1" customHeight="1" thickBot="1" x14ac:dyDescent="0.25">
      <c r="B101" s="55" t="s">
        <v>16</v>
      </c>
      <c r="C101" s="120" t="s">
        <v>65</v>
      </c>
      <c r="D101" s="121"/>
      <c r="E101" s="121"/>
      <c r="F101" s="121"/>
      <c r="G101" s="121"/>
      <c r="H101" s="122"/>
      <c r="I101" s="39"/>
      <c r="J101" s="39"/>
      <c r="K101" s="39"/>
      <c r="L101" s="7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</row>
    <row r="102" spans="2:39" s="4" customFormat="1" ht="12.7" hidden="1" customHeight="1" x14ac:dyDescent="0.2">
      <c r="B102" s="1"/>
      <c r="C102" s="1"/>
      <c r="D102" s="1"/>
      <c r="E102" s="1"/>
      <c r="F102" s="1"/>
      <c r="G102" s="1"/>
      <c r="H102" s="1"/>
      <c r="I102" s="39"/>
      <c r="J102" s="39"/>
      <c r="K102" s="39"/>
      <c r="L102" s="7"/>
    </row>
    <row r="103" spans="2:39" s="4" customFormat="1" ht="12.7" hidden="1" customHeight="1" x14ac:dyDescent="0.2">
      <c r="B103" s="1"/>
      <c r="C103" s="1"/>
      <c r="D103" s="1"/>
      <c r="E103" s="1"/>
      <c r="F103" s="1"/>
      <c r="G103" s="1"/>
      <c r="H103" s="1"/>
      <c r="I103" s="39"/>
      <c r="J103" s="39"/>
      <c r="K103" s="39"/>
      <c r="L103" s="7"/>
    </row>
    <row r="104" spans="2:39" s="4" customFormat="1" ht="12.7" customHeight="1" thickBot="1" x14ac:dyDescent="0.25">
      <c r="B104" s="1"/>
      <c r="C104" s="1"/>
      <c r="D104" s="1"/>
      <c r="E104" s="1"/>
      <c r="F104" s="1"/>
      <c r="G104" s="1"/>
      <c r="H104" s="1"/>
      <c r="I104" s="39"/>
      <c r="J104" s="39"/>
      <c r="K104" s="39"/>
      <c r="L104" s="7"/>
    </row>
    <row r="105" spans="2:39" ht="13.6" hidden="1" customHeight="1" thickBot="1" x14ac:dyDescent="0.25">
      <c r="B105" s="46" t="s">
        <v>3</v>
      </c>
      <c r="C105" s="81" t="s">
        <v>207</v>
      </c>
      <c r="D105" s="82"/>
      <c r="E105" s="82"/>
      <c r="F105" s="83"/>
      <c r="G105" s="47" t="s">
        <v>4</v>
      </c>
      <c r="H105" s="48">
        <v>11</v>
      </c>
      <c r="I105" s="39"/>
      <c r="J105" s="39"/>
      <c r="K105" s="39"/>
      <c r="L105" s="7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</row>
    <row r="106" spans="2:39" ht="13.6" hidden="1" customHeight="1" thickBot="1" x14ac:dyDescent="0.25">
      <c r="B106" s="49" t="s">
        <v>5</v>
      </c>
      <c r="C106" s="105" t="s">
        <v>231</v>
      </c>
      <c r="D106" s="106"/>
      <c r="E106" s="106"/>
      <c r="F106" s="107"/>
      <c r="G106" s="50" t="s">
        <v>4</v>
      </c>
      <c r="H106" s="51">
        <v>297</v>
      </c>
      <c r="I106" s="39"/>
      <c r="J106" s="39"/>
      <c r="K106" s="39"/>
      <c r="L106" s="7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</row>
    <row r="107" spans="2:39" ht="25.55" customHeight="1" thickTop="1" thickBot="1" x14ac:dyDescent="0.25">
      <c r="B107" s="52" t="s">
        <v>6</v>
      </c>
      <c r="C107" s="108" t="s">
        <v>232</v>
      </c>
      <c r="D107" s="109"/>
      <c r="E107" s="109"/>
      <c r="F107" s="110"/>
      <c r="G107" s="53" t="s">
        <v>4</v>
      </c>
      <c r="H107" s="54">
        <v>2111</v>
      </c>
      <c r="I107" s="160" t="s">
        <v>7</v>
      </c>
      <c r="J107" s="160"/>
      <c r="K107" s="160"/>
      <c r="L107" s="15">
        <f>+'[11]424 POA'!BB36</f>
        <v>1.203883495145631</v>
      </c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</row>
    <row r="108" spans="2:39" ht="47.95" customHeight="1" thickTop="1" thickBot="1" x14ac:dyDescent="0.25">
      <c r="B108" s="55" t="s">
        <v>9</v>
      </c>
      <c r="C108" s="69">
        <v>424</v>
      </c>
      <c r="D108" s="56" t="s">
        <v>10</v>
      </c>
      <c r="E108" s="117" t="s">
        <v>233</v>
      </c>
      <c r="F108" s="118"/>
      <c r="G108" s="118"/>
      <c r="H108" s="119"/>
      <c r="I108" s="39"/>
      <c r="J108" s="39"/>
      <c r="K108" s="39"/>
      <c r="L108" s="7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</row>
    <row r="109" spans="2:39" ht="12.7" hidden="1" customHeight="1" x14ac:dyDescent="0.2">
      <c r="B109" s="57" t="s">
        <v>11</v>
      </c>
      <c r="C109" s="58" t="s">
        <v>82</v>
      </c>
      <c r="D109" s="59" t="s">
        <v>12</v>
      </c>
      <c r="E109" s="58">
        <v>5</v>
      </c>
      <c r="F109" s="59" t="s">
        <v>13</v>
      </c>
      <c r="G109" s="60">
        <v>0</v>
      </c>
      <c r="H109" s="61"/>
      <c r="I109" s="39"/>
      <c r="J109" s="39"/>
      <c r="K109" s="39"/>
      <c r="L109" s="7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</row>
    <row r="110" spans="2:39" ht="12.7" hidden="1" customHeight="1" x14ac:dyDescent="0.2">
      <c r="B110" s="46" t="s">
        <v>14</v>
      </c>
      <c r="C110" s="68" t="s">
        <v>72</v>
      </c>
      <c r="D110" s="47" t="s">
        <v>15</v>
      </c>
      <c r="E110" s="68" t="s">
        <v>64</v>
      </c>
      <c r="F110" s="47"/>
      <c r="G110" s="47"/>
      <c r="H110" s="62"/>
      <c r="I110" s="39"/>
      <c r="J110" s="39"/>
      <c r="K110" s="39"/>
      <c r="L110" s="7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</row>
    <row r="111" spans="2:39" ht="13.6" hidden="1" customHeight="1" thickBot="1" x14ac:dyDescent="0.25">
      <c r="B111" s="55" t="s">
        <v>16</v>
      </c>
      <c r="C111" s="120" t="s">
        <v>65</v>
      </c>
      <c r="D111" s="121"/>
      <c r="E111" s="121"/>
      <c r="F111" s="121"/>
      <c r="G111" s="121"/>
      <c r="H111" s="122"/>
      <c r="I111" s="39"/>
      <c r="J111" s="39"/>
      <c r="K111" s="39"/>
      <c r="L111" s="7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</row>
    <row r="112" spans="2:39" s="4" customFormat="1" ht="12.7" customHeight="1" thickBot="1" x14ac:dyDescent="0.25">
      <c r="B112" s="1"/>
      <c r="C112" s="1"/>
      <c r="D112" s="1"/>
      <c r="E112" s="1"/>
      <c r="F112" s="1"/>
      <c r="G112" s="1"/>
      <c r="H112" s="1"/>
      <c r="I112" s="39"/>
      <c r="J112" s="39"/>
      <c r="K112" s="39"/>
      <c r="L112" s="7"/>
    </row>
    <row r="113" spans="2:39" s="4" customFormat="1" ht="13.6" hidden="1" customHeight="1" thickBot="1" x14ac:dyDescent="0.25">
      <c r="B113" s="1"/>
      <c r="C113" s="1"/>
      <c r="D113" s="1"/>
      <c r="E113" s="1"/>
      <c r="F113" s="1"/>
      <c r="G113" s="1"/>
      <c r="H113" s="1"/>
      <c r="I113" s="39"/>
      <c r="J113" s="39"/>
      <c r="K113" s="39"/>
      <c r="L113" s="7"/>
    </row>
    <row r="114" spans="2:39" ht="13.6" hidden="1" customHeight="1" thickBot="1" x14ac:dyDescent="0.25">
      <c r="B114" s="46" t="s">
        <v>3</v>
      </c>
      <c r="C114" s="81" t="s">
        <v>207</v>
      </c>
      <c r="D114" s="82"/>
      <c r="E114" s="82"/>
      <c r="F114" s="83"/>
      <c r="G114" s="47" t="s">
        <v>4</v>
      </c>
      <c r="H114" s="48">
        <v>11</v>
      </c>
      <c r="I114" s="39"/>
      <c r="J114" s="39"/>
      <c r="K114" s="39"/>
      <c r="L114" s="7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</row>
    <row r="115" spans="2:39" ht="13.6" hidden="1" customHeight="1" thickBot="1" x14ac:dyDescent="0.25">
      <c r="B115" s="46" t="s">
        <v>5</v>
      </c>
      <c r="C115" s="129" t="s">
        <v>212</v>
      </c>
      <c r="D115" s="130"/>
      <c r="E115" s="130"/>
      <c r="F115" s="131"/>
      <c r="G115" s="47" t="s">
        <v>4</v>
      </c>
      <c r="H115" s="48">
        <v>216</v>
      </c>
      <c r="I115" s="39"/>
      <c r="J115" s="39"/>
      <c r="K115" s="39"/>
      <c r="L115" s="7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</row>
    <row r="116" spans="2:39" ht="25.55" customHeight="1" thickTop="1" thickBot="1" x14ac:dyDescent="0.25">
      <c r="B116" s="46" t="s">
        <v>6</v>
      </c>
      <c r="C116" s="132" t="s">
        <v>234</v>
      </c>
      <c r="D116" s="133"/>
      <c r="E116" s="133"/>
      <c r="F116" s="134"/>
      <c r="G116" s="47" t="s">
        <v>4</v>
      </c>
      <c r="H116" s="48">
        <v>2100</v>
      </c>
      <c r="I116" s="160" t="s">
        <v>7</v>
      </c>
      <c r="J116" s="160"/>
      <c r="K116" s="160"/>
      <c r="L116" s="15">
        <f>+'[11]436 POA'!V24</f>
        <v>1</v>
      </c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</row>
    <row r="117" spans="2:39" ht="35.299999999999997" customHeight="1" thickTop="1" x14ac:dyDescent="0.2">
      <c r="B117" s="46" t="s">
        <v>9</v>
      </c>
      <c r="C117" s="68">
        <v>436</v>
      </c>
      <c r="D117" s="47" t="s">
        <v>10</v>
      </c>
      <c r="E117" s="135" t="s">
        <v>235</v>
      </c>
      <c r="F117" s="136"/>
      <c r="G117" s="136"/>
      <c r="H117" s="137"/>
      <c r="I117" s="39"/>
      <c r="J117" s="39"/>
      <c r="K117" s="39"/>
      <c r="L117" s="7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</row>
    <row r="118" spans="2:39" ht="12.7" hidden="1" customHeight="1" x14ac:dyDescent="0.2">
      <c r="B118" s="46" t="s">
        <v>11</v>
      </c>
      <c r="C118" s="68" t="s">
        <v>62</v>
      </c>
      <c r="D118" s="47" t="s">
        <v>12</v>
      </c>
      <c r="E118" s="68">
        <v>100</v>
      </c>
      <c r="F118" s="47" t="s">
        <v>13</v>
      </c>
      <c r="G118" s="70">
        <v>100</v>
      </c>
      <c r="H118" s="62"/>
      <c r="I118" s="39"/>
      <c r="J118" s="39"/>
      <c r="K118" s="39"/>
      <c r="L118" s="7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</row>
    <row r="119" spans="2:39" ht="12.7" hidden="1" customHeight="1" x14ac:dyDescent="0.2">
      <c r="B119" s="46" t="s">
        <v>14</v>
      </c>
      <c r="C119" s="68" t="s">
        <v>63</v>
      </c>
      <c r="D119" s="47" t="s">
        <v>15</v>
      </c>
      <c r="E119" s="68" t="s">
        <v>64</v>
      </c>
      <c r="F119" s="47"/>
      <c r="G119" s="47"/>
      <c r="H119" s="62"/>
      <c r="I119" s="39"/>
      <c r="J119" s="39"/>
      <c r="K119" s="39"/>
      <c r="L119" s="7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</row>
    <row r="120" spans="2:39" ht="13.6" hidden="1" customHeight="1" thickBot="1" x14ac:dyDescent="0.25">
      <c r="B120" s="55" t="s">
        <v>16</v>
      </c>
      <c r="C120" s="120" t="s">
        <v>96</v>
      </c>
      <c r="D120" s="121"/>
      <c r="E120" s="121"/>
      <c r="F120" s="121"/>
      <c r="G120" s="121"/>
      <c r="H120" s="122"/>
      <c r="I120" s="39"/>
      <c r="J120" s="39"/>
      <c r="K120" s="39"/>
      <c r="L120" s="7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</row>
    <row r="121" spans="2:39" s="4" customFormat="1" ht="12.7" hidden="1" customHeight="1" x14ac:dyDescent="0.2">
      <c r="B121" s="1"/>
      <c r="C121" s="1"/>
      <c r="D121" s="1"/>
      <c r="E121" s="1"/>
      <c r="F121" s="1"/>
      <c r="G121" s="1"/>
      <c r="H121" s="1"/>
      <c r="I121" s="39"/>
      <c r="J121" s="39"/>
      <c r="K121" s="39"/>
      <c r="L121" s="7"/>
    </row>
    <row r="122" spans="2:39" s="4" customFormat="1" ht="12.7" hidden="1" customHeight="1" x14ac:dyDescent="0.2">
      <c r="B122" s="1"/>
      <c r="C122" s="1"/>
      <c r="D122" s="1"/>
      <c r="E122" s="1"/>
      <c r="F122" s="1"/>
      <c r="G122" s="1"/>
      <c r="H122" s="1"/>
      <c r="I122" s="39"/>
      <c r="J122" s="39"/>
      <c r="K122" s="39"/>
      <c r="L122" s="7"/>
    </row>
    <row r="123" spans="2:39" s="4" customFormat="1" ht="12.7" hidden="1" customHeight="1" x14ac:dyDescent="0.2">
      <c r="B123" s="1"/>
      <c r="C123" s="1"/>
      <c r="D123" s="1"/>
      <c r="E123" s="1"/>
      <c r="F123" s="1"/>
      <c r="G123" s="1"/>
      <c r="H123" s="1"/>
      <c r="I123" s="39"/>
      <c r="J123" s="39"/>
      <c r="K123" s="39"/>
      <c r="L123" s="7"/>
    </row>
    <row r="124" spans="2:39" ht="12.7" hidden="1" customHeight="1" x14ac:dyDescent="0.2">
      <c r="B124" s="46" t="s">
        <v>3</v>
      </c>
      <c r="C124" s="81" t="s">
        <v>207</v>
      </c>
      <c r="D124" s="82"/>
      <c r="E124" s="82"/>
      <c r="F124" s="83"/>
      <c r="G124" s="47" t="s">
        <v>4</v>
      </c>
      <c r="H124" s="48">
        <v>11</v>
      </c>
      <c r="I124" s="39"/>
      <c r="J124" s="39"/>
      <c r="K124" s="39"/>
      <c r="L124" s="7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</row>
    <row r="125" spans="2:39" ht="12.7" hidden="1" customHeight="1" x14ac:dyDescent="0.2">
      <c r="B125" s="49" t="s">
        <v>5</v>
      </c>
      <c r="C125" s="123" t="s">
        <v>207</v>
      </c>
      <c r="D125" s="124"/>
      <c r="E125" s="124"/>
      <c r="F125" s="125"/>
      <c r="G125" s="50" t="s">
        <v>4</v>
      </c>
      <c r="H125" s="51">
        <v>267</v>
      </c>
      <c r="I125" s="39"/>
      <c r="J125" s="39"/>
      <c r="K125" s="39"/>
      <c r="L125" s="7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</row>
    <row r="126" spans="2:39" s="4" customFormat="1" ht="14" thickBot="1" x14ac:dyDescent="0.25">
      <c r="B126" s="63"/>
      <c r="C126" s="64"/>
      <c r="D126" s="64"/>
      <c r="E126" s="64"/>
      <c r="F126" s="64"/>
      <c r="G126" s="65"/>
      <c r="H126" s="66"/>
      <c r="I126" s="39"/>
      <c r="J126" s="39"/>
      <c r="K126" s="39"/>
      <c r="L126" s="7"/>
    </row>
    <row r="127" spans="2:39" ht="25.55" customHeight="1" thickBot="1" x14ac:dyDescent="0.25">
      <c r="B127" s="52" t="s">
        <v>6</v>
      </c>
      <c r="C127" s="108" t="s">
        <v>207</v>
      </c>
      <c r="D127" s="109"/>
      <c r="E127" s="109"/>
      <c r="F127" s="110"/>
      <c r="G127" s="53" t="s">
        <v>4</v>
      </c>
      <c r="H127" s="54">
        <v>3001</v>
      </c>
      <c r="I127" s="160" t="s">
        <v>7</v>
      </c>
      <c r="J127" s="160"/>
      <c r="K127" s="160"/>
      <c r="L127" s="26">
        <f>+'[11]5085 POA'!CB35</f>
        <v>1.0068230032681611</v>
      </c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</row>
    <row r="128" spans="2:39" ht="35.299999999999997" customHeight="1" thickTop="1" thickBot="1" x14ac:dyDescent="0.25">
      <c r="B128" s="55" t="s">
        <v>9</v>
      </c>
      <c r="C128" s="69">
        <v>5085</v>
      </c>
      <c r="D128" s="56" t="s">
        <v>10</v>
      </c>
      <c r="E128" s="117" t="s">
        <v>236</v>
      </c>
      <c r="F128" s="118"/>
      <c r="G128" s="118"/>
      <c r="H128" s="119"/>
      <c r="I128" s="39"/>
      <c r="J128" s="39"/>
      <c r="K128" s="39"/>
      <c r="L128" s="7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</row>
    <row r="129" spans="2:39" ht="12.7" hidden="1" customHeight="1" x14ac:dyDescent="0.2">
      <c r="B129" s="57" t="s">
        <v>11</v>
      </c>
      <c r="C129" s="58" t="s">
        <v>82</v>
      </c>
      <c r="D129" s="59" t="s">
        <v>12</v>
      </c>
      <c r="E129" s="58">
        <v>10</v>
      </c>
      <c r="F129" s="59" t="s">
        <v>13</v>
      </c>
      <c r="G129" s="60">
        <v>0</v>
      </c>
      <c r="H129" s="61"/>
      <c r="I129" s="39"/>
      <c r="J129" s="39"/>
      <c r="K129" s="39"/>
      <c r="L129" s="7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</row>
    <row r="130" spans="2:39" ht="12.7" hidden="1" customHeight="1" x14ac:dyDescent="0.2">
      <c r="B130" s="46" t="s">
        <v>14</v>
      </c>
      <c r="C130" s="68" t="s">
        <v>63</v>
      </c>
      <c r="D130" s="47" t="s">
        <v>15</v>
      </c>
      <c r="E130" s="68" t="s">
        <v>64</v>
      </c>
      <c r="F130" s="47"/>
      <c r="G130" s="47"/>
      <c r="H130" s="62"/>
      <c r="I130" s="39"/>
      <c r="J130" s="39"/>
      <c r="K130" s="39"/>
      <c r="L130" s="7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</row>
    <row r="131" spans="2:39" ht="13.6" hidden="1" customHeight="1" thickBot="1" x14ac:dyDescent="0.25">
      <c r="B131" s="55" t="s">
        <v>16</v>
      </c>
      <c r="C131" s="120" t="s">
        <v>237</v>
      </c>
      <c r="D131" s="121"/>
      <c r="E131" s="121"/>
      <c r="F131" s="121"/>
      <c r="G131" s="121"/>
      <c r="H131" s="122"/>
      <c r="I131" s="39"/>
      <c r="J131" s="39"/>
      <c r="K131" s="39"/>
      <c r="L131" s="7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</row>
    <row r="132" spans="2:39" s="4" customFormat="1" ht="12.7" customHeight="1" thickBot="1" x14ac:dyDescent="0.25">
      <c r="B132" s="1"/>
      <c r="C132" s="1"/>
      <c r="D132" s="1"/>
      <c r="E132" s="1"/>
      <c r="F132" s="1"/>
      <c r="G132" s="1"/>
      <c r="H132" s="1"/>
      <c r="I132" s="39"/>
      <c r="J132" s="39"/>
      <c r="K132" s="39"/>
      <c r="L132" s="7"/>
    </row>
    <row r="133" spans="2:39" s="4" customFormat="1" ht="13.6" hidden="1" customHeight="1" thickBot="1" x14ac:dyDescent="0.25">
      <c r="B133" s="1"/>
      <c r="C133" s="1"/>
      <c r="D133" s="1"/>
      <c r="E133" s="1"/>
      <c r="F133" s="1"/>
      <c r="G133" s="1"/>
      <c r="H133" s="1"/>
      <c r="I133" s="39"/>
      <c r="J133" s="39"/>
      <c r="K133" s="39"/>
      <c r="L133" s="7"/>
    </row>
    <row r="134" spans="2:39" ht="13.6" hidden="1" customHeight="1" thickBot="1" x14ac:dyDescent="0.25">
      <c r="B134" s="46" t="s">
        <v>3</v>
      </c>
      <c r="C134" s="81" t="s">
        <v>207</v>
      </c>
      <c r="D134" s="82"/>
      <c r="E134" s="82"/>
      <c r="F134" s="83"/>
      <c r="G134" s="47" t="s">
        <v>4</v>
      </c>
      <c r="H134" s="48">
        <v>11</v>
      </c>
      <c r="I134" s="39"/>
      <c r="J134" s="39"/>
      <c r="K134" s="39"/>
      <c r="L134" s="7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</row>
    <row r="135" spans="2:39" ht="13.6" hidden="1" customHeight="1" thickBot="1" x14ac:dyDescent="0.25">
      <c r="B135" s="49" t="s">
        <v>5</v>
      </c>
      <c r="C135" s="105" t="s">
        <v>212</v>
      </c>
      <c r="D135" s="106"/>
      <c r="E135" s="106"/>
      <c r="F135" s="107"/>
      <c r="G135" s="50" t="s">
        <v>4</v>
      </c>
      <c r="H135" s="51">
        <v>216</v>
      </c>
      <c r="I135" s="39"/>
      <c r="J135" s="39"/>
      <c r="K135" s="39"/>
      <c r="L135" s="7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</row>
    <row r="136" spans="2:39" ht="25.55" customHeight="1" thickTop="1" thickBot="1" x14ac:dyDescent="0.25">
      <c r="B136" s="52" t="s">
        <v>6</v>
      </c>
      <c r="C136" s="108" t="s">
        <v>212</v>
      </c>
      <c r="D136" s="109"/>
      <c r="E136" s="109"/>
      <c r="F136" s="110"/>
      <c r="G136" s="53" t="s">
        <v>4</v>
      </c>
      <c r="H136" s="54">
        <v>3051</v>
      </c>
      <c r="I136" s="160" t="s">
        <v>7</v>
      </c>
      <c r="J136" s="160"/>
      <c r="K136" s="160"/>
      <c r="L136" s="15">
        <f>+'[11]5096 POA'!BO24</f>
        <v>1.1234177215189873</v>
      </c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</row>
    <row r="137" spans="2:39" ht="35.299999999999997" customHeight="1" thickTop="1" thickBot="1" x14ac:dyDescent="0.25">
      <c r="B137" s="55" t="s">
        <v>9</v>
      </c>
      <c r="C137" s="69">
        <v>5096</v>
      </c>
      <c r="D137" s="56" t="s">
        <v>10</v>
      </c>
      <c r="E137" s="117" t="s">
        <v>238</v>
      </c>
      <c r="F137" s="118"/>
      <c r="G137" s="118"/>
      <c r="H137" s="119"/>
      <c r="I137" s="5"/>
      <c r="J137" s="5"/>
      <c r="K137" s="5"/>
      <c r="L137" s="7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</row>
    <row r="138" spans="2:39" ht="12.7" hidden="1" customHeight="1" x14ac:dyDescent="0.2">
      <c r="B138" s="17" t="s">
        <v>11</v>
      </c>
      <c r="C138" s="18" t="s">
        <v>82</v>
      </c>
      <c r="D138" s="19" t="s">
        <v>12</v>
      </c>
      <c r="E138" s="18">
        <v>60</v>
      </c>
      <c r="F138" s="19" t="s">
        <v>13</v>
      </c>
      <c r="G138" s="20">
        <v>0</v>
      </c>
      <c r="H138" s="21"/>
      <c r="I138" s="5"/>
      <c r="J138" s="5"/>
      <c r="K138" s="5"/>
      <c r="L138" s="7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</row>
    <row r="139" spans="2:39" ht="12.7" hidden="1" customHeight="1" x14ac:dyDescent="0.2">
      <c r="B139" s="9" t="s">
        <v>14</v>
      </c>
      <c r="C139" s="71" t="s">
        <v>72</v>
      </c>
      <c r="D139" s="10" t="s">
        <v>15</v>
      </c>
      <c r="E139" s="71" t="s">
        <v>64</v>
      </c>
      <c r="F139" s="10"/>
      <c r="G139" s="10"/>
      <c r="H139" s="23"/>
      <c r="I139" s="5"/>
      <c r="J139" s="5"/>
      <c r="K139" s="5"/>
      <c r="L139" s="7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</row>
    <row r="140" spans="2:39" ht="13.6" hidden="1" customHeight="1" thickBot="1" x14ac:dyDescent="0.25">
      <c r="B140" s="16" t="s">
        <v>16</v>
      </c>
      <c r="C140" s="138" t="s">
        <v>68</v>
      </c>
      <c r="D140" s="139"/>
      <c r="E140" s="139"/>
      <c r="F140" s="139"/>
      <c r="G140" s="139"/>
      <c r="H140" s="140"/>
      <c r="I140" s="5"/>
      <c r="J140" s="5"/>
      <c r="K140" s="5"/>
      <c r="L140" s="7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</row>
    <row r="141" spans="2:39" s="4" customFormat="1" ht="12.7" hidden="1" customHeight="1" x14ac:dyDescent="0.2">
      <c r="I141" s="5"/>
      <c r="J141" s="5"/>
      <c r="K141" s="5"/>
      <c r="L141" s="7"/>
    </row>
    <row r="142" spans="2:39" s="4" customFormat="1" ht="12.7" hidden="1" customHeight="1" x14ac:dyDescent="0.2">
      <c r="I142" s="5"/>
      <c r="J142" s="5"/>
      <c r="K142" s="5"/>
      <c r="L142" s="7"/>
    </row>
    <row r="143" spans="2:39" s="4" customFormat="1" ht="12.7" customHeight="1" x14ac:dyDescent="0.2">
      <c r="I143" s="5"/>
      <c r="J143" s="5"/>
      <c r="K143" s="5"/>
      <c r="L143" s="7"/>
    </row>
    <row r="144" spans="2:39" ht="12.7" hidden="1" customHeight="1" x14ac:dyDescent="0.2">
      <c r="B144" s="9" t="s">
        <v>3</v>
      </c>
      <c r="C144" s="141" t="e">
        <v>#REF!</v>
      </c>
      <c r="D144" s="142"/>
      <c r="E144" s="142"/>
      <c r="F144" s="143"/>
      <c r="G144" s="10" t="s">
        <v>4</v>
      </c>
      <c r="H144" s="11" t="e">
        <v>#REF!</v>
      </c>
      <c r="I144" s="5"/>
      <c r="J144" s="5"/>
      <c r="K144" s="5"/>
      <c r="L144" s="7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</row>
    <row r="145" spans="2:39" ht="12.7" hidden="1" customHeight="1" x14ac:dyDescent="0.2">
      <c r="B145" s="9" t="s">
        <v>5</v>
      </c>
      <c r="C145" s="161" t="e">
        <v>#REF!</v>
      </c>
      <c r="D145" s="162"/>
      <c r="E145" s="162"/>
      <c r="F145" s="163"/>
      <c r="G145" s="10" t="s">
        <v>4</v>
      </c>
      <c r="H145" s="11" t="e">
        <v>#REF!</v>
      </c>
      <c r="I145" s="5"/>
      <c r="J145" s="5"/>
      <c r="K145" s="5"/>
      <c r="L145" s="7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</row>
    <row r="146" spans="2:39" ht="12.7" hidden="1" customHeight="1" x14ac:dyDescent="0.2">
      <c r="B146" s="17" t="s">
        <v>11</v>
      </c>
      <c r="C146" s="18" t="e">
        <v>#REF!</v>
      </c>
      <c r="D146" s="19" t="s">
        <v>12</v>
      </c>
      <c r="E146" s="18" t="e">
        <v>#REF!</v>
      </c>
      <c r="F146" s="19" t="s">
        <v>13</v>
      </c>
      <c r="G146" s="20" t="e">
        <v>#REF!</v>
      </c>
      <c r="H146" s="21"/>
      <c r="I146" s="5"/>
      <c r="J146" s="5"/>
      <c r="K146" s="5"/>
      <c r="L146" s="7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</row>
    <row r="147" spans="2:39" ht="12.7" hidden="1" customHeight="1" x14ac:dyDescent="0.2">
      <c r="B147" s="9" t="s">
        <v>14</v>
      </c>
      <c r="C147" s="71" t="e">
        <v>#REF!</v>
      </c>
      <c r="D147" s="10" t="s">
        <v>15</v>
      </c>
      <c r="E147" s="71" t="e">
        <v>#REF!</v>
      </c>
      <c r="F147" s="10"/>
      <c r="G147" s="10"/>
      <c r="H147" s="23"/>
      <c r="I147" s="5"/>
      <c r="J147" s="5"/>
      <c r="K147" s="5"/>
      <c r="L147" s="7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</row>
    <row r="148" spans="2:39" ht="13.6" hidden="1" customHeight="1" thickBot="1" x14ac:dyDescent="0.25">
      <c r="B148" s="16" t="s">
        <v>16</v>
      </c>
      <c r="C148" s="138" t="e">
        <v>#REF!</v>
      </c>
      <c r="D148" s="139"/>
      <c r="E148" s="139"/>
      <c r="F148" s="139"/>
      <c r="G148" s="139"/>
      <c r="H148" s="140"/>
      <c r="I148" s="5"/>
      <c r="J148" s="5"/>
      <c r="K148" s="5"/>
      <c r="L148" s="7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</row>
    <row r="149" spans="2:39" s="4" customFormat="1" ht="12.7" customHeight="1" x14ac:dyDescent="0.2">
      <c r="I149" s="5"/>
      <c r="J149" s="5"/>
      <c r="K149" s="5"/>
      <c r="L149" s="7"/>
    </row>
    <row r="150" spans="2:39" s="4" customFormat="1" ht="12.7" hidden="1" customHeight="1" x14ac:dyDescent="0.2">
      <c r="I150" s="5"/>
      <c r="J150" s="5"/>
      <c r="K150" s="5"/>
      <c r="L150" s="7"/>
    </row>
    <row r="151" spans="2:39" s="4" customFormat="1" ht="12.7" customHeight="1" x14ac:dyDescent="0.2">
      <c r="I151" s="5"/>
      <c r="J151" s="5"/>
      <c r="K151" s="5"/>
      <c r="L151" s="7"/>
    </row>
    <row r="152" spans="2:39" ht="12.7" hidden="1" customHeight="1" x14ac:dyDescent="0.2">
      <c r="B152" s="9" t="s">
        <v>3</v>
      </c>
      <c r="C152" s="141" t="e">
        <v>#REF!</v>
      </c>
      <c r="D152" s="142"/>
      <c r="E152" s="142"/>
      <c r="F152" s="143"/>
      <c r="G152" s="10" t="s">
        <v>4</v>
      </c>
      <c r="H152" s="11" t="e">
        <v>#REF!</v>
      </c>
      <c r="I152" s="5"/>
      <c r="J152" s="5"/>
      <c r="K152" s="5"/>
      <c r="L152" s="7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</row>
    <row r="153" spans="2:39" ht="12.7" hidden="1" customHeight="1" x14ac:dyDescent="0.2">
      <c r="B153" s="9" t="s">
        <v>5</v>
      </c>
      <c r="C153" s="161" t="e">
        <v>#REF!</v>
      </c>
      <c r="D153" s="162"/>
      <c r="E153" s="162"/>
      <c r="F153" s="163"/>
      <c r="G153" s="10" t="s">
        <v>4</v>
      </c>
      <c r="H153" s="11" t="e">
        <v>#REF!</v>
      </c>
      <c r="I153" s="5"/>
      <c r="J153" s="5"/>
      <c r="K153" s="5"/>
      <c r="L153" s="7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</row>
    <row r="154" spans="2:39" s="4" customFormat="1" ht="13.25" x14ac:dyDescent="0.2">
      <c r="I154" s="5"/>
      <c r="J154" s="5"/>
      <c r="K154" s="5"/>
      <c r="L154" s="7"/>
    </row>
    <row r="155" spans="2:39" s="4" customFormat="1" ht="13.25" x14ac:dyDescent="0.2">
      <c r="D155" s="28"/>
      <c r="E155" s="28"/>
      <c r="F155" s="28"/>
      <c r="G155" s="28"/>
      <c r="H155" s="28"/>
      <c r="I155" s="5"/>
      <c r="J155" s="5"/>
      <c r="K155" s="5"/>
      <c r="L155" s="7"/>
    </row>
    <row r="156" spans="2:39" s="4" customFormat="1" ht="12.7" customHeight="1" x14ac:dyDescent="0.2">
      <c r="D156" s="28"/>
      <c r="E156" s="28"/>
      <c r="F156" s="28"/>
      <c r="G156" s="28"/>
      <c r="H156" s="28"/>
      <c r="I156" s="5"/>
      <c r="J156" s="5"/>
      <c r="K156" s="5"/>
      <c r="L156" s="7"/>
    </row>
    <row r="157" spans="2:39" s="4" customFormat="1" ht="12.7" customHeight="1" x14ac:dyDescent="0.2">
      <c r="D157" s="28"/>
      <c r="E157" s="28"/>
      <c r="F157" s="28"/>
      <c r="G157" s="28"/>
      <c r="H157" s="28"/>
      <c r="I157" s="5"/>
      <c r="J157" s="5"/>
      <c r="K157" s="5"/>
      <c r="L157" s="7"/>
    </row>
    <row r="158" spans="2:39" s="31" customFormat="1" ht="13.25" x14ac:dyDescent="0.2">
      <c r="D158" s="28"/>
      <c r="E158" s="28"/>
      <c r="F158" s="28"/>
      <c r="G158" s="28"/>
      <c r="H158" s="28"/>
      <c r="I158" s="39"/>
      <c r="J158" s="39"/>
      <c r="K158" s="39"/>
      <c r="L158" s="33"/>
    </row>
    <row r="159" spans="2:39" s="31" customFormat="1" ht="13.25" x14ac:dyDescent="0.2">
      <c r="I159" s="39"/>
      <c r="J159" s="39"/>
      <c r="K159" s="39"/>
      <c r="L159" s="33"/>
    </row>
    <row r="160" spans="2:39" s="31" customFormat="1" ht="13.25" x14ac:dyDescent="0.2">
      <c r="I160" s="39"/>
      <c r="J160" s="39"/>
      <c r="K160" s="39"/>
      <c r="L160" s="33"/>
    </row>
    <row r="161" spans="2:12" s="31" customFormat="1" ht="13.25" x14ac:dyDescent="0.2">
      <c r="I161" s="39"/>
      <c r="J161" s="39"/>
      <c r="K161" s="39"/>
      <c r="L161" s="33"/>
    </row>
    <row r="162" spans="2:12" s="31" customFormat="1" ht="13.25" x14ac:dyDescent="0.2">
      <c r="I162" s="39"/>
      <c r="J162" s="39"/>
      <c r="K162" s="39"/>
      <c r="L162" s="33"/>
    </row>
    <row r="163" spans="2:12" s="31" customFormat="1" ht="13.25" x14ac:dyDescent="0.2">
      <c r="F163" s="31" t="s">
        <v>17</v>
      </c>
      <c r="G163" s="31" t="s">
        <v>18</v>
      </c>
      <c r="I163" s="39"/>
      <c r="J163" s="39"/>
      <c r="K163" s="39"/>
      <c r="L163" s="33"/>
    </row>
    <row r="164" spans="2:12" s="31" customFormat="1" ht="13.25" x14ac:dyDescent="0.2">
      <c r="B164" s="32" t="s">
        <v>17</v>
      </c>
      <c r="C164" s="31" t="s">
        <v>10</v>
      </c>
      <c r="D164" s="31" t="s">
        <v>18</v>
      </c>
      <c r="F164" s="31">
        <v>37</v>
      </c>
      <c r="G164" s="33">
        <v>1.0338674925935902</v>
      </c>
      <c r="I164" s="39"/>
      <c r="J164" s="39"/>
      <c r="K164" s="39"/>
      <c r="L164" s="33"/>
    </row>
    <row r="165" spans="2:12" s="31" customFormat="1" ht="13.25" x14ac:dyDescent="0.2">
      <c r="B165" s="31">
        <v>37</v>
      </c>
      <c r="C165" s="31" t="s">
        <v>206</v>
      </c>
      <c r="D165" s="33">
        <v>1.0338674925935902</v>
      </c>
      <c r="F165" s="31">
        <v>38</v>
      </c>
      <c r="G165" s="33">
        <v>1.1770335711013677</v>
      </c>
      <c r="I165" s="39"/>
      <c r="J165" s="39"/>
      <c r="K165" s="39"/>
      <c r="L165" s="33"/>
    </row>
    <row r="166" spans="2:12" s="31" customFormat="1" ht="13.25" x14ac:dyDescent="0.2">
      <c r="B166" s="31">
        <v>38</v>
      </c>
      <c r="C166" s="31" t="s">
        <v>210</v>
      </c>
      <c r="D166" s="33">
        <v>1.1770335711013677</v>
      </c>
      <c r="F166" s="31">
        <v>125</v>
      </c>
      <c r="G166" s="33">
        <v>2</v>
      </c>
      <c r="I166" s="39"/>
      <c r="J166" s="39"/>
      <c r="K166" s="39"/>
      <c r="L166" s="33"/>
    </row>
    <row r="167" spans="2:12" s="31" customFormat="1" ht="13.25" x14ac:dyDescent="0.2">
      <c r="B167" s="31">
        <v>125</v>
      </c>
      <c r="C167" s="33" t="s">
        <v>214</v>
      </c>
      <c r="D167" s="33">
        <v>2</v>
      </c>
      <c r="F167" s="31">
        <v>387</v>
      </c>
      <c r="G167" s="33">
        <v>1.1845128676470587</v>
      </c>
      <c r="I167" s="39"/>
      <c r="J167" s="39"/>
      <c r="K167" s="39"/>
      <c r="L167" s="33"/>
    </row>
    <row r="168" spans="2:12" s="31" customFormat="1" ht="13.25" x14ac:dyDescent="0.2">
      <c r="B168" s="31">
        <v>387</v>
      </c>
      <c r="C168" s="31" t="s">
        <v>216</v>
      </c>
      <c r="D168" s="33">
        <v>1.1845128676470587</v>
      </c>
      <c r="F168" s="31">
        <v>388</v>
      </c>
      <c r="G168" s="33">
        <v>1.1016895874263262</v>
      </c>
      <c r="I168" s="39"/>
      <c r="J168" s="39"/>
      <c r="K168" s="39"/>
      <c r="L168" s="33"/>
    </row>
    <row r="169" spans="2:12" s="31" customFormat="1" ht="13.25" x14ac:dyDescent="0.2">
      <c r="B169" s="31">
        <v>388</v>
      </c>
      <c r="C169" s="31" t="s">
        <v>219</v>
      </c>
      <c r="D169" s="33">
        <v>1.1016895874263262</v>
      </c>
      <c r="F169" s="31">
        <v>390</v>
      </c>
      <c r="G169" s="33">
        <v>1.5476904619076186</v>
      </c>
      <c r="I169" s="39"/>
      <c r="J169" s="39"/>
      <c r="K169" s="39"/>
      <c r="L169" s="33"/>
    </row>
    <row r="170" spans="2:12" s="31" customFormat="1" ht="13.25" x14ac:dyDescent="0.2">
      <c r="B170" s="31">
        <v>390</v>
      </c>
      <c r="C170" s="31" t="s">
        <v>221</v>
      </c>
      <c r="D170" s="33">
        <v>1.5476904619076186</v>
      </c>
      <c r="F170" s="31">
        <v>391</v>
      </c>
      <c r="G170" s="33">
        <v>1</v>
      </c>
      <c r="I170" s="39"/>
      <c r="J170" s="39"/>
      <c r="K170" s="39"/>
      <c r="L170" s="33"/>
    </row>
    <row r="171" spans="2:12" s="31" customFormat="1" ht="13.25" x14ac:dyDescent="0.2">
      <c r="B171" s="31">
        <v>391</v>
      </c>
      <c r="C171" s="31" t="s">
        <v>223</v>
      </c>
      <c r="D171" s="33">
        <v>1</v>
      </c>
      <c r="F171" s="31">
        <v>394</v>
      </c>
      <c r="G171" s="33">
        <v>0.97879359095193219</v>
      </c>
      <c r="I171" s="39"/>
      <c r="J171" s="39"/>
      <c r="K171" s="39"/>
      <c r="L171" s="33"/>
    </row>
    <row r="172" spans="2:12" s="31" customFormat="1" ht="13.25" x14ac:dyDescent="0.2">
      <c r="B172" s="31">
        <v>394</v>
      </c>
      <c r="C172" s="31" t="s">
        <v>225</v>
      </c>
      <c r="D172" s="33">
        <v>0.97879359095193219</v>
      </c>
      <c r="F172" s="31">
        <v>422</v>
      </c>
      <c r="G172" s="33">
        <v>1.3537154989384288</v>
      </c>
      <c r="I172" s="39"/>
      <c r="J172" s="39"/>
      <c r="K172" s="39"/>
      <c r="L172" s="33"/>
    </row>
    <row r="173" spans="2:12" s="31" customFormat="1" ht="13.25" x14ac:dyDescent="0.2">
      <c r="B173" s="31">
        <v>422</v>
      </c>
      <c r="C173" s="31" t="s">
        <v>227</v>
      </c>
      <c r="D173" s="33">
        <v>1.3537154989384288</v>
      </c>
      <c r="F173" s="31">
        <v>423</v>
      </c>
      <c r="G173" s="33">
        <v>0.55392636037797327</v>
      </c>
      <c r="I173" s="39"/>
      <c r="J173" s="39"/>
      <c r="K173" s="39"/>
      <c r="L173" s="33"/>
    </row>
    <row r="174" spans="2:12" s="31" customFormat="1" ht="13.25" x14ac:dyDescent="0.2">
      <c r="B174" s="31">
        <v>423</v>
      </c>
      <c r="C174" s="31" t="s">
        <v>230</v>
      </c>
      <c r="D174" s="33">
        <v>0.55392636037797327</v>
      </c>
      <c r="F174" s="31">
        <v>424</v>
      </c>
      <c r="G174" s="33">
        <v>1.203883495145631</v>
      </c>
      <c r="I174" s="39"/>
      <c r="J174" s="39"/>
      <c r="K174" s="39"/>
      <c r="L174" s="33"/>
    </row>
    <row r="175" spans="2:12" s="31" customFormat="1" ht="13.25" x14ac:dyDescent="0.2">
      <c r="B175" s="31">
        <v>424</v>
      </c>
      <c r="C175" s="31" t="s">
        <v>233</v>
      </c>
      <c r="D175" s="33">
        <v>1.203883495145631</v>
      </c>
      <c r="F175" s="31">
        <v>436</v>
      </c>
      <c r="G175" s="33">
        <v>1</v>
      </c>
      <c r="I175" s="39"/>
      <c r="J175" s="39"/>
      <c r="K175" s="39"/>
      <c r="L175" s="33"/>
    </row>
    <row r="176" spans="2:12" s="31" customFormat="1" ht="13.25" x14ac:dyDescent="0.2">
      <c r="B176" s="31">
        <f>+C117</f>
        <v>436</v>
      </c>
      <c r="C176" s="31" t="str">
        <f>+E117</f>
        <v xml:space="preserve">Actualización de precios de referencia para productos importados. </v>
      </c>
      <c r="D176" s="33">
        <f>+L116</f>
        <v>1</v>
      </c>
      <c r="F176" s="31">
        <f t="shared" ref="F176:F188" si="0">+B177</f>
        <v>5085</v>
      </c>
      <c r="G176" s="33">
        <f t="shared" ref="G176:G188" si="1">+D177</f>
        <v>1.0068230032681611</v>
      </c>
      <c r="I176" s="39"/>
      <c r="J176" s="39"/>
      <c r="K176" s="39"/>
      <c r="L176" s="33"/>
    </row>
    <row r="177" spans="2:12" s="31" customFormat="1" ht="13.25" x14ac:dyDescent="0.2">
      <c r="B177" s="31">
        <f>+C128</f>
        <v>5085</v>
      </c>
      <c r="C177" s="31" t="str">
        <f>+E128</f>
        <v>Efiencia en la inspección aduanera en importaciones</v>
      </c>
      <c r="D177" s="33">
        <f>+L127</f>
        <v>1.0068230032681611</v>
      </c>
      <c r="F177" s="31">
        <f t="shared" si="0"/>
        <v>5096</v>
      </c>
      <c r="G177" s="33">
        <f t="shared" si="1"/>
        <v>1.1234177215189873</v>
      </c>
      <c r="I177" s="39"/>
      <c r="J177" s="39"/>
      <c r="K177" s="39"/>
      <c r="L177" s="33"/>
    </row>
    <row r="178" spans="2:12" s="31" customFormat="1" ht="13.25" x14ac:dyDescent="0.2">
      <c r="B178" s="31">
        <f>+C137</f>
        <v>5096</v>
      </c>
      <c r="C178" s="31" t="str">
        <f>+E137</f>
        <v>Eficacia en la atención oportuna de consultas realizadas por usuarios internos y externos (SISCOS)</v>
      </c>
      <c r="D178" s="33">
        <f>+L136</f>
        <v>1.1234177215189873</v>
      </c>
      <c r="F178" s="31" t="e">
        <f t="shared" si="0"/>
        <v>#REF!</v>
      </c>
      <c r="G178" s="33" t="e">
        <f t="shared" si="1"/>
        <v>#REF!</v>
      </c>
      <c r="I178" s="39"/>
      <c r="J178" s="39"/>
      <c r="K178" s="39"/>
      <c r="L178" s="33"/>
    </row>
    <row r="179" spans="2:12" s="31" customFormat="1" ht="13.25" x14ac:dyDescent="0.2">
      <c r="B179" s="31" t="e">
        <f>+#REF!</f>
        <v>#REF!</v>
      </c>
      <c r="C179" s="31" t="e">
        <f>+#REF!</f>
        <v>#REF!</v>
      </c>
      <c r="D179" s="33" t="e">
        <f>+#REF!</f>
        <v>#REF!</v>
      </c>
      <c r="F179" s="31" t="e">
        <f t="shared" si="0"/>
        <v>#REF!</v>
      </c>
      <c r="G179" s="33" t="e">
        <f t="shared" si="1"/>
        <v>#REF!</v>
      </c>
      <c r="I179" s="39"/>
      <c r="J179" s="39"/>
      <c r="K179" s="39"/>
      <c r="L179" s="33"/>
    </row>
    <row r="180" spans="2:12" s="31" customFormat="1" ht="13.25" x14ac:dyDescent="0.2">
      <c r="B180" s="31" t="e">
        <f>+#REF!</f>
        <v>#REF!</v>
      </c>
      <c r="C180" s="31" t="e">
        <f>+#REF!</f>
        <v>#REF!</v>
      </c>
      <c r="D180" s="33" t="e">
        <f>+#REF!</f>
        <v>#REF!</v>
      </c>
      <c r="F180" s="31" t="e">
        <f t="shared" si="0"/>
        <v>#REF!</v>
      </c>
      <c r="G180" s="33" t="e">
        <f t="shared" si="1"/>
        <v>#REF!</v>
      </c>
      <c r="I180" s="39"/>
      <c r="J180" s="39"/>
      <c r="K180" s="39"/>
      <c r="L180" s="33"/>
    </row>
    <row r="181" spans="2:12" s="31" customFormat="1" ht="13.25" x14ac:dyDescent="0.2">
      <c r="B181" s="31" t="e">
        <f>+#REF!</f>
        <v>#REF!</v>
      </c>
      <c r="C181" s="31" t="e">
        <f>+#REF!</f>
        <v>#REF!</v>
      </c>
      <c r="D181" s="33" t="e">
        <f>+#REF!</f>
        <v>#REF!</v>
      </c>
      <c r="F181" s="31" t="e">
        <f t="shared" si="0"/>
        <v>#REF!</v>
      </c>
      <c r="G181" s="33" t="e">
        <f t="shared" si="1"/>
        <v>#REF!</v>
      </c>
      <c r="I181" s="39"/>
      <c r="J181" s="39"/>
      <c r="K181" s="39"/>
      <c r="L181" s="33"/>
    </row>
    <row r="182" spans="2:12" s="31" customFormat="1" ht="13.25" x14ac:dyDescent="0.2">
      <c r="B182" s="31" t="e">
        <f>+#REF!</f>
        <v>#REF!</v>
      </c>
      <c r="C182" s="31" t="e">
        <f>+#REF!</f>
        <v>#REF!</v>
      </c>
      <c r="D182" s="33" t="e">
        <f>+#REF!</f>
        <v>#REF!</v>
      </c>
      <c r="F182" s="31">
        <f t="shared" si="0"/>
        <v>0</v>
      </c>
      <c r="G182" s="33">
        <f t="shared" si="1"/>
        <v>0</v>
      </c>
      <c r="I182" s="39"/>
      <c r="J182" s="39"/>
      <c r="K182" s="39"/>
      <c r="L182" s="33"/>
    </row>
    <row r="183" spans="2:12" s="31" customFormat="1" ht="13.25" x14ac:dyDescent="0.2">
      <c r="F183" s="31">
        <f t="shared" si="0"/>
        <v>0</v>
      </c>
      <c r="G183" s="33">
        <f t="shared" si="1"/>
        <v>0</v>
      </c>
      <c r="I183" s="39"/>
      <c r="J183" s="39"/>
      <c r="K183" s="39"/>
      <c r="L183" s="33"/>
    </row>
    <row r="184" spans="2:12" s="31" customFormat="1" ht="13.25" x14ac:dyDescent="0.2">
      <c r="F184" s="31">
        <f t="shared" si="0"/>
        <v>0</v>
      </c>
      <c r="G184" s="33">
        <f t="shared" si="1"/>
        <v>0</v>
      </c>
      <c r="I184" s="39"/>
      <c r="J184" s="39"/>
      <c r="K184" s="39"/>
      <c r="L184" s="33"/>
    </row>
    <row r="185" spans="2:12" s="31" customFormat="1" ht="13.25" x14ac:dyDescent="0.2">
      <c r="F185" s="31">
        <f t="shared" si="0"/>
        <v>0</v>
      </c>
      <c r="G185" s="33">
        <f t="shared" si="1"/>
        <v>0</v>
      </c>
      <c r="I185" s="39"/>
      <c r="J185" s="39"/>
      <c r="K185" s="39"/>
      <c r="L185" s="33"/>
    </row>
    <row r="186" spans="2:12" s="31" customFormat="1" ht="13.25" x14ac:dyDescent="0.2">
      <c r="F186" s="31">
        <f t="shared" si="0"/>
        <v>0</v>
      </c>
      <c r="G186" s="33">
        <f t="shared" si="1"/>
        <v>0</v>
      </c>
      <c r="I186" s="39"/>
      <c r="J186" s="39"/>
      <c r="K186" s="39"/>
      <c r="L186" s="33"/>
    </row>
    <row r="187" spans="2:12" s="31" customFormat="1" ht="13.25" x14ac:dyDescent="0.2">
      <c r="F187" s="31">
        <f t="shared" si="0"/>
        <v>0</v>
      </c>
      <c r="G187" s="33">
        <f t="shared" si="1"/>
        <v>0</v>
      </c>
      <c r="I187" s="39"/>
      <c r="J187" s="39"/>
      <c r="K187" s="39"/>
      <c r="L187" s="33"/>
    </row>
    <row r="188" spans="2:12" s="31" customFormat="1" ht="13.25" x14ac:dyDescent="0.2">
      <c r="F188" s="31">
        <f t="shared" si="0"/>
        <v>0</v>
      </c>
      <c r="G188" s="33">
        <f t="shared" si="1"/>
        <v>0</v>
      </c>
      <c r="I188" s="39"/>
      <c r="J188" s="39"/>
      <c r="K188" s="39"/>
      <c r="L188" s="33"/>
    </row>
    <row r="189" spans="2:12" s="31" customFormat="1" ht="13.25" x14ac:dyDescent="0.2">
      <c r="I189" s="39"/>
      <c r="J189" s="39"/>
      <c r="K189" s="39"/>
      <c r="L189" s="33"/>
    </row>
    <row r="190" spans="2:12" ht="13.25" hidden="1" x14ac:dyDescent="0.2">
      <c r="D190" s="40"/>
      <c r="E190" s="40"/>
      <c r="F190" s="40"/>
      <c r="G190" s="40"/>
      <c r="H190" s="40"/>
    </row>
    <row r="191" spans="2:12" ht="13.25" hidden="1" x14ac:dyDescent="0.2">
      <c r="D191" s="40"/>
      <c r="E191" s="40"/>
      <c r="F191" s="40"/>
      <c r="G191" s="40"/>
      <c r="H191" s="40"/>
    </row>
    <row r="192" spans="2:12" ht="13.25" hidden="1" x14ac:dyDescent="0.2">
      <c r="D192" s="40"/>
      <c r="E192" s="40"/>
      <c r="F192" s="40"/>
      <c r="G192" s="40"/>
      <c r="H192" s="40"/>
    </row>
    <row r="193" spans="4:8" ht="13.25" hidden="1" x14ac:dyDescent="0.2">
      <c r="D193" s="40"/>
      <c r="E193" s="40"/>
      <c r="F193" s="40"/>
      <c r="G193" s="40"/>
      <c r="H193" s="40"/>
    </row>
    <row r="194" spans="4:8" ht="13.25" hidden="1" x14ac:dyDescent="0.2">
      <c r="D194" s="40"/>
      <c r="E194" s="40"/>
      <c r="F194" s="40"/>
      <c r="G194" s="40"/>
      <c r="H194" s="40"/>
    </row>
    <row r="195" spans="4:8" ht="13.25" hidden="1" x14ac:dyDescent="0.2">
      <c r="D195" s="40"/>
      <c r="E195" s="40"/>
      <c r="F195" s="40"/>
      <c r="G195" s="40"/>
      <c r="H195" s="40"/>
    </row>
    <row r="196" spans="4:8" ht="13.25" hidden="1" x14ac:dyDescent="0.2">
      <c r="D196" s="40"/>
      <c r="E196" s="40"/>
      <c r="F196" s="40"/>
      <c r="G196" s="40"/>
      <c r="H196" s="40"/>
    </row>
    <row r="197" spans="4:8" ht="13.25" hidden="1" x14ac:dyDescent="0.2">
      <c r="D197" s="40"/>
      <c r="E197" s="40"/>
      <c r="F197" s="40"/>
      <c r="G197" s="40"/>
      <c r="H197" s="40"/>
    </row>
    <row r="198" spans="4:8" ht="13.25" hidden="1" x14ac:dyDescent="0.2">
      <c r="D198" s="40"/>
      <c r="E198" s="40"/>
      <c r="F198" s="40"/>
      <c r="G198" s="40"/>
      <c r="H198" s="40"/>
    </row>
    <row r="199" spans="4:8" ht="13.25" hidden="1" x14ac:dyDescent="0.2">
      <c r="D199" s="40"/>
      <c r="E199" s="40"/>
      <c r="F199" s="40"/>
      <c r="G199" s="40"/>
      <c r="H199" s="40"/>
    </row>
    <row r="200" spans="4:8" ht="13.25" hidden="1" x14ac:dyDescent="0.2">
      <c r="D200" s="40"/>
      <c r="E200" s="40"/>
      <c r="F200" s="40"/>
      <c r="G200" s="40"/>
      <c r="H200" s="40"/>
    </row>
    <row r="201" spans="4:8" ht="13.25" hidden="1" x14ac:dyDescent="0.2">
      <c r="D201" s="40"/>
      <c r="E201" s="40"/>
      <c r="F201" s="40"/>
      <c r="G201" s="40"/>
      <c r="H201" s="40"/>
    </row>
    <row r="202" spans="4:8" ht="13.25" hidden="1" x14ac:dyDescent="0.2">
      <c r="D202" s="40"/>
      <c r="E202" s="40"/>
      <c r="F202" s="40"/>
      <c r="G202" s="40"/>
      <c r="H202" s="40"/>
    </row>
    <row r="203" spans="4:8" ht="13.25" hidden="1" x14ac:dyDescent="0.2">
      <c r="D203" s="40"/>
      <c r="E203" s="40"/>
      <c r="F203" s="40"/>
      <c r="G203" s="40"/>
      <c r="H203" s="40"/>
    </row>
    <row r="204" spans="4:8" ht="13.25" hidden="1" x14ac:dyDescent="0.2">
      <c r="D204" s="40"/>
      <c r="E204" s="40"/>
      <c r="F204" s="40"/>
      <c r="G204" s="40"/>
      <c r="H204" s="40"/>
    </row>
    <row r="205" spans="4:8" ht="13.25" hidden="1" x14ac:dyDescent="0.2">
      <c r="D205" s="40"/>
      <c r="E205" s="40"/>
      <c r="F205" s="40"/>
      <c r="G205" s="40"/>
      <c r="H205" s="40"/>
    </row>
    <row r="206" spans="4:8" ht="13.25" hidden="1" x14ac:dyDescent="0.2">
      <c r="D206" s="40"/>
      <c r="E206" s="40"/>
      <c r="F206" s="40"/>
      <c r="G206" s="40"/>
      <c r="H206" s="40"/>
    </row>
    <row r="207" spans="4:8" ht="13.25" hidden="1" x14ac:dyDescent="0.2">
      <c r="D207" s="40"/>
      <c r="E207" s="40"/>
      <c r="F207" s="40"/>
      <c r="G207" s="40"/>
      <c r="H207" s="40"/>
    </row>
    <row r="208" spans="4:8" ht="13.25" hidden="1" x14ac:dyDescent="0.2">
      <c r="D208" s="40"/>
      <c r="E208" s="40"/>
      <c r="F208" s="40"/>
      <c r="G208" s="40"/>
      <c r="H208" s="40"/>
    </row>
    <row r="209" spans="4:8" ht="13.25" hidden="1" x14ac:dyDescent="0.2">
      <c r="D209" s="40"/>
      <c r="E209" s="40"/>
      <c r="F209" s="40"/>
      <c r="G209" s="40"/>
      <c r="H209" s="40"/>
    </row>
    <row r="210" spans="4:8" ht="13.25" hidden="1" x14ac:dyDescent="0.2">
      <c r="D210" s="40"/>
      <c r="E210" s="40"/>
      <c r="F210" s="40"/>
      <c r="G210" s="40"/>
      <c r="H210" s="40"/>
    </row>
    <row r="211" spans="4:8" ht="13.25" hidden="1" x14ac:dyDescent="0.2">
      <c r="D211" s="40"/>
      <c r="E211" s="40"/>
      <c r="F211" s="40"/>
      <c r="G211" s="40"/>
      <c r="H211" s="40"/>
    </row>
    <row r="212" spans="4:8" ht="13.25" hidden="1" x14ac:dyDescent="0.2">
      <c r="D212" s="40"/>
      <c r="E212" s="40"/>
      <c r="F212" s="40"/>
      <c r="G212" s="40"/>
      <c r="H212" s="40"/>
    </row>
    <row r="213" spans="4:8" ht="13.25" hidden="1" x14ac:dyDescent="0.2">
      <c r="D213" s="40"/>
      <c r="E213" s="40"/>
      <c r="F213" s="40"/>
      <c r="G213" s="40"/>
      <c r="H213" s="40"/>
    </row>
    <row r="214" spans="4:8" ht="13.25" hidden="1" x14ac:dyDescent="0.2">
      <c r="D214" s="40"/>
      <c r="E214" s="40"/>
      <c r="F214" s="40"/>
      <c r="G214" s="40"/>
      <c r="H214" s="40"/>
    </row>
    <row r="215" spans="4:8" ht="13.25" hidden="1" x14ac:dyDescent="0.2">
      <c r="D215" s="40"/>
      <c r="E215" s="40"/>
      <c r="F215" s="40"/>
      <c r="G215" s="40"/>
      <c r="H215" s="40"/>
    </row>
    <row r="216" spans="4:8" ht="13.25" hidden="1" x14ac:dyDescent="0.2">
      <c r="D216" s="40"/>
      <c r="E216" s="40"/>
      <c r="F216" s="40"/>
      <c r="G216" s="40"/>
      <c r="H216" s="40"/>
    </row>
    <row r="217" spans="4:8" ht="13.25" hidden="1" x14ac:dyDescent="0.2">
      <c r="D217" s="40"/>
      <c r="E217" s="40"/>
      <c r="F217" s="40"/>
      <c r="G217" s="40"/>
      <c r="H217" s="40"/>
    </row>
    <row r="218" spans="4:8" ht="13.25" hidden="1" x14ac:dyDescent="0.2">
      <c r="D218" s="40"/>
      <c r="E218" s="40"/>
      <c r="F218" s="40"/>
      <c r="G218" s="40"/>
      <c r="H218" s="40"/>
    </row>
    <row r="219" spans="4:8" ht="13.25" hidden="1" x14ac:dyDescent="0.2">
      <c r="D219" s="40"/>
      <c r="E219" s="40"/>
      <c r="F219" s="40"/>
      <c r="G219" s="40"/>
      <c r="H219" s="40"/>
    </row>
    <row r="220" spans="4:8" ht="13.25" hidden="1" x14ac:dyDescent="0.2">
      <c r="D220" s="40"/>
      <c r="E220" s="40"/>
      <c r="F220" s="40"/>
      <c r="G220" s="40"/>
      <c r="H220" s="40"/>
    </row>
    <row r="221" spans="4:8" ht="13.25" hidden="1" x14ac:dyDescent="0.2">
      <c r="D221" s="40"/>
      <c r="E221" s="40"/>
      <c r="F221" s="40"/>
      <c r="G221" s="40"/>
      <c r="H221" s="40"/>
    </row>
    <row r="222" spans="4:8" ht="13.25" hidden="1" x14ac:dyDescent="0.2">
      <c r="D222" s="40"/>
      <c r="E222" s="40"/>
      <c r="F222" s="40"/>
      <c r="G222" s="40"/>
      <c r="H222" s="40"/>
    </row>
    <row r="223" spans="4:8" ht="13.25" hidden="1" x14ac:dyDescent="0.2">
      <c r="D223" s="40"/>
      <c r="E223" s="40"/>
      <c r="F223" s="40"/>
      <c r="G223" s="40"/>
      <c r="H223" s="40"/>
    </row>
    <row r="224" spans="4:8" ht="13.25" hidden="1" x14ac:dyDescent="0.2">
      <c r="D224" s="40"/>
      <c r="E224" s="40"/>
      <c r="F224" s="40"/>
      <c r="G224" s="40"/>
      <c r="H224" s="40"/>
    </row>
    <row r="225" spans="4:8" ht="13.25" hidden="1" x14ac:dyDescent="0.2">
      <c r="D225" s="40"/>
      <c r="E225" s="40"/>
      <c r="F225" s="40"/>
      <c r="G225" s="40"/>
      <c r="H225" s="40"/>
    </row>
    <row r="226" spans="4:8" ht="13.25" hidden="1" x14ac:dyDescent="0.2">
      <c r="D226" s="40"/>
      <c r="E226" s="40"/>
      <c r="F226" s="40"/>
      <c r="G226" s="40"/>
      <c r="H226" s="40"/>
    </row>
    <row r="227" spans="4:8" ht="13.25" hidden="1" x14ac:dyDescent="0.2">
      <c r="D227" s="40"/>
      <c r="E227" s="40"/>
      <c r="F227" s="40"/>
      <c r="G227" s="40"/>
      <c r="H227" s="40"/>
    </row>
    <row r="228" spans="4:8" ht="13.25" hidden="1" x14ac:dyDescent="0.2">
      <c r="D228" s="40"/>
      <c r="E228" s="40"/>
      <c r="F228" s="40"/>
      <c r="G228" s="40"/>
      <c r="H228" s="40"/>
    </row>
    <row r="229" spans="4:8" ht="13.25" hidden="1" x14ac:dyDescent="0.2">
      <c r="D229" s="40"/>
      <c r="E229" s="40"/>
      <c r="F229" s="40"/>
      <c r="G229" s="40"/>
      <c r="H229" s="40"/>
    </row>
    <row r="230" spans="4:8" ht="13.25" hidden="1" x14ac:dyDescent="0.2">
      <c r="D230" s="40"/>
      <c r="E230" s="40"/>
      <c r="F230" s="40"/>
      <c r="G230" s="40"/>
      <c r="H230" s="40"/>
    </row>
    <row r="231" spans="4:8" ht="13.25" hidden="1" x14ac:dyDescent="0.2">
      <c r="D231" s="40"/>
      <c r="E231" s="40"/>
      <c r="F231" s="40"/>
      <c r="G231" s="40"/>
      <c r="H231" s="40"/>
    </row>
    <row r="232" spans="4:8" ht="13.25" hidden="1" x14ac:dyDescent="0.2">
      <c r="D232" s="40"/>
      <c r="E232" s="40"/>
      <c r="F232" s="40"/>
      <c r="G232" s="40"/>
      <c r="H232" s="40"/>
    </row>
    <row r="233" spans="4:8" ht="13.25" hidden="1" x14ac:dyDescent="0.2">
      <c r="D233" s="40"/>
      <c r="E233" s="40"/>
      <c r="F233" s="40"/>
      <c r="G233" s="40"/>
      <c r="H233" s="40"/>
    </row>
    <row r="234" spans="4:8" ht="13.25" hidden="1" x14ac:dyDescent="0.2">
      <c r="D234" s="40"/>
      <c r="E234" s="40"/>
      <c r="F234" s="40"/>
      <c r="G234" s="40"/>
      <c r="H234" s="40"/>
    </row>
    <row r="235" spans="4:8" ht="13.25" hidden="1" x14ac:dyDescent="0.2">
      <c r="D235" s="40"/>
      <c r="E235" s="40"/>
      <c r="F235" s="40"/>
      <c r="G235" s="40"/>
      <c r="H235" s="40"/>
    </row>
    <row r="236" spans="4:8" ht="13.25" hidden="1" x14ac:dyDescent="0.2">
      <c r="D236" s="40"/>
      <c r="E236" s="40"/>
      <c r="F236" s="40"/>
      <c r="G236" s="40"/>
      <c r="H236" s="40"/>
    </row>
    <row r="237" spans="4:8" ht="13.25" hidden="1" x14ac:dyDescent="0.2">
      <c r="D237" s="40"/>
      <c r="E237" s="40"/>
      <c r="F237" s="40"/>
      <c r="G237" s="40"/>
      <c r="H237" s="40"/>
    </row>
    <row r="238" spans="4:8" ht="13.25" hidden="1" x14ac:dyDescent="0.2">
      <c r="D238" s="40"/>
      <c r="E238" s="40"/>
      <c r="F238" s="40"/>
      <c r="G238" s="40"/>
      <c r="H238" s="40"/>
    </row>
    <row r="239" spans="4:8" ht="13.25" hidden="1" x14ac:dyDescent="0.2">
      <c r="D239" s="40"/>
      <c r="E239" s="40"/>
      <c r="F239" s="40"/>
      <c r="G239" s="40"/>
      <c r="H239" s="40"/>
    </row>
    <row r="240" spans="4:8" ht="13.25" hidden="1" x14ac:dyDescent="0.2">
      <c r="D240" s="40"/>
      <c r="E240" s="40"/>
      <c r="F240" s="40"/>
      <c r="G240" s="40"/>
      <c r="H240" s="40"/>
    </row>
    <row r="241" spans="4:8" ht="13.25" hidden="1" x14ac:dyDescent="0.2">
      <c r="D241" s="40"/>
      <c r="E241" s="40"/>
      <c r="F241" s="40"/>
      <c r="G241" s="40"/>
      <c r="H241" s="40"/>
    </row>
    <row r="242" spans="4:8" ht="13.25" hidden="1" x14ac:dyDescent="0.2">
      <c r="D242" s="40"/>
      <c r="E242" s="40"/>
      <c r="F242" s="40"/>
      <c r="G242" s="40"/>
      <c r="H242" s="40"/>
    </row>
    <row r="243" spans="4:8" ht="13.25" hidden="1" x14ac:dyDescent="0.2">
      <c r="D243" s="40"/>
      <c r="E243" s="40"/>
      <c r="F243" s="40"/>
      <c r="G243" s="40"/>
      <c r="H243" s="40"/>
    </row>
    <row r="244" spans="4:8" ht="13.25" hidden="1" x14ac:dyDescent="0.2">
      <c r="D244" s="40"/>
      <c r="E244" s="40"/>
      <c r="F244" s="40"/>
      <c r="G244" s="40"/>
      <c r="H244" s="40"/>
    </row>
    <row r="245" spans="4:8" ht="13.25" hidden="1" x14ac:dyDescent="0.2">
      <c r="D245" s="40"/>
      <c r="E245" s="40"/>
      <c r="F245" s="40"/>
      <c r="G245" s="40"/>
      <c r="H245" s="40"/>
    </row>
    <row r="246" spans="4:8" ht="13.25" hidden="1" x14ac:dyDescent="0.2">
      <c r="D246" s="40"/>
      <c r="E246" s="40"/>
      <c r="F246" s="40"/>
      <c r="G246" s="40"/>
      <c r="H246" s="40"/>
    </row>
    <row r="247" spans="4:8" ht="13.25" hidden="1" x14ac:dyDescent="0.2">
      <c r="D247" s="40"/>
      <c r="E247" s="40"/>
      <c r="F247" s="40"/>
      <c r="G247" s="40"/>
      <c r="H247" s="40"/>
    </row>
    <row r="248" spans="4:8" ht="13.25" hidden="1" x14ac:dyDescent="0.2">
      <c r="D248" s="40"/>
      <c r="E248" s="40"/>
      <c r="F248" s="40"/>
      <c r="G248" s="40"/>
      <c r="H248" s="40"/>
    </row>
    <row r="249" spans="4:8" ht="13.25" hidden="1" x14ac:dyDescent="0.2">
      <c r="D249" s="40"/>
      <c r="E249" s="40"/>
      <c r="F249" s="40"/>
      <c r="G249" s="40"/>
      <c r="H249" s="40"/>
    </row>
    <row r="250" spans="4:8" ht="13.25" hidden="1" x14ac:dyDescent="0.2">
      <c r="D250" s="40"/>
      <c r="E250" s="40"/>
      <c r="F250" s="40"/>
      <c r="G250" s="40"/>
      <c r="H250" s="40"/>
    </row>
    <row r="251" spans="4:8" ht="13.25" hidden="1" x14ac:dyDescent="0.2">
      <c r="D251" s="40"/>
      <c r="E251" s="40"/>
      <c r="F251" s="40"/>
      <c r="G251" s="40"/>
      <c r="H251" s="40"/>
    </row>
    <row r="252" spans="4:8" ht="13.25" hidden="1" x14ac:dyDescent="0.2">
      <c r="D252" s="40"/>
      <c r="E252" s="40"/>
      <c r="F252" s="40"/>
      <c r="G252" s="40"/>
      <c r="H252" s="40"/>
    </row>
    <row r="253" spans="4:8" ht="13.25" hidden="1" x14ac:dyDescent="0.2">
      <c r="D253" s="40"/>
      <c r="E253" s="40"/>
      <c r="F253" s="40"/>
      <c r="G253" s="40"/>
      <c r="H253" s="40"/>
    </row>
    <row r="254" spans="4:8" ht="13.25" hidden="1" x14ac:dyDescent="0.2">
      <c r="D254" s="40"/>
      <c r="E254" s="40"/>
      <c r="F254" s="40"/>
      <c r="G254" s="40"/>
      <c r="H254" s="40"/>
    </row>
    <row r="255" spans="4:8" ht="13.25" hidden="1" x14ac:dyDescent="0.2">
      <c r="D255" s="40"/>
      <c r="E255" s="40"/>
      <c r="F255" s="40"/>
      <c r="G255" s="40"/>
      <c r="H255" s="40"/>
    </row>
    <row r="256" spans="4:8" ht="13.25" hidden="1" x14ac:dyDescent="0.2">
      <c r="D256" s="40"/>
      <c r="E256" s="40"/>
      <c r="F256" s="40"/>
      <c r="G256" s="40"/>
      <c r="H256" s="40"/>
    </row>
    <row r="257" spans="4:8" ht="13.25" hidden="1" x14ac:dyDescent="0.2">
      <c r="D257" s="40"/>
      <c r="E257" s="40"/>
      <c r="F257" s="40"/>
      <c r="G257" s="40"/>
      <c r="H257" s="40"/>
    </row>
    <row r="258" spans="4:8" ht="13.25" hidden="1" x14ac:dyDescent="0.2">
      <c r="D258" s="40"/>
      <c r="E258" s="40"/>
      <c r="F258" s="40"/>
      <c r="G258" s="40"/>
      <c r="H258" s="40"/>
    </row>
    <row r="259" spans="4:8" ht="13.25" hidden="1" x14ac:dyDescent="0.2">
      <c r="D259" s="40"/>
      <c r="E259" s="40"/>
      <c r="F259" s="40"/>
      <c r="G259" s="40"/>
      <c r="H259" s="40"/>
    </row>
    <row r="260" spans="4:8" ht="13.25" hidden="1" x14ac:dyDescent="0.2">
      <c r="D260" s="40"/>
      <c r="E260" s="40"/>
      <c r="F260" s="40"/>
      <c r="G260" s="40"/>
      <c r="H260" s="40"/>
    </row>
    <row r="261" spans="4:8" ht="13.25" hidden="1" x14ac:dyDescent="0.2">
      <c r="D261" s="40"/>
      <c r="E261" s="40"/>
      <c r="F261" s="40"/>
      <c r="G261" s="40"/>
      <c r="H261" s="40"/>
    </row>
    <row r="262" spans="4:8" ht="13.25" hidden="1" x14ac:dyDescent="0.2">
      <c r="D262" s="40"/>
      <c r="E262" s="40"/>
      <c r="F262" s="40"/>
      <c r="G262" s="40"/>
      <c r="H262" s="40"/>
    </row>
    <row r="263" spans="4:8" ht="13.25" hidden="1" x14ac:dyDescent="0.2">
      <c r="D263" s="40"/>
      <c r="E263" s="40"/>
      <c r="F263" s="40"/>
      <c r="G263" s="40"/>
      <c r="H263" s="40"/>
    </row>
    <row r="264" spans="4:8" ht="13.25" hidden="1" x14ac:dyDescent="0.2">
      <c r="D264" s="40"/>
      <c r="E264" s="40"/>
      <c r="F264" s="40"/>
      <c r="G264" s="40"/>
      <c r="H264" s="40"/>
    </row>
    <row r="265" spans="4:8" ht="13.25" hidden="1" x14ac:dyDescent="0.2">
      <c r="D265" s="40"/>
      <c r="E265" s="40"/>
      <c r="F265" s="40"/>
      <c r="G265" s="40"/>
      <c r="H265" s="40"/>
    </row>
    <row r="266" spans="4:8" ht="13.25" hidden="1" x14ac:dyDescent="0.2">
      <c r="D266" s="40"/>
      <c r="E266" s="40"/>
      <c r="F266" s="40"/>
      <c r="G266" s="40"/>
      <c r="H266" s="40"/>
    </row>
    <row r="267" spans="4:8" ht="13.25" hidden="1" x14ac:dyDescent="0.2">
      <c r="D267" s="40"/>
      <c r="E267" s="40"/>
      <c r="F267" s="40"/>
      <c r="G267" s="40"/>
      <c r="H267" s="40"/>
    </row>
    <row r="268" spans="4:8" ht="13.25" hidden="1" x14ac:dyDescent="0.2">
      <c r="D268" s="40"/>
      <c r="E268" s="40"/>
      <c r="F268" s="40"/>
      <c r="G268" s="40"/>
      <c r="H268" s="40"/>
    </row>
    <row r="269" spans="4:8" ht="13.25" hidden="1" x14ac:dyDescent="0.2">
      <c r="D269" s="40"/>
      <c r="E269" s="40"/>
      <c r="F269" s="40"/>
      <c r="G269" s="40"/>
      <c r="H269" s="40"/>
    </row>
    <row r="270" spans="4:8" ht="13.25" hidden="1" x14ac:dyDescent="0.2">
      <c r="D270" s="40"/>
      <c r="E270" s="40"/>
      <c r="F270" s="40"/>
      <c r="G270" s="40"/>
      <c r="H270" s="40"/>
    </row>
    <row r="271" spans="4:8" ht="13.25" hidden="1" x14ac:dyDescent="0.2">
      <c r="D271" s="40"/>
      <c r="E271" s="40"/>
      <c r="F271" s="40"/>
      <c r="G271" s="40"/>
      <c r="H271" s="40"/>
    </row>
    <row r="272" spans="4:8" ht="13.25" hidden="1" x14ac:dyDescent="0.2">
      <c r="D272" s="40"/>
      <c r="E272" s="40"/>
      <c r="F272" s="40"/>
      <c r="G272" s="40"/>
      <c r="H272" s="40"/>
    </row>
    <row r="273" spans="4:8" ht="13.25" hidden="1" x14ac:dyDescent="0.2">
      <c r="D273" s="40"/>
      <c r="E273" s="40"/>
      <c r="F273" s="40"/>
      <c r="G273" s="40"/>
      <c r="H273" s="40"/>
    </row>
    <row r="274" spans="4:8" ht="13.25" hidden="1" x14ac:dyDescent="0.2">
      <c r="D274" s="40"/>
      <c r="E274" s="40"/>
      <c r="F274" s="40"/>
      <c r="G274" s="40"/>
      <c r="H274" s="40"/>
    </row>
    <row r="275" spans="4:8" ht="13.25" hidden="1" x14ac:dyDescent="0.2">
      <c r="D275" s="40"/>
      <c r="E275" s="40"/>
      <c r="F275" s="40"/>
      <c r="G275" s="40"/>
      <c r="H275" s="40"/>
    </row>
    <row r="276" spans="4:8" ht="13.25" hidden="1" x14ac:dyDescent="0.2">
      <c r="D276" s="40"/>
      <c r="E276" s="40"/>
      <c r="F276" s="40"/>
      <c r="G276" s="40"/>
      <c r="H276" s="40"/>
    </row>
    <row r="277" spans="4:8" ht="13.25" hidden="1" x14ac:dyDescent="0.2">
      <c r="D277" s="40"/>
      <c r="E277" s="40"/>
      <c r="F277" s="40"/>
      <c r="G277" s="40"/>
      <c r="H277" s="40"/>
    </row>
    <row r="278" spans="4:8" ht="13.25" hidden="1" x14ac:dyDescent="0.2">
      <c r="D278" s="40"/>
      <c r="E278" s="40"/>
      <c r="F278" s="40"/>
      <c r="G278" s="40"/>
      <c r="H278" s="40"/>
    </row>
    <row r="279" spans="4:8" ht="13.25" hidden="1" x14ac:dyDescent="0.2">
      <c r="D279" s="40"/>
      <c r="E279" s="40"/>
      <c r="F279" s="40"/>
      <c r="G279" s="40"/>
      <c r="H279" s="40"/>
    </row>
    <row r="280" spans="4:8" ht="13.25" hidden="1" x14ac:dyDescent="0.2">
      <c r="D280" s="40"/>
      <c r="E280" s="40"/>
      <c r="F280" s="40"/>
      <c r="G280" s="40"/>
      <c r="H280" s="40"/>
    </row>
    <row r="281" spans="4:8" ht="13.25" hidden="1" x14ac:dyDescent="0.2">
      <c r="D281" s="40"/>
      <c r="E281" s="40"/>
      <c r="F281" s="40"/>
      <c r="G281" s="40"/>
      <c r="H281" s="40"/>
    </row>
    <row r="282" spans="4:8" ht="13.25" hidden="1" x14ac:dyDescent="0.2">
      <c r="D282" s="40"/>
      <c r="E282" s="40"/>
      <c r="F282" s="40"/>
      <c r="G282" s="40"/>
      <c r="H282" s="40"/>
    </row>
    <row r="283" spans="4:8" ht="13.25" hidden="1" x14ac:dyDescent="0.2">
      <c r="D283" s="40"/>
      <c r="E283" s="40"/>
      <c r="F283" s="40"/>
      <c r="G283" s="40"/>
      <c r="H283" s="40"/>
    </row>
    <row r="284" spans="4:8" ht="13.25" hidden="1" x14ac:dyDescent="0.2">
      <c r="D284" s="40"/>
      <c r="E284" s="40"/>
      <c r="F284" s="40"/>
      <c r="G284" s="40"/>
      <c r="H284" s="40"/>
    </row>
    <row r="285" spans="4:8" ht="13.25" hidden="1" x14ac:dyDescent="0.2">
      <c r="D285" s="40"/>
      <c r="E285" s="40"/>
      <c r="F285" s="40"/>
      <c r="G285" s="40"/>
      <c r="H285" s="40"/>
    </row>
    <row r="286" spans="4:8" ht="13.25" hidden="1" x14ac:dyDescent="0.2">
      <c r="D286" s="40"/>
      <c r="E286" s="40"/>
      <c r="F286" s="40"/>
      <c r="G286" s="40"/>
      <c r="H286" s="40"/>
    </row>
    <row r="287" spans="4:8" ht="13.25" hidden="1" x14ac:dyDescent="0.2">
      <c r="D287" s="40"/>
      <c r="E287" s="40"/>
      <c r="F287" s="40"/>
      <c r="G287" s="40"/>
      <c r="H287" s="40"/>
    </row>
    <row r="288" spans="4:8" ht="13.25" hidden="1" x14ac:dyDescent="0.2">
      <c r="D288" s="40"/>
      <c r="E288" s="40"/>
      <c r="F288" s="40"/>
      <c r="G288" s="40"/>
      <c r="H288" s="40"/>
    </row>
    <row r="289" spans="4:8" ht="13.25" hidden="1" x14ac:dyDescent="0.2">
      <c r="D289" s="40"/>
      <c r="E289" s="40"/>
      <c r="F289" s="40"/>
      <c r="G289" s="40"/>
      <c r="H289" s="40"/>
    </row>
    <row r="290" spans="4:8" ht="13.25" hidden="1" x14ac:dyDescent="0.2">
      <c r="D290" s="40"/>
      <c r="E290" s="40"/>
      <c r="F290" s="40"/>
      <c r="G290" s="40"/>
      <c r="H290" s="40"/>
    </row>
    <row r="291" spans="4:8" ht="13.25" hidden="1" x14ac:dyDescent="0.2">
      <c r="D291" s="40"/>
      <c r="E291" s="40"/>
      <c r="F291" s="40"/>
      <c r="G291" s="40"/>
      <c r="H291" s="40"/>
    </row>
    <row r="292" spans="4:8" ht="13.25" hidden="1" x14ac:dyDescent="0.2">
      <c r="D292" s="40"/>
      <c r="E292" s="40"/>
      <c r="F292" s="40"/>
      <c r="G292" s="40"/>
      <c r="H292" s="40"/>
    </row>
    <row r="293" spans="4:8" ht="13.25" hidden="1" x14ac:dyDescent="0.2">
      <c r="D293" s="40"/>
      <c r="E293" s="40"/>
      <c r="F293" s="40"/>
      <c r="G293" s="40"/>
      <c r="H293" s="40"/>
    </row>
    <row r="294" spans="4:8" ht="13.25" hidden="1" x14ac:dyDescent="0.2">
      <c r="D294" s="40"/>
      <c r="E294" s="40"/>
      <c r="F294" s="40"/>
      <c r="G294" s="40"/>
      <c r="H294" s="40"/>
    </row>
    <row r="295" spans="4:8" ht="13.25" hidden="1" x14ac:dyDescent="0.2">
      <c r="D295" s="40"/>
      <c r="E295" s="40"/>
      <c r="F295" s="40"/>
      <c r="G295" s="40"/>
      <c r="H295" s="40"/>
    </row>
    <row r="296" spans="4:8" ht="13.25" hidden="1" x14ac:dyDescent="0.2">
      <c r="D296" s="40"/>
      <c r="E296" s="40"/>
      <c r="F296" s="40"/>
      <c r="G296" s="40"/>
      <c r="H296" s="40"/>
    </row>
    <row r="297" spans="4:8" ht="13.25" hidden="1" x14ac:dyDescent="0.2">
      <c r="D297" s="40"/>
      <c r="E297" s="40"/>
      <c r="F297" s="40"/>
      <c r="G297" s="40"/>
      <c r="H297" s="40"/>
    </row>
    <row r="298" spans="4:8" ht="13.25" hidden="1" x14ac:dyDescent="0.2">
      <c r="D298" s="40"/>
      <c r="E298" s="40"/>
      <c r="F298" s="40"/>
      <c r="G298" s="40"/>
      <c r="H298" s="40"/>
    </row>
    <row r="299" spans="4:8" ht="13.25" hidden="1" x14ac:dyDescent="0.2">
      <c r="D299" s="40"/>
      <c r="E299" s="40"/>
      <c r="F299" s="40"/>
      <c r="G299" s="40"/>
      <c r="H299" s="40"/>
    </row>
    <row r="300" spans="4:8" ht="13.25" hidden="1" x14ac:dyDescent="0.2">
      <c r="D300" s="40"/>
      <c r="E300" s="40"/>
      <c r="F300" s="40"/>
      <c r="G300" s="40"/>
      <c r="H300" s="40"/>
    </row>
    <row r="301" spans="4:8" ht="13.25" hidden="1" x14ac:dyDescent="0.2">
      <c r="D301" s="40"/>
      <c r="E301" s="40"/>
      <c r="F301" s="40"/>
      <c r="G301" s="40"/>
      <c r="H301" s="40"/>
    </row>
    <row r="302" spans="4:8" ht="13.25" hidden="1" x14ac:dyDescent="0.2">
      <c r="D302" s="40"/>
      <c r="E302" s="40"/>
      <c r="F302" s="40"/>
      <c r="G302" s="40"/>
      <c r="H302" s="40"/>
    </row>
    <row r="303" spans="4:8" ht="13.25" hidden="1" x14ac:dyDescent="0.2">
      <c r="D303" s="40"/>
      <c r="E303" s="40"/>
      <c r="F303" s="40"/>
      <c r="G303" s="40"/>
      <c r="H303" s="40"/>
    </row>
    <row r="304" spans="4:8" ht="13.25" hidden="1" x14ac:dyDescent="0.2">
      <c r="D304" s="40"/>
      <c r="E304" s="40"/>
      <c r="F304" s="40"/>
      <c r="G304" s="40"/>
      <c r="H304" s="40"/>
    </row>
    <row r="305" spans="4:8" ht="13.25" hidden="1" x14ac:dyDescent="0.2">
      <c r="D305" s="40"/>
      <c r="E305" s="40"/>
      <c r="F305" s="40"/>
      <c r="G305" s="40"/>
      <c r="H305" s="40"/>
    </row>
    <row r="306" spans="4:8" ht="13.25" hidden="1" x14ac:dyDescent="0.2">
      <c r="D306" s="40"/>
      <c r="E306" s="40"/>
      <c r="F306" s="40"/>
      <c r="G306" s="40"/>
      <c r="H306" s="40"/>
    </row>
    <row r="307" spans="4:8" ht="13.25" hidden="1" x14ac:dyDescent="0.2">
      <c r="D307" s="40"/>
      <c r="E307" s="40"/>
      <c r="F307" s="40"/>
      <c r="G307" s="40"/>
      <c r="H307" s="40"/>
    </row>
    <row r="308" spans="4:8" ht="13.25" hidden="1" x14ac:dyDescent="0.2">
      <c r="D308" s="40"/>
      <c r="E308" s="40"/>
      <c r="F308" s="40"/>
      <c r="G308" s="40"/>
      <c r="H308" s="40"/>
    </row>
    <row r="309" spans="4:8" ht="13.25" hidden="1" x14ac:dyDescent="0.2">
      <c r="D309" s="40"/>
      <c r="E309" s="40"/>
      <c r="F309" s="40"/>
      <c r="G309" s="40"/>
      <c r="H309" s="40"/>
    </row>
    <row r="310" spans="4:8" ht="13.25" hidden="1" x14ac:dyDescent="0.2">
      <c r="D310" s="40"/>
      <c r="E310" s="40"/>
      <c r="F310" s="40"/>
      <c r="G310" s="40"/>
      <c r="H310" s="40"/>
    </row>
    <row r="311" spans="4:8" ht="13.25" hidden="1" x14ac:dyDescent="0.2">
      <c r="D311" s="40"/>
      <c r="E311" s="40"/>
      <c r="F311" s="40"/>
      <c r="G311" s="40"/>
      <c r="H311" s="40"/>
    </row>
    <row r="312" spans="4:8" ht="13.25" hidden="1" x14ac:dyDescent="0.2">
      <c r="D312" s="40"/>
      <c r="E312" s="40"/>
      <c r="F312" s="40"/>
      <c r="G312" s="40"/>
      <c r="H312" s="40"/>
    </row>
    <row r="313" spans="4:8" ht="13.25" hidden="1" x14ac:dyDescent="0.2">
      <c r="D313" s="40"/>
      <c r="E313" s="40"/>
      <c r="F313" s="40"/>
      <c r="G313" s="40"/>
      <c r="H313" s="40"/>
    </row>
    <row r="314" spans="4:8" ht="13.25" hidden="1" x14ac:dyDescent="0.2">
      <c r="D314" s="40"/>
      <c r="E314" s="40"/>
      <c r="F314" s="40"/>
      <c r="G314" s="40"/>
      <c r="H314" s="40"/>
    </row>
    <row r="315" spans="4:8" ht="13.25" hidden="1" x14ac:dyDescent="0.2">
      <c r="D315" s="40"/>
      <c r="E315" s="40"/>
      <c r="F315" s="40"/>
      <c r="G315" s="40"/>
      <c r="H315" s="40"/>
    </row>
    <row r="316" spans="4:8" ht="13.25" hidden="1" x14ac:dyDescent="0.2">
      <c r="D316" s="40"/>
      <c r="E316" s="40"/>
      <c r="F316" s="40"/>
      <c r="G316" s="40"/>
      <c r="H316" s="40"/>
    </row>
    <row r="317" spans="4:8" ht="13.25" hidden="1" x14ac:dyDescent="0.2">
      <c r="D317" s="40"/>
      <c r="E317" s="40"/>
      <c r="F317" s="40"/>
      <c r="G317" s="40"/>
      <c r="H317" s="40"/>
    </row>
    <row r="318" spans="4:8" ht="13.25" hidden="1" x14ac:dyDescent="0.2">
      <c r="D318" s="40"/>
      <c r="E318" s="40"/>
      <c r="F318" s="40"/>
      <c r="G318" s="40"/>
      <c r="H318" s="40"/>
    </row>
    <row r="319" spans="4:8" ht="13.25" hidden="1" x14ac:dyDescent="0.2">
      <c r="D319" s="40"/>
      <c r="E319" s="40"/>
      <c r="F319" s="40"/>
      <c r="G319" s="40"/>
      <c r="H319" s="40"/>
    </row>
    <row r="320" spans="4:8" ht="13.25" hidden="1" x14ac:dyDescent="0.2">
      <c r="D320" s="40"/>
      <c r="E320" s="40"/>
      <c r="F320" s="40"/>
      <c r="G320" s="40"/>
      <c r="H320" s="40"/>
    </row>
    <row r="321" spans="4:8" ht="13.25" hidden="1" x14ac:dyDescent="0.2">
      <c r="D321" s="40"/>
      <c r="E321" s="40"/>
      <c r="F321" s="40"/>
      <c r="G321" s="40"/>
      <c r="H321" s="40"/>
    </row>
    <row r="322" spans="4:8" ht="13.25" hidden="1" x14ac:dyDescent="0.2">
      <c r="D322" s="40"/>
      <c r="E322" s="40"/>
      <c r="F322" s="40"/>
      <c r="G322" s="40"/>
      <c r="H322" s="40"/>
    </row>
    <row r="323" spans="4:8" ht="13.25" hidden="1" x14ac:dyDescent="0.2">
      <c r="D323" s="40"/>
      <c r="E323" s="40"/>
      <c r="F323" s="40"/>
      <c r="G323" s="40"/>
      <c r="H323" s="40"/>
    </row>
    <row r="324" spans="4:8" ht="13.25" hidden="1" x14ac:dyDescent="0.2">
      <c r="D324" s="40"/>
      <c r="E324" s="40"/>
      <c r="F324" s="40"/>
      <c r="G324" s="40"/>
      <c r="H324" s="40"/>
    </row>
    <row r="325" spans="4:8" ht="13.25" hidden="1" x14ac:dyDescent="0.2">
      <c r="D325" s="40"/>
      <c r="E325" s="40"/>
      <c r="F325" s="40"/>
      <c r="G325" s="40"/>
      <c r="H325" s="40"/>
    </row>
    <row r="326" spans="4:8" ht="13.25" hidden="1" x14ac:dyDescent="0.2">
      <c r="D326" s="40"/>
      <c r="E326" s="40"/>
      <c r="F326" s="40"/>
      <c r="G326" s="40"/>
      <c r="H326" s="40"/>
    </row>
    <row r="327" spans="4:8" ht="13.25" hidden="1" x14ac:dyDescent="0.2">
      <c r="D327" s="40"/>
      <c r="E327" s="40"/>
      <c r="F327" s="40"/>
      <c r="G327" s="40"/>
      <c r="H327" s="40"/>
    </row>
    <row r="328" spans="4:8" ht="13.25" hidden="1" x14ac:dyDescent="0.2">
      <c r="D328" s="40"/>
      <c r="E328" s="40"/>
      <c r="F328" s="40"/>
      <c r="G328" s="40"/>
      <c r="H328" s="40"/>
    </row>
    <row r="329" spans="4:8" ht="13.25" hidden="1" x14ac:dyDescent="0.2">
      <c r="D329" s="40"/>
      <c r="E329" s="40"/>
      <c r="F329" s="40"/>
      <c r="G329" s="40"/>
      <c r="H329" s="40"/>
    </row>
    <row r="330" spans="4:8" ht="13.25" hidden="1" x14ac:dyDescent="0.2">
      <c r="D330" s="40"/>
      <c r="E330" s="40"/>
      <c r="F330" s="40"/>
      <c r="G330" s="40"/>
      <c r="H330" s="40"/>
    </row>
    <row r="331" spans="4:8" ht="13.25" hidden="1" x14ac:dyDescent="0.2">
      <c r="D331" s="40"/>
      <c r="E331" s="40"/>
      <c r="F331" s="40"/>
      <c r="G331" s="40"/>
      <c r="H331" s="40"/>
    </row>
    <row r="332" spans="4:8" ht="13.25" hidden="1" x14ac:dyDescent="0.2">
      <c r="D332" s="40"/>
      <c r="E332" s="40"/>
      <c r="F332" s="40"/>
      <c r="G332" s="40"/>
      <c r="H332" s="40"/>
    </row>
    <row r="333" spans="4:8" ht="13.25" hidden="1" x14ac:dyDescent="0.2">
      <c r="D333" s="40"/>
      <c r="E333" s="40"/>
      <c r="F333" s="40"/>
      <c r="G333" s="40"/>
      <c r="H333" s="40"/>
    </row>
    <row r="334" spans="4:8" ht="13.25" hidden="1" x14ac:dyDescent="0.2">
      <c r="D334" s="40"/>
      <c r="E334" s="40"/>
      <c r="F334" s="40"/>
      <c r="G334" s="40"/>
      <c r="H334" s="40"/>
    </row>
    <row r="335" spans="4:8" ht="13.25" hidden="1" x14ac:dyDescent="0.2">
      <c r="D335" s="40"/>
      <c r="E335" s="40"/>
      <c r="F335" s="40"/>
      <c r="G335" s="40"/>
      <c r="H335" s="40"/>
    </row>
    <row r="336" spans="4:8" ht="13.25" hidden="1" x14ac:dyDescent="0.2">
      <c r="D336" s="40"/>
      <c r="E336" s="40"/>
      <c r="F336" s="40"/>
      <c r="G336" s="40"/>
      <c r="H336" s="40"/>
    </row>
    <row r="337" spans="4:8" ht="13.25" hidden="1" x14ac:dyDescent="0.2">
      <c r="D337" s="40"/>
      <c r="E337" s="40"/>
      <c r="F337" s="40"/>
      <c r="G337" s="40"/>
      <c r="H337" s="40"/>
    </row>
    <row r="338" spans="4:8" ht="13.25" hidden="1" x14ac:dyDescent="0.2">
      <c r="D338" s="40"/>
      <c r="E338" s="40"/>
      <c r="F338" s="40"/>
      <c r="G338" s="40"/>
      <c r="H338" s="40"/>
    </row>
    <row r="339" spans="4:8" ht="13.25" hidden="1" x14ac:dyDescent="0.2">
      <c r="D339" s="40"/>
      <c r="E339" s="40"/>
      <c r="F339" s="40"/>
      <c r="G339" s="40"/>
      <c r="H339" s="40"/>
    </row>
    <row r="340" spans="4:8" ht="13.25" hidden="1" x14ac:dyDescent="0.2">
      <c r="D340" s="40"/>
      <c r="E340" s="40"/>
      <c r="F340" s="40"/>
      <c r="G340" s="40"/>
      <c r="H340" s="40"/>
    </row>
    <row r="341" spans="4:8" ht="13.25" hidden="1" x14ac:dyDescent="0.2">
      <c r="D341" s="40"/>
      <c r="E341" s="40"/>
      <c r="F341" s="40"/>
      <c r="G341" s="40"/>
      <c r="H341" s="40"/>
    </row>
    <row r="342" spans="4:8" ht="13.25" hidden="1" x14ac:dyDescent="0.2">
      <c r="D342" s="40"/>
      <c r="E342" s="40"/>
      <c r="F342" s="40"/>
      <c r="G342" s="40"/>
      <c r="H342" s="40"/>
    </row>
    <row r="343" spans="4:8" ht="13.25" hidden="1" x14ac:dyDescent="0.2">
      <c r="D343" s="40"/>
      <c r="E343" s="40"/>
      <c r="F343" s="40"/>
      <c r="G343" s="40"/>
      <c r="H343" s="40"/>
    </row>
    <row r="344" spans="4:8" ht="13.25" hidden="1" x14ac:dyDescent="0.2">
      <c r="D344" s="40"/>
      <c r="E344" s="40"/>
      <c r="F344" s="40"/>
      <c r="G344" s="40"/>
      <c r="H344" s="40"/>
    </row>
    <row r="345" spans="4:8" ht="13.25" hidden="1" x14ac:dyDescent="0.2">
      <c r="D345" s="40"/>
      <c r="E345" s="40"/>
      <c r="F345" s="40"/>
      <c r="G345" s="40"/>
      <c r="H345" s="40"/>
    </row>
    <row r="346" spans="4:8" ht="13.25" hidden="1" x14ac:dyDescent="0.2">
      <c r="D346" s="40"/>
      <c r="E346" s="40"/>
      <c r="F346" s="40"/>
      <c r="G346" s="40"/>
      <c r="H346" s="40"/>
    </row>
    <row r="347" spans="4:8" ht="13.25" hidden="1" x14ac:dyDescent="0.2">
      <c r="D347" s="40"/>
      <c r="E347" s="40"/>
      <c r="F347" s="40"/>
      <c r="G347" s="40"/>
      <c r="H347" s="40"/>
    </row>
    <row r="348" spans="4:8" ht="13.25" hidden="1" x14ac:dyDescent="0.2">
      <c r="D348" s="40"/>
      <c r="E348" s="40"/>
      <c r="F348" s="40"/>
      <c r="G348" s="40"/>
      <c r="H348" s="40"/>
    </row>
    <row r="349" spans="4:8" ht="13.25" hidden="1" x14ac:dyDescent="0.2">
      <c r="D349" s="40"/>
      <c r="E349" s="40"/>
      <c r="F349" s="40"/>
      <c r="G349" s="40"/>
      <c r="H349" s="40"/>
    </row>
    <row r="350" spans="4:8" ht="13.25" hidden="1" x14ac:dyDescent="0.2">
      <c r="D350" s="40"/>
      <c r="E350" s="40"/>
      <c r="F350" s="40"/>
      <c r="G350" s="40"/>
      <c r="H350" s="40"/>
    </row>
    <row r="351" spans="4:8" ht="13.25" hidden="1" x14ac:dyDescent="0.2">
      <c r="D351" s="40"/>
      <c r="E351" s="40"/>
      <c r="F351" s="40"/>
      <c r="G351" s="40"/>
      <c r="H351" s="40"/>
    </row>
    <row r="352" spans="4:8" ht="13.25" hidden="1" x14ac:dyDescent="0.2">
      <c r="D352" s="40"/>
      <c r="E352" s="40"/>
      <c r="F352" s="40"/>
      <c r="G352" s="40"/>
      <c r="H352" s="40"/>
    </row>
    <row r="353" spans="4:8" ht="13.25" hidden="1" x14ac:dyDescent="0.2">
      <c r="D353" s="40"/>
      <c r="E353" s="40"/>
      <c r="F353" s="40"/>
      <c r="G353" s="40"/>
      <c r="H353" s="40"/>
    </row>
    <row r="354" spans="4:8" ht="13.25" hidden="1" x14ac:dyDescent="0.2">
      <c r="D354" s="40"/>
      <c r="E354" s="40"/>
      <c r="F354" s="40"/>
      <c r="G354" s="40"/>
      <c r="H354" s="40"/>
    </row>
    <row r="355" spans="4:8" ht="13.25" hidden="1" x14ac:dyDescent="0.2">
      <c r="D355" s="40"/>
      <c r="E355" s="40"/>
      <c r="F355" s="40"/>
      <c r="G355" s="40"/>
      <c r="H355" s="40"/>
    </row>
    <row r="356" spans="4:8" ht="13.25" hidden="1" x14ac:dyDescent="0.2">
      <c r="D356" s="40"/>
      <c r="E356" s="40"/>
      <c r="F356" s="40"/>
      <c r="G356" s="40"/>
      <c r="H356" s="40"/>
    </row>
    <row r="357" spans="4:8" ht="13.25" hidden="1" x14ac:dyDescent="0.2">
      <c r="D357" s="40"/>
      <c r="E357" s="40"/>
      <c r="F357" s="40"/>
      <c r="G357" s="40"/>
      <c r="H357" s="40"/>
    </row>
    <row r="358" spans="4:8" ht="13.25" hidden="1" x14ac:dyDescent="0.2">
      <c r="D358" s="40"/>
      <c r="E358" s="40"/>
      <c r="F358" s="40"/>
      <c r="G358" s="40"/>
      <c r="H358" s="40"/>
    </row>
    <row r="359" spans="4:8" ht="13.25" hidden="1" x14ac:dyDescent="0.2">
      <c r="D359" s="40"/>
      <c r="E359" s="40"/>
      <c r="F359" s="40"/>
      <c r="G359" s="40"/>
      <c r="H359" s="40"/>
    </row>
    <row r="360" spans="4:8" ht="13.25" hidden="1" x14ac:dyDescent="0.2">
      <c r="D360" s="40"/>
      <c r="E360" s="40"/>
      <c r="F360" s="40"/>
      <c r="G360" s="40"/>
      <c r="H360" s="40"/>
    </row>
    <row r="361" spans="4:8" ht="13.25" hidden="1" x14ac:dyDescent="0.2">
      <c r="D361" s="40"/>
      <c r="E361" s="40"/>
      <c r="F361" s="40"/>
      <c r="G361" s="40"/>
      <c r="H361" s="40"/>
    </row>
    <row r="362" spans="4:8" ht="13.25" hidden="1" x14ac:dyDescent="0.2">
      <c r="D362" s="40"/>
      <c r="E362" s="40"/>
      <c r="F362" s="40"/>
      <c r="G362" s="40"/>
      <c r="H362" s="40"/>
    </row>
    <row r="363" spans="4:8" ht="13.25" hidden="1" x14ac:dyDescent="0.2">
      <c r="D363" s="40"/>
      <c r="E363" s="40"/>
      <c r="F363" s="40"/>
      <c r="G363" s="40"/>
      <c r="H363" s="40"/>
    </row>
    <row r="364" spans="4:8" ht="13.25" hidden="1" x14ac:dyDescent="0.2">
      <c r="D364" s="40"/>
      <c r="E364" s="40"/>
      <c r="F364" s="40"/>
      <c r="G364" s="40"/>
      <c r="H364" s="40"/>
    </row>
    <row r="365" spans="4:8" ht="13.25" hidden="1" x14ac:dyDescent="0.2">
      <c r="D365" s="40"/>
      <c r="E365" s="40"/>
      <c r="F365" s="40"/>
      <c r="G365" s="40"/>
      <c r="H365" s="40"/>
    </row>
    <row r="366" spans="4:8" ht="13.25" hidden="1" x14ac:dyDescent="0.2">
      <c r="D366" s="40"/>
      <c r="E366" s="40"/>
      <c r="F366" s="40"/>
      <c r="G366" s="40"/>
      <c r="H366" s="40"/>
    </row>
    <row r="367" spans="4:8" ht="13.25" hidden="1" x14ac:dyDescent="0.2">
      <c r="D367" s="40"/>
      <c r="E367" s="40"/>
      <c r="F367" s="40"/>
      <c r="G367" s="40"/>
      <c r="H367" s="40"/>
    </row>
    <row r="368" spans="4:8" ht="13.25" hidden="1" x14ac:dyDescent="0.2">
      <c r="D368" s="40"/>
      <c r="E368" s="40"/>
      <c r="F368" s="40"/>
      <c r="G368" s="40"/>
      <c r="H368" s="40"/>
    </row>
    <row r="369" spans="4:8" ht="13.25" hidden="1" x14ac:dyDescent="0.2">
      <c r="D369" s="40"/>
      <c r="E369" s="40"/>
      <c r="F369" s="40"/>
      <c r="G369" s="40"/>
      <c r="H369" s="40"/>
    </row>
    <row r="370" spans="4:8" ht="13.25" hidden="1" x14ac:dyDescent="0.2">
      <c r="D370" s="40"/>
      <c r="E370" s="40"/>
      <c r="F370" s="40"/>
      <c r="G370" s="40"/>
      <c r="H370" s="40"/>
    </row>
    <row r="371" spans="4:8" ht="13.25" hidden="1" x14ac:dyDescent="0.2">
      <c r="D371" s="40"/>
      <c r="E371" s="40"/>
      <c r="F371" s="40"/>
      <c r="G371" s="40"/>
      <c r="H371" s="40"/>
    </row>
    <row r="372" spans="4:8" ht="13.25" hidden="1" x14ac:dyDescent="0.2">
      <c r="D372" s="40"/>
      <c r="E372" s="40"/>
      <c r="F372" s="40"/>
      <c r="G372" s="40"/>
      <c r="H372" s="40"/>
    </row>
    <row r="373" spans="4:8" ht="13.25" hidden="1" x14ac:dyDescent="0.2">
      <c r="D373" s="40"/>
      <c r="E373" s="40"/>
      <c r="F373" s="40"/>
      <c r="G373" s="40"/>
      <c r="H373" s="40"/>
    </row>
    <row r="374" spans="4:8" ht="13.25" hidden="1" x14ac:dyDescent="0.2">
      <c r="D374" s="40"/>
      <c r="E374" s="40"/>
      <c r="F374" s="40"/>
      <c r="G374" s="40"/>
      <c r="H374" s="40"/>
    </row>
    <row r="375" spans="4:8" ht="13.25" hidden="1" x14ac:dyDescent="0.2">
      <c r="D375" s="40"/>
      <c r="E375" s="40"/>
      <c r="F375" s="40"/>
      <c r="G375" s="40"/>
      <c r="H375" s="40"/>
    </row>
    <row r="376" spans="4:8" ht="13.25" hidden="1" x14ac:dyDescent="0.2">
      <c r="D376" s="40"/>
      <c r="E376" s="40"/>
      <c r="F376" s="40"/>
      <c r="G376" s="40"/>
      <c r="H376" s="40"/>
    </row>
    <row r="377" spans="4:8" ht="13.25" hidden="1" x14ac:dyDescent="0.2">
      <c r="D377" s="40"/>
      <c r="E377" s="40"/>
      <c r="F377" s="40"/>
      <c r="G377" s="40"/>
      <c r="H377" s="40"/>
    </row>
    <row r="378" spans="4:8" ht="13.25" hidden="1" x14ac:dyDescent="0.2">
      <c r="D378" s="40"/>
      <c r="E378" s="40"/>
      <c r="F378" s="40"/>
      <c r="G378" s="40"/>
      <c r="H378" s="40"/>
    </row>
    <row r="379" spans="4:8" ht="13.25" hidden="1" x14ac:dyDescent="0.2">
      <c r="D379" s="40"/>
      <c r="E379" s="40"/>
      <c r="F379" s="40"/>
      <c r="G379" s="40"/>
      <c r="H379" s="40"/>
    </row>
    <row r="380" spans="4:8" ht="13.25" hidden="1" x14ac:dyDescent="0.2">
      <c r="D380" s="40"/>
      <c r="E380" s="40"/>
      <c r="F380" s="40"/>
      <c r="G380" s="40"/>
      <c r="H380" s="40"/>
    </row>
    <row r="381" spans="4:8" ht="13.25" hidden="1" x14ac:dyDescent="0.2">
      <c r="D381" s="40"/>
      <c r="E381" s="40"/>
      <c r="F381" s="40"/>
      <c r="G381" s="40"/>
      <c r="H381" s="40"/>
    </row>
    <row r="382" spans="4:8" ht="13.25" hidden="1" x14ac:dyDescent="0.2">
      <c r="D382" s="40"/>
      <c r="E382" s="40"/>
      <c r="F382" s="40"/>
      <c r="G382" s="40"/>
      <c r="H382" s="40"/>
    </row>
    <row r="383" spans="4:8" ht="13.25" hidden="1" x14ac:dyDescent="0.2">
      <c r="D383" s="40"/>
      <c r="E383" s="40"/>
      <c r="F383" s="40"/>
      <c r="G383" s="40"/>
      <c r="H383" s="40"/>
    </row>
    <row r="384" spans="4:8" ht="13.25" hidden="1" x14ac:dyDescent="0.2">
      <c r="D384" s="40"/>
      <c r="E384" s="40"/>
      <c r="F384" s="40"/>
      <c r="G384" s="40"/>
      <c r="H384" s="40"/>
    </row>
    <row r="385" spans="4:8" ht="13.25" hidden="1" x14ac:dyDescent="0.2">
      <c r="D385" s="40"/>
      <c r="E385" s="40"/>
      <c r="F385" s="40"/>
      <c r="G385" s="40"/>
      <c r="H385" s="40"/>
    </row>
    <row r="386" spans="4:8" ht="13.25" hidden="1" x14ac:dyDescent="0.2">
      <c r="D386" s="40"/>
      <c r="E386" s="40"/>
      <c r="F386" s="40"/>
      <c r="G386" s="40"/>
      <c r="H386" s="40"/>
    </row>
    <row r="387" spans="4:8" ht="13.25" hidden="1" x14ac:dyDescent="0.2">
      <c r="D387" s="40"/>
      <c r="E387" s="40"/>
      <c r="F387" s="40"/>
      <c r="G387" s="40"/>
      <c r="H387" s="40"/>
    </row>
    <row r="388" spans="4:8" ht="13.25" hidden="1" x14ac:dyDescent="0.2">
      <c r="D388" s="40"/>
      <c r="E388" s="40"/>
      <c r="F388" s="40"/>
      <c r="G388" s="40"/>
      <c r="H388" s="40"/>
    </row>
    <row r="389" spans="4:8" ht="13.25" hidden="1" x14ac:dyDescent="0.2">
      <c r="D389" s="40"/>
      <c r="E389" s="40"/>
      <c r="F389" s="40"/>
      <c r="G389" s="40"/>
      <c r="H389" s="40"/>
    </row>
    <row r="390" spans="4:8" ht="13.25" hidden="1" x14ac:dyDescent="0.2">
      <c r="D390" s="40"/>
      <c r="E390" s="40"/>
      <c r="F390" s="40"/>
      <c r="G390" s="40"/>
      <c r="H390" s="40"/>
    </row>
    <row r="391" spans="4:8" ht="13.25" hidden="1" x14ac:dyDescent="0.2">
      <c r="D391" s="40"/>
      <c r="E391" s="40"/>
      <c r="F391" s="40"/>
      <c r="G391" s="40"/>
      <c r="H391" s="40"/>
    </row>
    <row r="392" spans="4:8" ht="13.25" hidden="1" x14ac:dyDescent="0.2">
      <c r="D392" s="40"/>
      <c r="E392" s="40"/>
      <c r="F392" s="40"/>
      <c r="G392" s="40"/>
      <c r="H392" s="40"/>
    </row>
    <row r="393" spans="4:8" ht="13.25" hidden="1" x14ac:dyDescent="0.2">
      <c r="D393" s="40"/>
      <c r="E393" s="40"/>
      <c r="F393" s="40"/>
      <c r="G393" s="40"/>
      <c r="H393" s="40"/>
    </row>
    <row r="394" spans="4:8" ht="13.25" hidden="1" x14ac:dyDescent="0.2">
      <c r="D394" s="40"/>
      <c r="E394" s="40"/>
      <c r="F394" s="40"/>
      <c r="G394" s="40"/>
      <c r="H394" s="40"/>
    </row>
    <row r="395" spans="4:8" ht="13.25" hidden="1" x14ac:dyDescent="0.2">
      <c r="D395" s="40"/>
      <c r="E395" s="40"/>
      <c r="F395" s="40"/>
      <c r="G395" s="40"/>
      <c r="H395" s="40"/>
    </row>
    <row r="396" spans="4:8" ht="13.25" hidden="1" x14ac:dyDescent="0.2">
      <c r="D396" s="40"/>
      <c r="E396" s="40"/>
      <c r="F396" s="40"/>
      <c r="G396" s="40"/>
      <c r="H396" s="40"/>
    </row>
    <row r="397" spans="4:8" ht="13.25" hidden="1" x14ac:dyDescent="0.2">
      <c r="D397" s="40"/>
      <c r="E397" s="40"/>
      <c r="F397" s="40"/>
      <c r="G397" s="40"/>
      <c r="H397" s="40"/>
    </row>
    <row r="398" spans="4:8" ht="13.25" hidden="1" x14ac:dyDescent="0.2">
      <c r="D398" s="40"/>
      <c r="E398" s="40"/>
      <c r="F398" s="40"/>
      <c r="G398" s="40"/>
      <c r="H398" s="40"/>
    </row>
    <row r="399" spans="4:8" ht="13.25" hidden="1" x14ac:dyDescent="0.2">
      <c r="D399" s="40"/>
      <c r="E399" s="40"/>
      <c r="F399" s="40"/>
      <c r="G399" s="40"/>
      <c r="H399" s="40"/>
    </row>
    <row r="400" spans="4:8" ht="13.25" hidden="1" x14ac:dyDescent="0.2">
      <c r="D400" s="40"/>
      <c r="E400" s="40"/>
      <c r="F400" s="40"/>
      <c r="G400" s="40"/>
      <c r="H400" s="40"/>
    </row>
    <row r="401" spans="4:8" ht="13.25" hidden="1" x14ac:dyDescent="0.2">
      <c r="D401" s="40"/>
      <c r="E401" s="40"/>
      <c r="F401" s="40"/>
      <c r="G401" s="40"/>
      <c r="H401" s="40"/>
    </row>
    <row r="402" spans="4:8" ht="13.25" hidden="1" x14ac:dyDescent="0.2">
      <c r="D402" s="40"/>
      <c r="E402" s="40"/>
      <c r="F402" s="40"/>
      <c r="G402" s="40"/>
      <c r="H402" s="40"/>
    </row>
    <row r="403" spans="4:8" ht="13.25" hidden="1" x14ac:dyDescent="0.2">
      <c r="D403" s="40"/>
      <c r="E403" s="40"/>
      <c r="F403" s="40"/>
      <c r="G403" s="40"/>
      <c r="H403" s="40"/>
    </row>
    <row r="404" spans="4:8" ht="13.25" hidden="1" x14ac:dyDescent="0.2">
      <c r="D404" s="40"/>
      <c r="E404" s="40"/>
      <c r="F404" s="40"/>
      <c r="G404" s="40"/>
      <c r="H404" s="40"/>
    </row>
    <row r="405" spans="4:8" ht="13.25" hidden="1" x14ac:dyDescent="0.2">
      <c r="D405" s="40"/>
      <c r="E405" s="40"/>
      <c r="F405" s="40"/>
      <c r="G405" s="40"/>
      <c r="H405" s="40"/>
    </row>
    <row r="406" spans="4:8" ht="13.25" hidden="1" x14ac:dyDescent="0.2">
      <c r="D406" s="40"/>
      <c r="E406" s="40"/>
      <c r="F406" s="40"/>
      <c r="G406" s="40"/>
      <c r="H406" s="40"/>
    </row>
    <row r="407" spans="4:8" ht="13.25" hidden="1" x14ac:dyDescent="0.2">
      <c r="D407" s="40"/>
      <c r="E407" s="40"/>
      <c r="F407" s="40"/>
      <c r="G407" s="40"/>
      <c r="H407" s="40"/>
    </row>
    <row r="408" spans="4:8" ht="13.25" hidden="1" x14ac:dyDescent="0.2">
      <c r="D408" s="40"/>
      <c r="E408" s="40"/>
      <c r="F408" s="40"/>
      <c r="G408" s="40"/>
      <c r="H408" s="40"/>
    </row>
    <row r="409" spans="4:8" ht="13.25" hidden="1" x14ac:dyDescent="0.2">
      <c r="D409" s="40"/>
      <c r="E409" s="40"/>
      <c r="F409" s="40"/>
      <c r="G409" s="40"/>
      <c r="H409" s="40"/>
    </row>
    <row r="410" spans="4:8" ht="13.25" hidden="1" x14ac:dyDescent="0.2">
      <c r="D410" s="40"/>
      <c r="E410" s="40"/>
      <c r="F410" s="40"/>
      <c r="G410" s="40"/>
      <c r="H410" s="40"/>
    </row>
    <row r="411" spans="4:8" ht="13.25" hidden="1" x14ac:dyDescent="0.2">
      <c r="D411" s="40"/>
      <c r="E411" s="40"/>
      <c r="F411" s="40"/>
      <c r="G411" s="40"/>
      <c r="H411" s="40"/>
    </row>
    <row r="412" spans="4:8" ht="13.25" hidden="1" x14ac:dyDescent="0.2">
      <c r="D412" s="40"/>
      <c r="E412" s="40"/>
      <c r="F412" s="40"/>
      <c r="G412" s="40"/>
      <c r="H412" s="40"/>
    </row>
    <row r="413" spans="4:8" ht="13.25" hidden="1" x14ac:dyDescent="0.2">
      <c r="D413" s="40"/>
      <c r="E413" s="40"/>
      <c r="F413" s="40"/>
      <c r="G413" s="40"/>
      <c r="H413" s="40"/>
    </row>
    <row r="414" spans="4:8" ht="13.25" hidden="1" x14ac:dyDescent="0.2">
      <c r="D414" s="40"/>
      <c r="E414" s="40"/>
      <c r="F414" s="40"/>
      <c r="G414" s="40"/>
      <c r="H414" s="40"/>
    </row>
    <row r="415" spans="4:8" ht="13.25" hidden="1" x14ac:dyDescent="0.2">
      <c r="D415" s="40"/>
      <c r="E415" s="40"/>
      <c r="F415" s="40"/>
      <c r="G415" s="40"/>
      <c r="H415" s="40"/>
    </row>
    <row r="416" spans="4:8" ht="13.25" hidden="1" x14ac:dyDescent="0.2">
      <c r="D416" s="40"/>
      <c r="E416" s="40"/>
      <c r="F416" s="40"/>
      <c r="G416" s="40"/>
      <c r="H416" s="40"/>
    </row>
    <row r="417" spans="4:8" ht="13.25" hidden="1" x14ac:dyDescent="0.2">
      <c r="D417" s="40"/>
      <c r="E417" s="40"/>
      <c r="F417" s="40"/>
      <c r="G417" s="40"/>
      <c r="H417" s="40"/>
    </row>
    <row r="418" spans="4:8" ht="13.25" hidden="1" x14ac:dyDescent="0.2">
      <c r="D418" s="40"/>
      <c r="E418" s="40"/>
      <c r="F418" s="40"/>
      <c r="G418" s="40"/>
      <c r="H418" s="40"/>
    </row>
    <row r="419" spans="4:8" ht="13.25" hidden="1" x14ac:dyDescent="0.2">
      <c r="D419" s="40"/>
      <c r="E419" s="40"/>
      <c r="F419" s="40"/>
      <c r="G419" s="40"/>
      <c r="H419" s="40"/>
    </row>
    <row r="420" spans="4:8" ht="13.25" hidden="1" x14ac:dyDescent="0.2">
      <c r="D420" s="40"/>
      <c r="E420" s="40"/>
      <c r="F420" s="40"/>
      <c r="G420" s="40"/>
      <c r="H420" s="40"/>
    </row>
    <row r="421" spans="4:8" ht="13.25" hidden="1" x14ac:dyDescent="0.2">
      <c r="D421" s="40"/>
      <c r="E421" s="40"/>
      <c r="F421" s="40"/>
      <c r="G421" s="40"/>
      <c r="H421" s="40"/>
    </row>
    <row r="422" spans="4:8" ht="13.25" hidden="1" x14ac:dyDescent="0.2">
      <c r="D422" s="40"/>
      <c r="E422" s="40"/>
      <c r="F422" s="40"/>
      <c r="G422" s="40"/>
      <c r="H422" s="40"/>
    </row>
    <row r="423" spans="4:8" ht="13.25" hidden="1" x14ac:dyDescent="0.2">
      <c r="D423" s="40"/>
      <c r="E423" s="40"/>
      <c r="F423" s="40"/>
      <c r="G423" s="40"/>
      <c r="H423" s="40"/>
    </row>
    <row r="424" spans="4:8" ht="13.25" hidden="1" x14ac:dyDescent="0.2">
      <c r="D424" s="40"/>
      <c r="E424" s="40"/>
      <c r="F424" s="40"/>
      <c r="G424" s="40"/>
      <c r="H424" s="40"/>
    </row>
    <row r="425" spans="4:8" ht="13.25" hidden="1" x14ac:dyDescent="0.2">
      <c r="D425" s="40"/>
      <c r="E425" s="40"/>
      <c r="F425" s="40"/>
      <c r="G425" s="40"/>
      <c r="H425" s="40"/>
    </row>
    <row r="426" spans="4:8" ht="13.25" hidden="1" x14ac:dyDescent="0.2">
      <c r="D426" s="40"/>
      <c r="E426" s="40"/>
      <c r="F426" s="40"/>
      <c r="G426" s="40"/>
      <c r="H426" s="40"/>
    </row>
    <row r="427" spans="4:8" ht="13.25" hidden="1" x14ac:dyDescent="0.2">
      <c r="D427" s="40"/>
      <c r="E427" s="40"/>
      <c r="F427" s="40"/>
      <c r="G427" s="40"/>
      <c r="H427" s="40"/>
    </row>
    <row r="428" spans="4:8" ht="13.25" hidden="1" x14ac:dyDescent="0.2">
      <c r="D428" s="40"/>
      <c r="E428" s="40"/>
      <c r="F428" s="40"/>
      <c r="G428" s="40"/>
      <c r="H428" s="40"/>
    </row>
    <row r="429" spans="4:8" ht="13.25" hidden="1" x14ac:dyDescent="0.2">
      <c r="D429" s="40"/>
      <c r="E429" s="40"/>
      <c r="F429" s="40"/>
      <c r="G429" s="40"/>
      <c r="H429" s="40"/>
    </row>
    <row r="430" spans="4:8" ht="13.25" hidden="1" x14ac:dyDescent="0.2">
      <c r="D430" s="40"/>
      <c r="E430" s="40"/>
      <c r="F430" s="40"/>
      <c r="G430" s="40"/>
      <c r="H430" s="40"/>
    </row>
    <row r="431" spans="4:8" ht="13.25" hidden="1" x14ac:dyDescent="0.2">
      <c r="D431" s="40"/>
      <c r="E431" s="40"/>
      <c r="F431" s="40"/>
      <c r="G431" s="40"/>
      <c r="H431" s="40"/>
    </row>
    <row r="432" spans="4:8" ht="13.25" hidden="1" x14ac:dyDescent="0.2">
      <c r="D432" s="40"/>
      <c r="E432" s="40"/>
      <c r="F432" s="40"/>
      <c r="G432" s="40"/>
      <c r="H432" s="40"/>
    </row>
    <row r="433" spans="4:8" ht="13.25" hidden="1" x14ac:dyDescent="0.2">
      <c r="D433" s="40"/>
      <c r="E433" s="40"/>
      <c r="F433" s="40"/>
      <c r="G433" s="40"/>
      <c r="H433" s="40"/>
    </row>
    <row r="434" spans="4:8" ht="13.25" hidden="1" x14ac:dyDescent="0.2">
      <c r="D434" s="40"/>
      <c r="E434" s="40"/>
      <c r="F434" s="40"/>
      <c r="G434" s="40"/>
      <c r="H434" s="40"/>
    </row>
    <row r="435" spans="4:8" ht="13.25" hidden="1" x14ac:dyDescent="0.2">
      <c r="D435" s="40"/>
      <c r="E435" s="40"/>
      <c r="F435" s="40"/>
      <c r="G435" s="40"/>
      <c r="H435" s="40"/>
    </row>
    <row r="436" spans="4:8" ht="13.25" hidden="1" x14ac:dyDescent="0.2">
      <c r="D436" s="40"/>
      <c r="E436" s="40"/>
      <c r="F436" s="40"/>
      <c r="G436" s="40"/>
      <c r="H436" s="40"/>
    </row>
    <row r="437" spans="4:8" ht="13.25" hidden="1" x14ac:dyDescent="0.2">
      <c r="D437" s="40"/>
      <c r="E437" s="40"/>
      <c r="F437" s="40"/>
      <c r="G437" s="40"/>
      <c r="H437" s="40"/>
    </row>
    <row r="438" spans="4:8" ht="13.25" hidden="1" x14ac:dyDescent="0.2">
      <c r="D438" s="40"/>
      <c r="E438" s="40"/>
      <c r="F438" s="40"/>
      <c r="G438" s="40"/>
      <c r="H438" s="40"/>
    </row>
    <row r="439" spans="4:8" ht="13.25" hidden="1" x14ac:dyDescent="0.2">
      <c r="D439" s="40"/>
      <c r="E439" s="40"/>
      <c r="F439" s="40"/>
      <c r="G439" s="40"/>
      <c r="H439" s="40"/>
    </row>
    <row r="440" spans="4:8" ht="13.25" hidden="1" x14ac:dyDescent="0.2">
      <c r="D440" s="40"/>
      <c r="E440" s="40"/>
      <c r="F440" s="40"/>
      <c r="G440" s="40"/>
      <c r="H440" s="40"/>
    </row>
    <row r="441" spans="4:8" ht="13.25" hidden="1" x14ac:dyDescent="0.2">
      <c r="D441" s="40"/>
      <c r="E441" s="40"/>
      <c r="F441" s="40"/>
      <c r="G441" s="40"/>
      <c r="H441" s="40"/>
    </row>
    <row r="442" spans="4:8" ht="13.25" hidden="1" x14ac:dyDescent="0.2">
      <c r="D442" s="40"/>
      <c r="E442" s="40"/>
      <c r="F442" s="40"/>
      <c r="G442" s="40"/>
      <c r="H442" s="40"/>
    </row>
    <row r="443" spans="4:8" ht="13.25" hidden="1" x14ac:dyDescent="0.2">
      <c r="D443" s="40"/>
      <c r="E443" s="40"/>
      <c r="F443" s="40"/>
      <c r="G443" s="40"/>
      <c r="H443" s="40"/>
    </row>
    <row r="444" spans="4:8" ht="13.25" hidden="1" x14ac:dyDescent="0.2">
      <c r="D444" s="40"/>
      <c r="E444" s="40"/>
      <c r="F444" s="40"/>
      <c r="G444" s="40"/>
      <c r="H444" s="40"/>
    </row>
    <row r="445" spans="4:8" ht="13.25" hidden="1" x14ac:dyDescent="0.2">
      <c r="D445" s="40"/>
      <c r="E445" s="40"/>
      <c r="F445" s="40"/>
      <c r="G445" s="40"/>
      <c r="H445" s="40"/>
    </row>
    <row r="446" spans="4:8" ht="13.25" hidden="1" x14ac:dyDescent="0.2">
      <c r="D446" s="40"/>
      <c r="E446" s="40"/>
      <c r="F446" s="40"/>
      <c r="G446" s="40"/>
      <c r="H446" s="40"/>
    </row>
    <row r="447" spans="4:8" ht="13.25" hidden="1" x14ac:dyDescent="0.2">
      <c r="D447" s="40"/>
      <c r="E447" s="40"/>
      <c r="F447" s="40"/>
      <c r="G447" s="40"/>
      <c r="H447" s="40"/>
    </row>
    <row r="448" spans="4:8" ht="13.25" hidden="1" x14ac:dyDescent="0.2">
      <c r="D448" s="40"/>
      <c r="E448" s="40"/>
      <c r="F448" s="40"/>
      <c r="G448" s="40"/>
      <c r="H448" s="40"/>
    </row>
    <row r="449" spans="4:8" ht="13.25" hidden="1" x14ac:dyDescent="0.2">
      <c r="D449" s="40"/>
      <c r="E449" s="40"/>
      <c r="F449" s="40"/>
      <c r="G449" s="40"/>
      <c r="H449" s="40"/>
    </row>
    <row r="450" spans="4:8" ht="13.25" hidden="1" x14ac:dyDescent="0.2">
      <c r="D450" s="40"/>
      <c r="E450" s="40"/>
      <c r="F450" s="40"/>
      <c r="G450" s="40"/>
      <c r="H450" s="40"/>
    </row>
    <row r="451" spans="4:8" ht="13.25" hidden="1" x14ac:dyDescent="0.2">
      <c r="D451" s="40"/>
      <c r="E451" s="40"/>
      <c r="F451" s="40"/>
      <c r="G451" s="40"/>
      <c r="H451" s="40"/>
    </row>
    <row r="452" spans="4:8" ht="13.25" hidden="1" x14ac:dyDescent="0.2">
      <c r="D452" s="40"/>
      <c r="E452" s="40"/>
      <c r="F452" s="40"/>
      <c r="G452" s="40"/>
      <c r="H452" s="40"/>
    </row>
    <row r="453" spans="4:8" ht="13.25" hidden="1" x14ac:dyDescent="0.2">
      <c r="D453" s="40"/>
      <c r="E453" s="40"/>
      <c r="F453" s="40"/>
      <c r="G453" s="40"/>
      <c r="H453" s="40"/>
    </row>
    <row r="454" spans="4:8" ht="13.25" hidden="1" x14ac:dyDescent="0.2">
      <c r="D454" s="40"/>
      <c r="E454" s="40"/>
      <c r="F454" s="40"/>
      <c r="G454" s="40"/>
      <c r="H454" s="40"/>
    </row>
    <row r="455" spans="4:8" ht="13.25" hidden="1" x14ac:dyDescent="0.2">
      <c r="D455" s="40"/>
      <c r="E455" s="40"/>
      <c r="F455" s="40"/>
      <c r="G455" s="40"/>
      <c r="H455" s="40"/>
    </row>
    <row r="456" spans="4:8" ht="13.25" hidden="1" x14ac:dyDescent="0.2">
      <c r="D456" s="40"/>
      <c r="E456" s="40"/>
      <c r="F456" s="40"/>
      <c r="G456" s="40"/>
      <c r="H456" s="40"/>
    </row>
    <row r="457" spans="4:8" ht="13.25" hidden="1" x14ac:dyDescent="0.2">
      <c r="D457" s="40"/>
      <c r="E457" s="40"/>
      <c r="F457" s="40"/>
      <c r="G457" s="40"/>
      <c r="H457" s="40"/>
    </row>
    <row r="458" spans="4:8" ht="13.25" hidden="1" x14ac:dyDescent="0.2">
      <c r="D458" s="40"/>
      <c r="E458" s="40"/>
      <c r="F458" s="40"/>
      <c r="G458" s="40"/>
      <c r="H458" s="40"/>
    </row>
    <row r="459" spans="4:8" ht="13.25" hidden="1" x14ac:dyDescent="0.2">
      <c r="D459" s="40"/>
      <c r="E459" s="40"/>
      <c r="F459" s="40"/>
      <c r="G459" s="40"/>
      <c r="H459" s="40"/>
    </row>
    <row r="460" spans="4:8" ht="13.25" hidden="1" x14ac:dyDescent="0.2">
      <c r="D460" s="40"/>
      <c r="E460" s="40"/>
      <c r="F460" s="40"/>
      <c r="G460" s="40"/>
      <c r="H460" s="40"/>
    </row>
    <row r="461" spans="4:8" ht="13.25" hidden="1" x14ac:dyDescent="0.2">
      <c r="D461" s="40"/>
      <c r="E461" s="40"/>
      <c r="F461" s="40"/>
      <c r="G461" s="40"/>
      <c r="H461" s="40"/>
    </row>
    <row r="462" spans="4:8" ht="13.25" hidden="1" x14ac:dyDescent="0.2">
      <c r="D462" s="40"/>
      <c r="E462" s="40"/>
      <c r="F462" s="40"/>
      <c r="G462" s="40"/>
      <c r="H462" s="40"/>
    </row>
    <row r="463" spans="4:8" ht="13.25" hidden="1" x14ac:dyDescent="0.2">
      <c r="D463" s="40"/>
      <c r="E463" s="40"/>
      <c r="F463" s="40"/>
      <c r="G463" s="40"/>
      <c r="H463" s="40"/>
    </row>
    <row r="464" spans="4:8" ht="13.25" hidden="1" x14ac:dyDescent="0.2">
      <c r="D464" s="40"/>
      <c r="E464" s="40"/>
      <c r="F464" s="40"/>
      <c r="G464" s="40"/>
      <c r="H464" s="40"/>
    </row>
    <row r="465" spans="4:8" ht="13.25" hidden="1" x14ac:dyDescent="0.2">
      <c r="D465" s="40"/>
      <c r="E465" s="40"/>
      <c r="F465" s="40"/>
      <c r="G465" s="40"/>
      <c r="H465" s="40"/>
    </row>
    <row r="466" spans="4:8" ht="13.25" hidden="1" x14ac:dyDescent="0.2">
      <c r="D466" s="40"/>
      <c r="E466" s="40"/>
      <c r="F466" s="40"/>
      <c r="G466" s="40"/>
      <c r="H466" s="40"/>
    </row>
    <row r="467" spans="4:8" ht="13.25" hidden="1" x14ac:dyDescent="0.2">
      <c r="D467" s="40"/>
      <c r="E467" s="40"/>
      <c r="F467" s="40"/>
      <c r="G467" s="40"/>
      <c r="H467" s="40"/>
    </row>
    <row r="468" spans="4:8" ht="13.25" hidden="1" x14ac:dyDescent="0.2">
      <c r="D468" s="40"/>
      <c r="E468" s="40"/>
      <c r="F468" s="40"/>
      <c r="G468" s="40"/>
      <c r="H468" s="40"/>
    </row>
    <row r="469" spans="4:8" ht="13.25" hidden="1" x14ac:dyDescent="0.2">
      <c r="D469" s="40"/>
      <c r="E469" s="40"/>
      <c r="F469" s="40"/>
      <c r="G469" s="40"/>
      <c r="H469" s="40"/>
    </row>
    <row r="470" spans="4:8" ht="13.25" hidden="1" x14ac:dyDescent="0.2">
      <c r="D470" s="40"/>
      <c r="E470" s="40"/>
      <c r="F470" s="40"/>
      <c r="G470" s="40"/>
      <c r="H470" s="40"/>
    </row>
    <row r="471" spans="4:8" ht="13.25" hidden="1" x14ac:dyDescent="0.2">
      <c r="D471" s="40"/>
      <c r="E471" s="40"/>
      <c r="F471" s="40"/>
      <c r="G471" s="40"/>
      <c r="H471" s="40"/>
    </row>
    <row r="472" spans="4:8" ht="13.25" hidden="1" x14ac:dyDescent="0.2">
      <c r="D472" s="40"/>
      <c r="E472" s="40"/>
      <c r="F472" s="40"/>
      <c r="G472" s="40"/>
      <c r="H472" s="40"/>
    </row>
    <row r="473" spans="4:8" ht="13.25" hidden="1" x14ac:dyDescent="0.2">
      <c r="D473" s="40"/>
      <c r="E473" s="40"/>
      <c r="F473" s="40"/>
      <c r="G473" s="40"/>
      <c r="H473" s="40"/>
    </row>
    <row r="474" spans="4:8" ht="13.25" hidden="1" x14ac:dyDescent="0.2">
      <c r="D474" s="40"/>
      <c r="E474" s="40"/>
      <c r="F474" s="40"/>
      <c r="G474" s="40"/>
      <c r="H474" s="40"/>
    </row>
    <row r="475" spans="4:8" ht="13.25" hidden="1" x14ac:dyDescent="0.2">
      <c r="D475" s="40"/>
      <c r="E475" s="40"/>
      <c r="F475" s="40"/>
      <c r="G475" s="40"/>
      <c r="H475" s="40"/>
    </row>
    <row r="476" spans="4:8" ht="13.25" hidden="1" x14ac:dyDescent="0.2">
      <c r="D476" s="40"/>
      <c r="E476" s="40"/>
      <c r="F476" s="40"/>
      <c r="G476" s="40"/>
      <c r="H476" s="40"/>
    </row>
    <row r="477" spans="4:8" ht="13.25" hidden="1" x14ac:dyDescent="0.2">
      <c r="D477" s="40"/>
      <c r="E477" s="40"/>
      <c r="F477" s="40"/>
      <c r="G477" s="40"/>
      <c r="H477" s="40"/>
    </row>
    <row r="478" spans="4:8" ht="13.25" hidden="1" x14ac:dyDescent="0.2">
      <c r="D478" s="40"/>
      <c r="E478" s="40"/>
      <c r="F478" s="40"/>
      <c r="G478" s="40"/>
      <c r="H478" s="40"/>
    </row>
    <row r="479" spans="4:8" ht="13.25" hidden="1" x14ac:dyDescent="0.2">
      <c r="D479" s="40"/>
      <c r="E479" s="40"/>
      <c r="F479" s="40"/>
      <c r="G479" s="40"/>
      <c r="H479" s="40"/>
    </row>
    <row r="480" spans="4:8" ht="13.25" hidden="1" x14ac:dyDescent="0.2">
      <c r="D480" s="40"/>
      <c r="E480" s="40"/>
      <c r="F480" s="40"/>
      <c r="G480" s="40"/>
      <c r="H480" s="40"/>
    </row>
    <row r="481" spans="4:8" ht="13.25" hidden="1" x14ac:dyDescent="0.2">
      <c r="D481" s="40"/>
      <c r="E481" s="40"/>
      <c r="F481" s="40"/>
      <c r="G481" s="40"/>
      <c r="H481" s="40"/>
    </row>
    <row r="482" spans="4:8" ht="13.25" hidden="1" x14ac:dyDescent="0.2">
      <c r="D482" s="40"/>
      <c r="E482" s="40"/>
      <c r="F482" s="40"/>
      <c r="G482" s="40"/>
      <c r="H482" s="40"/>
    </row>
    <row r="483" spans="4:8" ht="13.25" hidden="1" x14ac:dyDescent="0.2">
      <c r="D483" s="40"/>
      <c r="E483" s="40"/>
      <c r="F483" s="40"/>
      <c r="G483" s="40"/>
      <c r="H483" s="40"/>
    </row>
    <row r="484" spans="4:8" ht="13.25" hidden="1" x14ac:dyDescent="0.2">
      <c r="D484" s="40"/>
      <c r="E484" s="40"/>
      <c r="F484" s="40"/>
      <c r="G484" s="40"/>
      <c r="H484" s="40"/>
    </row>
    <row r="485" spans="4:8" ht="13.25" hidden="1" x14ac:dyDescent="0.2">
      <c r="D485" s="40"/>
      <c r="E485" s="40"/>
      <c r="F485" s="40"/>
      <c r="G485" s="40"/>
      <c r="H485" s="40"/>
    </row>
    <row r="486" spans="4:8" ht="13.25" hidden="1" x14ac:dyDescent="0.2">
      <c r="D486" s="40"/>
      <c r="E486" s="40"/>
      <c r="F486" s="40"/>
      <c r="G486" s="40"/>
      <c r="H486" s="40"/>
    </row>
    <row r="487" spans="4:8" ht="13.25" hidden="1" x14ac:dyDescent="0.2">
      <c r="D487" s="40"/>
      <c r="E487" s="40"/>
      <c r="F487" s="40"/>
      <c r="G487" s="40"/>
      <c r="H487" s="40"/>
    </row>
    <row r="488" spans="4:8" ht="13.25" hidden="1" x14ac:dyDescent="0.2">
      <c r="D488" s="40"/>
      <c r="E488" s="40"/>
      <c r="F488" s="40"/>
      <c r="G488" s="40"/>
      <c r="H488" s="40"/>
    </row>
    <row r="489" spans="4:8" ht="13.25" hidden="1" x14ac:dyDescent="0.2">
      <c r="D489" s="40"/>
      <c r="E489" s="40"/>
      <c r="F489" s="40"/>
      <c r="G489" s="40"/>
      <c r="H489" s="40"/>
    </row>
    <row r="490" spans="4:8" ht="13.25" hidden="1" x14ac:dyDescent="0.2">
      <c r="D490" s="40"/>
      <c r="E490" s="40"/>
      <c r="F490" s="40"/>
      <c r="G490" s="40"/>
      <c r="H490" s="40"/>
    </row>
    <row r="491" spans="4:8" ht="13.25" hidden="1" x14ac:dyDescent="0.2">
      <c r="D491" s="40"/>
      <c r="E491" s="40"/>
      <c r="F491" s="40"/>
      <c r="G491" s="40"/>
      <c r="H491" s="40"/>
    </row>
    <row r="492" spans="4:8" ht="13.25" hidden="1" x14ac:dyDescent="0.2">
      <c r="D492" s="40"/>
      <c r="E492" s="40"/>
      <c r="F492" s="40"/>
      <c r="G492" s="40"/>
      <c r="H492" s="40"/>
    </row>
    <row r="493" spans="4:8" ht="13.25" hidden="1" x14ac:dyDescent="0.2">
      <c r="D493" s="40"/>
      <c r="E493" s="40"/>
      <c r="F493" s="40"/>
      <c r="G493" s="40"/>
      <c r="H493" s="40"/>
    </row>
    <row r="494" spans="4:8" ht="13.25" hidden="1" x14ac:dyDescent="0.2">
      <c r="D494" s="40"/>
      <c r="E494" s="40"/>
      <c r="F494" s="40"/>
      <c r="G494" s="40"/>
      <c r="H494" s="40"/>
    </row>
    <row r="495" spans="4:8" ht="13.25" hidden="1" x14ac:dyDescent="0.2">
      <c r="D495" s="40"/>
      <c r="E495" s="40"/>
      <c r="F495" s="40"/>
      <c r="G495" s="40"/>
      <c r="H495" s="40"/>
    </row>
    <row r="496" spans="4:8" ht="13.25" hidden="1" x14ac:dyDescent="0.2">
      <c r="D496" s="40"/>
      <c r="E496" s="40"/>
      <c r="F496" s="40"/>
      <c r="G496" s="40"/>
      <c r="H496" s="40"/>
    </row>
    <row r="497" spans="4:8" ht="13.25" hidden="1" x14ac:dyDescent="0.2">
      <c r="D497" s="40"/>
      <c r="E497" s="40"/>
      <c r="F497" s="40"/>
      <c r="G497" s="40"/>
      <c r="H497" s="40"/>
    </row>
    <row r="498" spans="4:8" ht="13.25" hidden="1" x14ac:dyDescent="0.2">
      <c r="D498" s="40"/>
      <c r="E498" s="40"/>
      <c r="F498" s="40"/>
      <c r="G498" s="40"/>
      <c r="H498" s="40"/>
    </row>
    <row r="499" spans="4:8" ht="13.25" hidden="1" x14ac:dyDescent="0.2">
      <c r="D499" s="40"/>
      <c r="E499" s="40"/>
      <c r="F499" s="40"/>
      <c r="G499" s="40"/>
      <c r="H499" s="40"/>
    </row>
    <row r="500" spans="4:8" ht="13.25" hidden="1" x14ac:dyDescent="0.2">
      <c r="D500" s="40"/>
      <c r="E500" s="40"/>
      <c r="F500" s="40"/>
      <c r="G500" s="40"/>
      <c r="H500" s="40"/>
    </row>
    <row r="501" spans="4:8" ht="13.25" hidden="1" x14ac:dyDescent="0.2">
      <c r="D501" s="40"/>
      <c r="E501" s="40"/>
      <c r="F501" s="40"/>
      <c r="G501" s="40"/>
      <c r="H501" s="40"/>
    </row>
    <row r="502" spans="4:8" ht="13.25" hidden="1" x14ac:dyDescent="0.2">
      <c r="D502" s="40"/>
      <c r="E502" s="40"/>
      <c r="F502" s="40"/>
      <c r="G502" s="40"/>
      <c r="H502" s="40"/>
    </row>
    <row r="503" spans="4:8" ht="13.25" hidden="1" x14ac:dyDescent="0.2">
      <c r="D503" s="40"/>
      <c r="E503" s="40"/>
      <c r="F503" s="40"/>
      <c r="G503" s="40"/>
      <c r="H503" s="40"/>
    </row>
    <row r="504" spans="4:8" ht="13.25" hidden="1" x14ac:dyDescent="0.2">
      <c r="D504" s="40"/>
      <c r="E504" s="40"/>
      <c r="F504" s="40"/>
      <c r="G504" s="40"/>
      <c r="H504" s="40"/>
    </row>
    <row r="505" spans="4:8" ht="13.25" hidden="1" x14ac:dyDescent="0.2">
      <c r="D505" s="40"/>
      <c r="E505" s="40"/>
      <c r="F505" s="40"/>
      <c r="G505" s="40"/>
      <c r="H505" s="40"/>
    </row>
    <row r="506" spans="4:8" ht="13.25" hidden="1" x14ac:dyDescent="0.2">
      <c r="D506" s="40"/>
      <c r="E506" s="40"/>
      <c r="F506" s="40"/>
      <c r="G506" s="40"/>
      <c r="H506" s="40"/>
    </row>
    <row r="507" spans="4:8" ht="13.25" hidden="1" x14ac:dyDescent="0.2">
      <c r="D507" s="40"/>
      <c r="E507" s="40"/>
      <c r="F507" s="40"/>
      <c r="G507" s="40"/>
      <c r="H507" s="40"/>
    </row>
    <row r="508" spans="4:8" ht="13.25" hidden="1" x14ac:dyDescent="0.2">
      <c r="D508" s="40"/>
      <c r="E508" s="40"/>
      <c r="F508" s="40"/>
      <c r="G508" s="40"/>
      <c r="H508" s="40"/>
    </row>
    <row r="509" spans="4:8" ht="13.25" hidden="1" x14ac:dyDescent="0.2">
      <c r="D509" s="40"/>
      <c r="E509" s="40"/>
      <c r="F509" s="40"/>
      <c r="G509" s="40"/>
      <c r="H509" s="40"/>
    </row>
    <row r="510" spans="4:8" ht="13.25" hidden="1" x14ac:dyDescent="0.2">
      <c r="D510" s="40"/>
      <c r="E510" s="40"/>
      <c r="F510" s="40"/>
      <c r="G510" s="40"/>
      <c r="H510" s="40"/>
    </row>
    <row r="511" spans="4:8" ht="13.25" hidden="1" x14ac:dyDescent="0.2">
      <c r="D511" s="40"/>
      <c r="E511" s="40"/>
      <c r="F511" s="40"/>
      <c r="G511" s="40"/>
      <c r="H511" s="40"/>
    </row>
    <row r="512" spans="4:8" ht="13.25" hidden="1" x14ac:dyDescent="0.2">
      <c r="D512" s="40"/>
      <c r="E512" s="40"/>
      <c r="F512" s="40"/>
      <c r="G512" s="40"/>
      <c r="H512" s="40"/>
    </row>
    <row r="513" spans="4:8" ht="13.25" hidden="1" x14ac:dyDescent="0.2">
      <c r="D513" s="40"/>
      <c r="E513" s="40"/>
      <c r="F513" s="40"/>
      <c r="G513" s="40"/>
      <c r="H513" s="40"/>
    </row>
    <row r="514" spans="4:8" ht="13.25" hidden="1" x14ac:dyDescent="0.2">
      <c r="D514" s="40"/>
      <c r="E514" s="40"/>
      <c r="F514" s="40"/>
      <c r="G514" s="40"/>
      <c r="H514" s="40"/>
    </row>
    <row r="515" spans="4:8" ht="13.25" hidden="1" x14ac:dyDescent="0.2">
      <c r="D515" s="40"/>
      <c r="E515" s="40"/>
      <c r="F515" s="40"/>
      <c r="G515" s="40"/>
      <c r="H515" s="40"/>
    </row>
    <row r="516" spans="4:8" ht="13.25" hidden="1" x14ac:dyDescent="0.2">
      <c r="D516" s="40"/>
      <c r="E516" s="40"/>
      <c r="F516" s="40"/>
      <c r="G516" s="40"/>
      <c r="H516" s="40"/>
    </row>
    <row r="517" spans="4:8" ht="13.25" hidden="1" x14ac:dyDescent="0.2">
      <c r="D517" s="40"/>
      <c r="E517" s="40"/>
      <c r="F517" s="40"/>
      <c r="G517" s="40"/>
      <c r="H517" s="40"/>
    </row>
    <row r="518" spans="4:8" ht="13.25" hidden="1" x14ac:dyDescent="0.2">
      <c r="D518" s="40"/>
      <c r="E518" s="40"/>
      <c r="F518" s="40"/>
      <c r="G518" s="40"/>
      <c r="H518" s="40"/>
    </row>
    <row r="519" spans="4:8" ht="13.25" hidden="1" x14ac:dyDescent="0.2">
      <c r="D519" s="40"/>
      <c r="E519" s="40"/>
      <c r="F519" s="40"/>
      <c r="G519" s="40"/>
      <c r="H519" s="40"/>
    </row>
    <row r="520" spans="4:8" ht="13.25" hidden="1" x14ac:dyDescent="0.2">
      <c r="D520" s="40"/>
      <c r="E520" s="40"/>
      <c r="F520" s="40"/>
      <c r="G520" s="40"/>
      <c r="H520" s="40"/>
    </row>
    <row r="521" spans="4:8" ht="13.25" hidden="1" x14ac:dyDescent="0.2">
      <c r="D521" s="40"/>
      <c r="E521" s="40"/>
      <c r="F521" s="40"/>
      <c r="G521" s="40"/>
      <c r="H521" s="40"/>
    </row>
    <row r="522" spans="4:8" ht="13.25" hidden="1" x14ac:dyDescent="0.2">
      <c r="D522" s="40"/>
      <c r="E522" s="40"/>
      <c r="F522" s="40"/>
      <c r="G522" s="40"/>
      <c r="H522" s="40"/>
    </row>
    <row r="523" spans="4:8" ht="13.25" hidden="1" x14ac:dyDescent="0.2">
      <c r="D523" s="40"/>
      <c r="E523" s="40"/>
      <c r="F523" s="40"/>
      <c r="G523" s="40"/>
      <c r="H523" s="40"/>
    </row>
    <row r="524" spans="4:8" ht="13.25" hidden="1" x14ac:dyDescent="0.2">
      <c r="D524" s="40"/>
      <c r="E524" s="40"/>
      <c r="F524" s="40"/>
      <c r="G524" s="40"/>
      <c r="H524" s="40"/>
    </row>
    <row r="525" spans="4:8" ht="13.25" hidden="1" x14ac:dyDescent="0.2">
      <c r="D525" s="40"/>
      <c r="E525" s="40"/>
      <c r="F525" s="40"/>
      <c r="G525" s="40"/>
      <c r="H525" s="40"/>
    </row>
    <row r="526" spans="4:8" ht="13.25" hidden="1" x14ac:dyDescent="0.2">
      <c r="D526" s="40"/>
      <c r="E526" s="40"/>
      <c r="F526" s="40"/>
      <c r="G526" s="40"/>
      <c r="H526" s="40"/>
    </row>
    <row r="527" spans="4:8" ht="13.25" hidden="1" x14ac:dyDescent="0.2">
      <c r="D527" s="40"/>
      <c r="E527" s="40"/>
      <c r="F527" s="40"/>
      <c r="G527" s="40"/>
      <c r="H527" s="40"/>
    </row>
    <row r="528" spans="4:8" ht="13.25" hidden="1" x14ac:dyDescent="0.2">
      <c r="D528" s="40"/>
      <c r="E528" s="40"/>
      <c r="F528" s="40"/>
      <c r="G528" s="40"/>
      <c r="H528" s="40"/>
    </row>
    <row r="529" spans="4:8" ht="13.25" hidden="1" x14ac:dyDescent="0.2">
      <c r="D529" s="40"/>
      <c r="E529" s="40"/>
      <c r="F529" s="40"/>
      <c r="G529" s="40"/>
      <c r="H529" s="40"/>
    </row>
    <row r="530" spans="4:8" ht="13.25" hidden="1" x14ac:dyDescent="0.2">
      <c r="D530" s="40"/>
      <c r="E530" s="40"/>
      <c r="F530" s="40"/>
      <c r="G530" s="40"/>
      <c r="H530" s="40"/>
    </row>
    <row r="531" spans="4:8" ht="13.25" hidden="1" x14ac:dyDescent="0.2">
      <c r="D531" s="40"/>
      <c r="E531" s="40"/>
      <c r="F531" s="40"/>
      <c r="G531" s="40"/>
      <c r="H531" s="40"/>
    </row>
    <row r="532" spans="4:8" ht="13.25" hidden="1" x14ac:dyDescent="0.2">
      <c r="D532" s="40"/>
      <c r="E532" s="40"/>
      <c r="F532" s="40"/>
      <c r="G532" s="40"/>
      <c r="H532" s="40"/>
    </row>
    <row r="533" spans="4:8" ht="13.25" hidden="1" x14ac:dyDescent="0.2">
      <c r="D533" s="40"/>
      <c r="E533" s="40"/>
      <c r="F533" s="40"/>
      <c r="G533" s="40"/>
      <c r="H533" s="40"/>
    </row>
    <row r="534" spans="4:8" ht="13.25" hidden="1" x14ac:dyDescent="0.2">
      <c r="D534" s="40"/>
      <c r="E534" s="40"/>
      <c r="F534" s="40"/>
      <c r="G534" s="40"/>
      <c r="H534" s="40"/>
    </row>
    <row r="535" spans="4:8" ht="13.25" hidden="1" x14ac:dyDescent="0.2">
      <c r="D535" s="40"/>
      <c r="E535" s="40"/>
      <c r="F535" s="40"/>
      <c r="G535" s="40"/>
      <c r="H535" s="40"/>
    </row>
    <row r="536" spans="4:8" ht="13.25" hidden="1" x14ac:dyDescent="0.2">
      <c r="D536" s="40"/>
      <c r="E536" s="40"/>
      <c r="F536" s="40"/>
      <c r="G536" s="40"/>
      <c r="H536" s="40"/>
    </row>
    <row r="537" spans="4:8" ht="13.25" hidden="1" x14ac:dyDescent="0.2">
      <c r="D537" s="40"/>
      <c r="E537" s="40"/>
      <c r="F537" s="40"/>
      <c r="G537" s="40"/>
      <c r="H537" s="40"/>
    </row>
    <row r="538" spans="4:8" ht="13.25" hidden="1" x14ac:dyDescent="0.2">
      <c r="D538" s="40"/>
      <c r="E538" s="40"/>
      <c r="F538" s="40"/>
      <c r="G538" s="40"/>
      <c r="H538" s="40"/>
    </row>
    <row r="539" spans="4:8" ht="13.25" hidden="1" x14ac:dyDescent="0.2">
      <c r="D539" s="40"/>
      <c r="E539" s="40"/>
      <c r="F539" s="40"/>
      <c r="G539" s="40"/>
      <c r="H539" s="40"/>
    </row>
    <row r="540" spans="4:8" ht="13.25" hidden="1" x14ac:dyDescent="0.2">
      <c r="D540" s="40"/>
      <c r="E540" s="40"/>
      <c r="F540" s="40"/>
      <c r="G540" s="40"/>
      <c r="H540" s="40"/>
    </row>
    <row r="541" spans="4:8" ht="13.25" hidden="1" x14ac:dyDescent="0.2">
      <c r="D541" s="40"/>
      <c r="E541" s="40"/>
      <c r="F541" s="40"/>
      <c r="G541" s="40"/>
      <c r="H541" s="40"/>
    </row>
    <row r="542" spans="4:8" ht="13.25" hidden="1" x14ac:dyDescent="0.2">
      <c r="D542" s="40"/>
      <c r="E542" s="40"/>
      <c r="F542" s="40"/>
      <c r="G542" s="40"/>
      <c r="H542" s="40"/>
    </row>
    <row r="543" spans="4:8" ht="13.25" hidden="1" x14ac:dyDescent="0.2">
      <c r="D543" s="40"/>
      <c r="E543" s="40"/>
      <c r="F543" s="40"/>
      <c r="G543" s="40"/>
      <c r="H543" s="40"/>
    </row>
    <row r="544" spans="4:8" ht="13.25" hidden="1" x14ac:dyDescent="0.2">
      <c r="D544" s="40"/>
      <c r="E544" s="40"/>
      <c r="F544" s="40"/>
      <c r="G544" s="40"/>
      <c r="H544" s="40"/>
    </row>
    <row r="545" spans="4:8" ht="13.25" hidden="1" x14ac:dyDescent="0.2">
      <c r="D545" s="40"/>
      <c r="E545" s="40"/>
      <c r="F545" s="40"/>
      <c r="G545" s="40"/>
      <c r="H545" s="40"/>
    </row>
    <row r="546" spans="4:8" ht="13.25" hidden="1" x14ac:dyDescent="0.2">
      <c r="D546" s="40"/>
      <c r="E546" s="40"/>
      <c r="F546" s="40"/>
      <c r="G546" s="40"/>
      <c r="H546" s="40"/>
    </row>
    <row r="547" spans="4:8" ht="13.25" hidden="1" x14ac:dyDescent="0.2">
      <c r="D547" s="40"/>
      <c r="E547" s="40"/>
      <c r="F547" s="40"/>
      <c r="G547" s="40"/>
      <c r="H547" s="40"/>
    </row>
    <row r="548" spans="4:8" ht="13.25" hidden="1" x14ac:dyDescent="0.2">
      <c r="D548" s="40"/>
      <c r="E548" s="40"/>
      <c r="F548" s="40"/>
      <c r="G548" s="40"/>
      <c r="H548" s="40"/>
    </row>
    <row r="549" spans="4:8" ht="13.25" hidden="1" x14ac:dyDescent="0.2">
      <c r="D549" s="40"/>
      <c r="E549" s="40"/>
      <c r="F549" s="40"/>
      <c r="G549" s="40"/>
      <c r="H549" s="40"/>
    </row>
    <row r="550" spans="4:8" ht="13.25" hidden="1" x14ac:dyDescent="0.2">
      <c r="D550" s="40"/>
      <c r="E550" s="40"/>
      <c r="F550" s="40"/>
      <c r="G550" s="40"/>
      <c r="H550" s="40"/>
    </row>
    <row r="551" spans="4:8" ht="13.25" hidden="1" x14ac:dyDescent="0.2">
      <c r="D551" s="40"/>
      <c r="E551" s="40"/>
      <c r="F551" s="40"/>
      <c r="G551" s="40"/>
      <c r="H551" s="40"/>
    </row>
    <row r="552" spans="4:8" ht="13.25" hidden="1" x14ac:dyDescent="0.2">
      <c r="D552" s="40"/>
      <c r="E552" s="40"/>
      <c r="F552" s="40"/>
      <c r="G552" s="40"/>
      <c r="H552" s="40"/>
    </row>
    <row r="553" spans="4:8" ht="13.25" hidden="1" x14ac:dyDescent="0.2">
      <c r="D553" s="40"/>
      <c r="E553" s="40"/>
      <c r="F553" s="40"/>
      <c r="G553" s="40"/>
      <c r="H553" s="40"/>
    </row>
    <row r="554" spans="4:8" ht="13.25" hidden="1" x14ac:dyDescent="0.2">
      <c r="D554" s="40"/>
      <c r="E554" s="40"/>
      <c r="F554" s="40"/>
      <c r="G554" s="40"/>
      <c r="H554" s="40"/>
    </row>
    <row r="555" spans="4:8" ht="13.25" hidden="1" x14ac:dyDescent="0.2">
      <c r="D555" s="40"/>
      <c r="E555" s="40"/>
      <c r="F555" s="40"/>
      <c r="G555" s="40"/>
      <c r="H555" s="40"/>
    </row>
    <row r="556" spans="4:8" ht="13.25" hidden="1" x14ac:dyDescent="0.2">
      <c r="D556" s="40"/>
      <c r="E556" s="40"/>
      <c r="F556" s="40"/>
      <c r="G556" s="40"/>
      <c r="H556" s="40"/>
    </row>
    <row r="557" spans="4:8" ht="13.25" hidden="1" x14ac:dyDescent="0.2">
      <c r="D557" s="40"/>
      <c r="E557" s="40"/>
      <c r="F557" s="40"/>
      <c r="G557" s="40"/>
      <c r="H557" s="40"/>
    </row>
    <row r="558" spans="4:8" ht="13.25" hidden="1" x14ac:dyDescent="0.2">
      <c r="D558" s="40"/>
      <c r="E558" s="40"/>
      <c r="F558" s="40"/>
      <c r="G558" s="40"/>
      <c r="H558" s="40"/>
    </row>
    <row r="559" spans="4:8" ht="13.25" hidden="1" x14ac:dyDescent="0.2">
      <c r="D559" s="40"/>
      <c r="E559" s="40"/>
      <c r="F559" s="40"/>
      <c r="G559" s="40"/>
      <c r="H559" s="40"/>
    </row>
    <row r="560" spans="4:8" ht="13.25" hidden="1" x14ac:dyDescent="0.2">
      <c r="D560" s="40"/>
      <c r="E560" s="40"/>
      <c r="F560" s="40"/>
      <c r="G560" s="40"/>
      <c r="H560" s="40"/>
    </row>
    <row r="561" spans="4:8" ht="13.25" hidden="1" x14ac:dyDescent="0.2">
      <c r="D561" s="40"/>
      <c r="E561" s="40"/>
      <c r="F561" s="40"/>
      <c r="G561" s="40"/>
      <c r="H561" s="40"/>
    </row>
    <row r="562" spans="4:8" ht="13.25" hidden="1" x14ac:dyDescent="0.2">
      <c r="D562" s="40"/>
      <c r="E562" s="40"/>
      <c r="F562" s="40"/>
      <c r="G562" s="40"/>
      <c r="H562" s="40"/>
    </row>
    <row r="563" spans="4:8" ht="13.25" hidden="1" x14ac:dyDescent="0.2">
      <c r="D563" s="40"/>
      <c r="E563" s="40"/>
      <c r="F563" s="40"/>
      <c r="G563" s="40"/>
      <c r="H563" s="40"/>
    </row>
    <row r="564" spans="4:8" ht="13.25" hidden="1" x14ac:dyDescent="0.2">
      <c r="D564" s="40"/>
      <c r="E564" s="40"/>
      <c r="F564" s="40"/>
      <c r="G564" s="40"/>
      <c r="H564" s="40"/>
    </row>
    <row r="565" spans="4:8" ht="13.25" hidden="1" x14ac:dyDescent="0.2">
      <c r="D565" s="40"/>
      <c r="E565" s="40"/>
      <c r="F565" s="40"/>
      <c r="G565" s="40"/>
      <c r="H565" s="40"/>
    </row>
    <row r="566" spans="4:8" ht="13.25" hidden="1" x14ac:dyDescent="0.2">
      <c r="D566" s="40"/>
      <c r="E566" s="40"/>
      <c r="F566" s="40"/>
      <c r="G566" s="40"/>
      <c r="H566" s="40"/>
    </row>
    <row r="567" spans="4:8" ht="13.25" hidden="1" x14ac:dyDescent="0.2">
      <c r="D567" s="40"/>
      <c r="E567" s="40"/>
      <c r="F567" s="40"/>
      <c r="G567" s="40"/>
      <c r="H567" s="40"/>
    </row>
    <row r="568" spans="4:8" ht="13.25" hidden="1" x14ac:dyDescent="0.2">
      <c r="D568" s="40"/>
      <c r="E568" s="40"/>
      <c r="F568" s="40"/>
      <c r="G568" s="40"/>
      <c r="H568" s="40"/>
    </row>
    <row r="569" spans="4:8" ht="13.25" hidden="1" x14ac:dyDescent="0.2">
      <c r="D569" s="40"/>
      <c r="E569" s="40"/>
      <c r="F569" s="40"/>
      <c r="G569" s="40"/>
      <c r="H569" s="40"/>
    </row>
    <row r="570" spans="4:8" ht="13.25" hidden="1" x14ac:dyDescent="0.2">
      <c r="D570" s="40"/>
      <c r="E570" s="40"/>
      <c r="F570" s="40"/>
      <c r="G570" s="40"/>
      <c r="H570" s="40"/>
    </row>
    <row r="571" spans="4:8" ht="13.25" hidden="1" x14ac:dyDescent="0.2">
      <c r="D571" s="40"/>
      <c r="E571" s="40"/>
      <c r="F571" s="40"/>
      <c r="G571" s="40"/>
      <c r="H571" s="40"/>
    </row>
    <row r="572" spans="4:8" ht="13.25" hidden="1" x14ac:dyDescent="0.2">
      <c r="D572" s="40"/>
      <c r="E572" s="40"/>
      <c r="F572" s="40"/>
      <c r="G572" s="40"/>
      <c r="H572" s="40"/>
    </row>
    <row r="573" spans="4:8" ht="13.25" hidden="1" x14ac:dyDescent="0.2">
      <c r="D573" s="40"/>
      <c r="E573" s="40"/>
      <c r="F573" s="40"/>
      <c r="G573" s="40"/>
      <c r="H573" s="40"/>
    </row>
    <row r="574" spans="4:8" ht="13.25" hidden="1" x14ac:dyDescent="0.2">
      <c r="D574" s="40"/>
      <c r="E574" s="40"/>
      <c r="F574" s="40"/>
      <c r="G574" s="40"/>
      <c r="H574" s="40"/>
    </row>
    <row r="575" spans="4:8" ht="13.25" hidden="1" x14ac:dyDescent="0.2">
      <c r="D575" s="40"/>
      <c r="E575" s="40"/>
      <c r="F575" s="40"/>
      <c r="G575" s="40"/>
      <c r="H575" s="40"/>
    </row>
    <row r="576" spans="4:8" ht="13.25" hidden="1" x14ac:dyDescent="0.2">
      <c r="D576" s="40"/>
      <c r="E576" s="40"/>
      <c r="F576" s="40"/>
      <c r="G576" s="40"/>
      <c r="H576" s="40"/>
    </row>
    <row r="577" spans="4:8" ht="13.25" hidden="1" x14ac:dyDescent="0.2">
      <c r="D577" s="40"/>
      <c r="E577" s="40"/>
      <c r="F577" s="40"/>
      <c r="G577" s="40"/>
      <c r="H577" s="40"/>
    </row>
    <row r="578" spans="4:8" ht="13.25" hidden="1" x14ac:dyDescent="0.2"/>
    <row r="579" spans="4:8" ht="13.25" hidden="1" x14ac:dyDescent="0.2"/>
    <row r="580" spans="4:8" ht="13.25" hidden="1" x14ac:dyDescent="0.2"/>
    <row r="581" spans="4:8" ht="13.25" hidden="1" x14ac:dyDescent="0.2"/>
    <row r="582" spans="4:8" ht="13.25" hidden="1" x14ac:dyDescent="0.2"/>
    <row r="583" spans="4:8" ht="13.25" hidden="1" x14ac:dyDescent="0.2"/>
    <row r="584" spans="4:8" ht="13.25" hidden="1" x14ac:dyDescent="0.2"/>
    <row r="585" spans="4:8" ht="13.25" hidden="1" x14ac:dyDescent="0.2"/>
    <row r="586" spans="4:8" ht="13.25" hidden="1" x14ac:dyDescent="0.2"/>
    <row r="587" spans="4:8" ht="13.25" hidden="1" x14ac:dyDescent="0.2"/>
    <row r="588" spans="4:8" ht="13.25" hidden="1" x14ac:dyDescent="0.2"/>
    <row r="589" spans="4:8" ht="13.25" hidden="1" x14ac:dyDescent="0.2"/>
    <row r="590" spans="4:8" ht="13.25" hidden="1" x14ac:dyDescent="0.2"/>
    <row r="591" spans="4:8" ht="13.25" hidden="1" x14ac:dyDescent="0.2"/>
    <row r="592" spans="4:8" ht="13.25" hidden="1" x14ac:dyDescent="0.2"/>
    <row r="593" ht="13.25" hidden="1" x14ac:dyDescent="0.2"/>
    <row r="594" ht="13.25" hidden="1" x14ac:dyDescent="0.2"/>
    <row r="595" ht="13.25" hidden="1" x14ac:dyDescent="0.2"/>
    <row r="596" ht="13.25" hidden="1" x14ac:dyDescent="0.2"/>
    <row r="597" ht="13.25" hidden="1" x14ac:dyDescent="0.2"/>
    <row r="598" ht="13.25" hidden="1" x14ac:dyDescent="0.2"/>
    <row r="599" ht="13.25" hidden="1" x14ac:dyDescent="0.2"/>
    <row r="600" ht="13.25" hidden="1" x14ac:dyDescent="0.2"/>
    <row r="601" ht="13.25" hidden="1" x14ac:dyDescent="0.2"/>
    <row r="602" ht="13.25" hidden="1" x14ac:dyDescent="0.2"/>
    <row r="603" ht="13.25" hidden="1" x14ac:dyDescent="0.2"/>
    <row r="604" ht="13.25" hidden="1" x14ac:dyDescent="0.2"/>
    <row r="605" ht="13.25" hidden="1" x14ac:dyDescent="0.2"/>
    <row r="606" ht="13.25" hidden="1" x14ac:dyDescent="0.2"/>
    <row r="607" ht="13.25" hidden="1" x14ac:dyDescent="0.2"/>
    <row r="608" ht="13.25" hidden="1" x14ac:dyDescent="0.2"/>
    <row r="609" ht="13.25" hidden="1" x14ac:dyDescent="0.2"/>
  </sheetData>
  <sheetProtection algorithmName="SHA-512" hashValue="esQLskK2Djg1RcMufYfmSMPmOSECb8yKHkJUxVPGMNZPc7xt7y0uXJZ67WoUHWyIhpRH3+lWeneSIq6Isg5XWw==" saltValue="IAvTt0IFwKl0OpCIeAIRVQ==" spinCount="100000" sheet="1" objects="1" scenarios="1"/>
  <mergeCells count="95">
    <mergeCell ref="C145:F145"/>
    <mergeCell ref="C148:H148"/>
    <mergeCell ref="C152:F152"/>
    <mergeCell ref="C153:F153"/>
    <mergeCell ref="C135:F135"/>
    <mergeCell ref="C136:F136"/>
    <mergeCell ref="I136:K136"/>
    <mergeCell ref="E137:H137"/>
    <mergeCell ref="C140:H140"/>
    <mergeCell ref="C144:F144"/>
    <mergeCell ref="C125:F125"/>
    <mergeCell ref="C127:F127"/>
    <mergeCell ref="I127:K127"/>
    <mergeCell ref="E128:H128"/>
    <mergeCell ref="C131:H131"/>
    <mergeCell ref="C134:F134"/>
    <mergeCell ref="C124:F124"/>
    <mergeCell ref="C106:F106"/>
    <mergeCell ref="C107:F107"/>
    <mergeCell ref="I107:K107"/>
    <mergeCell ref="E108:H108"/>
    <mergeCell ref="C111:H111"/>
    <mergeCell ref="C114:F114"/>
    <mergeCell ref="C115:F115"/>
    <mergeCell ref="C116:F116"/>
    <mergeCell ref="I116:K116"/>
    <mergeCell ref="E117:H117"/>
    <mergeCell ref="C120:H120"/>
    <mergeCell ref="C105:F105"/>
    <mergeCell ref="C86:F86"/>
    <mergeCell ref="C88:F88"/>
    <mergeCell ref="I88:K88"/>
    <mergeCell ref="E89:H89"/>
    <mergeCell ref="C92:H92"/>
    <mergeCell ref="C95:F95"/>
    <mergeCell ref="C96:F96"/>
    <mergeCell ref="C97:F97"/>
    <mergeCell ref="I97:K97"/>
    <mergeCell ref="E98:H98"/>
    <mergeCell ref="C101:H101"/>
    <mergeCell ref="C85:F85"/>
    <mergeCell ref="C67:F67"/>
    <mergeCell ref="C68:F68"/>
    <mergeCell ref="I68:K68"/>
    <mergeCell ref="E69:H69"/>
    <mergeCell ref="C72:H72"/>
    <mergeCell ref="C75:F75"/>
    <mergeCell ref="C76:F76"/>
    <mergeCell ref="C77:F77"/>
    <mergeCell ref="I77:K77"/>
    <mergeCell ref="E78:H78"/>
    <mergeCell ref="C81:H81"/>
    <mergeCell ref="C66:F66"/>
    <mergeCell ref="C47:F47"/>
    <mergeCell ref="C49:F49"/>
    <mergeCell ref="I49:K49"/>
    <mergeCell ref="E50:H50"/>
    <mergeCell ref="C53:H53"/>
    <mergeCell ref="C56:F56"/>
    <mergeCell ref="C57:F57"/>
    <mergeCell ref="C58:F58"/>
    <mergeCell ref="I58:K58"/>
    <mergeCell ref="E59:H59"/>
    <mergeCell ref="C62:H62"/>
    <mergeCell ref="C46:F46"/>
    <mergeCell ref="C28:F28"/>
    <mergeCell ref="C29:F29"/>
    <mergeCell ref="I29:K29"/>
    <mergeCell ref="E30:H30"/>
    <mergeCell ref="C33:H33"/>
    <mergeCell ref="C36:F36"/>
    <mergeCell ref="C37:F37"/>
    <mergeCell ref="C38:F38"/>
    <mergeCell ref="I38:K38"/>
    <mergeCell ref="E39:H39"/>
    <mergeCell ref="C42:H42"/>
    <mergeCell ref="C27:F27"/>
    <mergeCell ref="C10:F10"/>
    <mergeCell ref="I10:K10"/>
    <mergeCell ref="N10:AE10"/>
    <mergeCell ref="E11:H11"/>
    <mergeCell ref="C14:H14"/>
    <mergeCell ref="C17:F17"/>
    <mergeCell ref="C18:F18"/>
    <mergeCell ref="C19:F19"/>
    <mergeCell ref="I19:K19"/>
    <mergeCell ref="E20:H20"/>
    <mergeCell ref="C23:H23"/>
    <mergeCell ref="P2:R3"/>
    <mergeCell ref="C9:F9"/>
    <mergeCell ref="B2:C4"/>
    <mergeCell ref="D2:H4"/>
    <mergeCell ref="B5:H5"/>
    <mergeCell ref="B6:H6"/>
    <mergeCell ref="C8:F8"/>
  </mergeCells>
  <conditionalFormatting sqref="L10">
    <cfRule type="cellIs" dxfId="309" priority="66" operator="greaterThan">
      <formula>110%</formula>
    </cfRule>
    <cfRule type="cellIs" dxfId="308" priority="67" operator="between">
      <formula>100.001%</formula>
      <formula>110%</formula>
    </cfRule>
    <cfRule type="cellIs" dxfId="307" priority="68" operator="between">
      <formula>70.001%</formula>
      <formula>100%</formula>
    </cfRule>
    <cfRule type="cellIs" dxfId="306" priority="69" operator="between">
      <formula>0.00001%</formula>
      <formula>70%</formula>
    </cfRule>
    <cfRule type="cellIs" dxfId="305" priority="70" operator="equal">
      <formula>0</formula>
    </cfRule>
  </conditionalFormatting>
  <conditionalFormatting sqref="L19">
    <cfRule type="cellIs" dxfId="304" priority="61" operator="greaterThan">
      <formula>110%</formula>
    </cfRule>
    <cfRule type="cellIs" dxfId="303" priority="62" operator="between">
      <formula>100.001%</formula>
      <formula>110%</formula>
    </cfRule>
    <cfRule type="cellIs" dxfId="302" priority="63" operator="between">
      <formula>70.001%</formula>
      <formula>100%</formula>
    </cfRule>
    <cfRule type="cellIs" dxfId="301" priority="64" operator="between">
      <formula>0.00001%</formula>
      <formula>70%</formula>
    </cfRule>
    <cfRule type="cellIs" dxfId="300" priority="65" operator="equal">
      <formula>0</formula>
    </cfRule>
  </conditionalFormatting>
  <conditionalFormatting sqref="L29">
    <cfRule type="cellIs" dxfId="299" priority="56" operator="greaterThan">
      <formula>110%</formula>
    </cfRule>
    <cfRule type="cellIs" dxfId="298" priority="57" operator="between">
      <formula>100.001%</formula>
      <formula>110%</formula>
    </cfRule>
    <cfRule type="cellIs" dxfId="297" priority="58" operator="between">
      <formula>70.001%</formula>
      <formula>100%</formula>
    </cfRule>
    <cfRule type="cellIs" dxfId="296" priority="59" operator="between">
      <formula>0.00001%</formula>
      <formula>70%</formula>
    </cfRule>
    <cfRule type="cellIs" dxfId="295" priority="60" operator="equal">
      <formula>0</formula>
    </cfRule>
  </conditionalFormatting>
  <conditionalFormatting sqref="L38">
    <cfRule type="cellIs" dxfId="294" priority="51" operator="greaterThan">
      <formula>110%</formula>
    </cfRule>
    <cfRule type="cellIs" dxfId="293" priority="52" operator="between">
      <formula>100.001%</formula>
      <formula>110%</formula>
    </cfRule>
    <cfRule type="cellIs" dxfId="292" priority="53" operator="between">
      <formula>70.001%</formula>
      <formula>100%</formula>
    </cfRule>
    <cfRule type="cellIs" dxfId="291" priority="54" operator="between">
      <formula>0.00001%</formula>
      <formula>70%</formula>
    </cfRule>
    <cfRule type="cellIs" dxfId="290" priority="55" operator="equal">
      <formula>0</formula>
    </cfRule>
  </conditionalFormatting>
  <conditionalFormatting sqref="L49">
    <cfRule type="cellIs" dxfId="289" priority="46" operator="greaterThan">
      <formula>110%</formula>
    </cfRule>
    <cfRule type="cellIs" dxfId="288" priority="47" operator="between">
      <formula>100.001%</formula>
      <formula>110%</formula>
    </cfRule>
    <cfRule type="cellIs" dxfId="287" priority="48" operator="between">
      <formula>70.001%</formula>
      <formula>100%</formula>
    </cfRule>
    <cfRule type="cellIs" dxfId="286" priority="49" operator="between">
      <formula>0.00001%</formula>
      <formula>70%</formula>
    </cfRule>
    <cfRule type="cellIs" dxfId="285" priority="50" operator="equal">
      <formula>0</formula>
    </cfRule>
  </conditionalFormatting>
  <conditionalFormatting sqref="L58">
    <cfRule type="cellIs" dxfId="284" priority="41" operator="greaterThan">
      <formula>110%</formula>
    </cfRule>
    <cfRule type="cellIs" dxfId="283" priority="42" operator="between">
      <formula>100.001%</formula>
      <formula>110%</formula>
    </cfRule>
    <cfRule type="cellIs" dxfId="282" priority="43" operator="between">
      <formula>70.001%</formula>
      <formula>100%</formula>
    </cfRule>
    <cfRule type="cellIs" dxfId="281" priority="44" operator="between">
      <formula>0.00001%</formula>
      <formula>70%</formula>
    </cfRule>
    <cfRule type="cellIs" dxfId="280" priority="45" operator="equal">
      <formula>0</formula>
    </cfRule>
  </conditionalFormatting>
  <conditionalFormatting sqref="L68">
    <cfRule type="cellIs" dxfId="279" priority="36" operator="greaterThan">
      <formula>110%</formula>
    </cfRule>
    <cfRule type="cellIs" dxfId="278" priority="37" operator="between">
      <formula>100.001%</formula>
      <formula>110%</formula>
    </cfRule>
    <cfRule type="cellIs" dxfId="277" priority="38" operator="between">
      <formula>70.001%</formula>
      <formula>100%</formula>
    </cfRule>
    <cfRule type="cellIs" dxfId="276" priority="39" operator="between">
      <formula>0.00001%</formula>
      <formula>70%</formula>
    </cfRule>
    <cfRule type="cellIs" dxfId="275" priority="40" operator="equal">
      <formula>0</formula>
    </cfRule>
  </conditionalFormatting>
  <conditionalFormatting sqref="L77">
    <cfRule type="cellIs" dxfId="274" priority="31" operator="greaterThan">
      <formula>110%</formula>
    </cfRule>
    <cfRule type="cellIs" dxfId="273" priority="32" operator="between">
      <formula>100.001%</formula>
      <formula>110%</formula>
    </cfRule>
    <cfRule type="cellIs" dxfId="272" priority="33" operator="between">
      <formula>70.001%</formula>
      <formula>100%</formula>
    </cfRule>
    <cfRule type="cellIs" dxfId="271" priority="34" operator="between">
      <formula>0.00001%</formula>
      <formula>70%</formula>
    </cfRule>
    <cfRule type="cellIs" dxfId="270" priority="35" operator="equal">
      <formula>0</formula>
    </cfRule>
  </conditionalFormatting>
  <conditionalFormatting sqref="L88">
    <cfRule type="cellIs" dxfId="269" priority="26" operator="greaterThan">
      <formula>110%</formula>
    </cfRule>
    <cfRule type="cellIs" dxfId="268" priority="27" operator="between">
      <formula>100.001%</formula>
      <formula>110%</formula>
    </cfRule>
    <cfRule type="cellIs" dxfId="267" priority="28" operator="between">
      <formula>70.001%</formula>
      <formula>100%</formula>
    </cfRule>
    <cfRule type="cellIs" dxfId="266" priority="29" operator="between">
      <formula>0.00001%</formula>
      <formula>70%</formula>
    </cfRule>
    <cfRule type="cellIs" dxfId="265" priority="30" operator="equal">
      <formula>0</formula>
    </cfRule>
  </conditionalFormatting>
  <conditionalFormatting sqref="L97">
    <cfRule type="cellIs" dxfId="264" priority="21" operator="greaterThan">
      <formula>110%</formula>
    </cfRule>
    <cfRule type="cellIs" dxfId="263" priority="22" operator="between">
      <formula>100.001%</formula>
      <formula>110%</formula>
    </cfRule>
    <cfRule type="cellIs" dxfId="262" priority="23" operator="between">
      <formula>70.001%</formula>
      <formula>100%</formula>
    </cfRule>
    <cfRule type="cellIs" dxfId="261" priority="24" operator="between">
      <formula>0.00001%</formula>
      <formula>70%</formula>
    </cfRule>
    <cfRule type="cellIs" dxfId="260" priority="25" operator="equal">
      <formula>0</formula>
    </cfRule>
  </conditionalFormatting>
  <conditionalFormatting sqref="L107">
    <cfRule type="cellIs" dxfId="259" priority="16" operator="greaterThan">
      <formula>110%</formula>
    </cfRule>
    <cfRule type="cellIs" dxfId="258" priority="17" operator="between">
      <formula>100.001%</formula>
      <formula>110%</formula>
    </cfRule>
    <cfRule type="cellIs" dxfId="257" priority="18" operator="between">
      <formula>70.001%</formula>
      <formula>100%</formula>
    </cfRule>
    <cfRule type="cellIs" dxfId="256" priority="19" operator="between">
      <formula>0.00001%</formula>
      <formula>70%</formula>
    </cfRule>
    <cfRule type="cellIs" dxfId="255" priority="20" operator="equal">
      <formula>0</formula>
    </cfRule>
  </conditionalFormatting>
  <conditionalFormatting sqref="L116">
    <cfRule type="cellIs" dxfId="254" priority="11" operator="greaterThan">
      <formula>110%</formula>
    </cfRule>
    <cfRule type="cellIs" dxfId="253" priority="12" operator="between">
      <formula>100.001%</formula>
      <formula>110%</formula>
    </cfRule>
    <cfRule type="cellIs" dxfId="252" priority="13" operator="between">
      <formula>70.001%</formula>
      <formula>100%</formula>
    </cfRule>
    <cfRule type="cellIs" dxfId="251" priority="14" operator="between">
      <formula>0.00001%</formula>
      <formula>70%</formula>
    </cfRule>
    <cfRule type="cellIs" dxfId="250" priority="15" operator="equal">
      <formula>0</formula>
    </cfRule>
  </conditionalFormatting>
  <conditionalFormatting sqref="L127">
    <cfRule type="cellIs" dxfId="249" priority="6" operator="greaterThan">
      <formula>110%</formula>
    </cfRule>
    <cfRule type="cellIs" dxfId="248" priority="7" operator="between">
      <formula>100.001%</formula>
      <formula>110%</formula>
    </cfRule>
    <cfRule type="cellIs" dxfId="247" priority="8" operator="between">
      <formula>70.001%</formula>
      <formula>100%</formula>
    </cfRule>
    <cfRule type="cellIs" dxfId="246" priority="9" operator="between">
      <formula>0.00001%</formula>
      <formula>70%</formula>
    </cfRule>
    <cfRule type="cellIs" dxfId="245" priority="10" operator="equal">
      <formula>0</formula>
    </cfRule>
  </conditionalFormatting>
  <conditionalFormatting sqref="L136">
    <cfRule type="cellIs" dxfId="244" priority="1" operator="greaterThan">
      <formula>110%</formula>
    </cfRule>
    <cfRule type="cellIs" dxfId="243" priority="2" operator="between">
      <formula>100.001%</formula>
      <formula>110%</formula>
    </cfRule>
    <cfRule type="cellIs" dxfId="242" priority="3" operator="between">
      <formula>70.001%</formula>
      <formula>100%</formula>
    </cfRule>
    <cfRule type="cellIs" dxfId="241" priority="4" operator="between">
      <formula>0.00001%</formula>
      <formula>70%</formula>
    </cfRule>
    <cfRule type="cellIs" dxfId="240" priority="5" operator="equal">
      <formula>0</formula>
    </cfRule>
  </conditionalFormatting>
  <hyperlinks>
    <hyperlink ref="P2:R3" location="RESUMEN!A1" display="VOLVER AL RESUMEN" xr:uid="{240BB0B4-639A-417C-B8FA-82A38964769D}"/>
  </hyperlinks>
  <pageMargins left="0.7" right="0.7" top="0.75" bottom="0.75" header="0.3" footer="0.3"/>
  <pageSetup paperSize="9" orientation="portrait" horizontalDpi="300" r:id="rId1"/>
  <headerFooter>
    <oddHeader>&amp;LIndicadores de Proceso</oddHeader>
    <oddFooter>&amp;L Publicación: 13 de mayo de 2020&amp;REnero - Marzo de 2020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11A5B-CA99-4430-8F79-2730E981DC1E}">
  <sheetPr codeName="Hoja12">
    <tabColor theme="4" tint="0.59999389629810485"/>
  </sheetPr>
  <dimension ref="A1:AM609"/>
  <sheetViews>
    <sheetView zoomScale="80" zoomScaleNormal="80" zoomScaleSheetLayoutView="142" zoomScalePageLayoutView="62" workbookViewId="0">
      <selection activeCell="B10" sqref="B10:H167"/>
    </sheetView>
  </sheetViews>
  <sheetFormatPr baseColWidth="10" defaultColWidth="0" defaultRowHeight="0" customHeight="1" zeroHeight="1" x14ac:dyDescent="0.2"/>
  <cols>
    <col min="1" max="1" width="2.5703125" style="4" customWidth="1"/>
    <col min="2" max="2" width="48.42578125" style="8" customWidth="1"/>
    <col min="3" max="3" width="12.140625" style="8" customWidth="1"/>
    <col min="4" max="4" width="10.7109375" style="8" customWidth="1"/>
    <col min="5" max="5" width="14" style="8" customWidth="1"/>
    <col min="6" max="6" width="15" style="8" customWidth="1"/>
    <col min="7" max="8" width="10.7109375" style="8" customWidth="1"/>
    <col min="9" max="11" width="5.7109375" style="41" customWidth="1"/>
    <col min="12" max="12" width="10.7109375" style="38" customWidth="1"/>
    <col min="13" max="33" width="10.7109375" style="8" customWidth="1"/>
    <col min="34" max="34" width="11.42578125" style="8" customWidth="1"/>
    <col min="35" max="16384" width="11.42578125" style="8" hidden="1"/>
  </cols>
  <sheetData>
    <row r="1" spans="1:39" s="4" customFormat="1" ht="13.8" customHeight="1" thickBot="1" x14ac:dyDescent="0.25">
      <c r="A1" s="1">
        <v>9</v>
      </c>
      <c r="B1" s="2"/>
      <c r="C1" s="3"/>
      <c r="D1" s="3"/>
      <c r="G1" s="3"/>
      <c r="H1" s="3"/>
      <c r="I1" s="67"/>
      <c r="J1" s="39"/>
      <c r="K1" s="39"/>
      <c r="L1" s="6"/>
      <c r="N1" s="3"/>
      <c r="O1" s="3"/>
      <c r="R1" s="3"/>
      <c r="S1" s="3"/>
      <c r="V1" s="3"/>
      <c r="W1" s="3"/>
      <c r="Z1" s="3"/>
      <c r="AA1" s="3"/>
      <c r="AD1" s="3"/>
      <c r="AE1" s="3"/>
    </row>
    <row r="2" spans="1:39" ht="12.7" customHeight="1" x14ac:dyDescent="0.2">
      <c r="B2" s="145"/>
      <c r="C2" s="146"/>
      <c r="D2" s="149" t="s">
        <v>1</v>
      </c>
      <c r="E2" s="149"/>
      <c r="F2" s="149"/>
      <c r="G2" s="149"/>
      <c r="H2" s="150"/>
      <c r="I2" s="39"/>
      <c r="J2" s="39"/>
      <c r="K2" s="39"/>
      <c r="L2" s="7"/>
      <c r="M2" s="4"/>
      <c r="N2" s="4"/>
      <c r="O2" s="4"/>
      <c r="P2" s="80" t="s">
        <v>58</v>
      </c>
      <c r="Q2" s="80"/>
      <c r="R2" s="80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ht="12.7" customHeight="1" x14ac:dyDescent="0.2">
      <c r="B3" s="147"/>
      <c r="C3" s="148"/>
      <c r="D3" s="151"/>
      <c r="E3" s="151"/>
      <c r="F3" s="151"/>
      <c r="G3" s="151"/>
      <c r="H3" s="152"/>
      <c r="I3" s="39"/>
      <c r="J3" s="39"/>
      <c r="K3" s="39"/>
      <c r="L3" s="7"/>
      <c r="M3" s="4"/>
      <c r="N3" s="4"/>
      <c r="O3" s="4"/>
      <c r="P3" s="80"/>
      <c r="Q3" s="80"/>
      <c r="R3" s="80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12.7" customHeight="1" x14ac:dyDescent="0.2">
      <c r="B4" s="147"/>
      <c r="C4" s="148"/>
      <c r="D4" s="151"/>
      <c r="E4" s="151"/>
      <c r="F4" s="151"/>
      <c r="G4" s="151"/>
      <c r="H4" s="152"/>
      <c r="I4" s="39"/>
      <c r="J4" s="39"/>
      <c r="K4" s="39"/>
      <c r="L4" s="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ht="12.7" customHeight="1" x14ac:dyDescent="0.2">
      <c r="B5" s="153" t="s">
        <v>0</v>
      </c>
      <c r="C5" s="154"/>
      <c r="D5" s="154"/>
      <c r="E5" s="154"/>
      <c r="F5" s="154"/>
      <c r="G5" s="154"/>
      <c r="H5" s="155"/>
      <c r="I5" s="39"/>
      <c r="J5" s="39"/>
      <c r="K5" s="39"/>
      <c r="L5" s="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ht="12.7" customHeight="1" thickBot="1" x14ac:dyDescent="0.25">
      <c r="B6" s="156" t="s">
        <v>2</v>
      </c>
      <c r="C6" s="157"/>
      <c r="D6" s="157"/>
      <c r="E6" s="157"/>
      <c r="F6" s="157"/>
      <c r="G6" s="157"/>
      <c r="H6" s="158"/>
      <c r="I6" s="39"/>
      <c r="J6" s="39"/>
      <c r="K6" s="39"/>
      <c r="L6" s="7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s="4" customFormat="1" ht="12.7" customHeight="1" thickBot="1" x14ac:dyDescent="0.25">
      <c r="B7" s="1"/>
      <c r="C7" s="1"/>
      <c r="D7" s="1"/>
      <c r="E7" s="1"/>
      <c r="F7" s="1"/>
      <c r="G7" s="1"/>
      <c r="H7" s="1"/>
      <c r="I7" s="39"/>
      <c r="J7" s="39"/>
      <c r="K7" s="39"/>
      <c r="L7" s="7"/>
    </row>
    <row r="8" spans="1:39" ht="14" hidden="1" thickBot="1" x14ac:dyDescent="0.25">
      <c r="B8" s="46" t="s">
        <v>3</v>
      </c>
      <c r="C8" s="159" t="str">
        <f>+VLOOKUP(C11,'[12]Datos Indicadores'!$A$2:$Y$144,11,FALSE)</f>
        <v>Proceso: Recaudación</v>
      </c>
      <c r="D8" s="159"/>
      <c r="E8" s="159"/>
      <c r="F8" s="159"/>
      <c r="G8" s="47" t="s">
        <v>4</v>
      </c>
      <c r="H8" s="48">
        <f>+VLOOKUP(C11,'[12]Datos Indicadores'!$A$2:$Y$144,10,FALSE)</f>
        <v>12</v>
      </c>
      <c r="I8" s="39"/>
      <c r="J8" s="39"/>
      <c r="K8" s="39"/>
      <c r="L8" s="7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ht="14" hidden="1" thickBot="1" x14ac:dyDescent="0.25">
      <c r="B9" s="49" t="s">
        <v>5</v>
      </c>
      <c r="C9" s="144" t="str">
        <f>+VLOOKUP(C11,'[12]Datos Indicadores'!$A$2:$Y$144,13,FALSE)</f>
        <v xml:space="preserve">	Subproceso: Información de Recaudo</v>
      </c>
      <c r="D9" s="144"/>
      <c r="E9" s="144"/>
      <c r="F9" s="144"/>
      <c r="G9" s="50" t="s">
        <v>4</v>
      </c>
      <c r="H9" s="51">
        <f>+VLOOKUP(C11,'[12]Datos Indicadores'!$A$2:$Y$144,12,FALSE)</f>
        <v>259</v>
      </c>
      <c r="I9" s="39"/>
      <c r="J9" s="39"/>
      <c r="K9" s="39"/>
      <c r="L9" s="7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ht="25.55" customHeight="1" thickTop="1" thickBot="1" x14ac:dyDescent="0.25">
      <c r="B10" s="52" t="s">
        <v>6</v>
      </c>
      <c r="C10" s="108" t="s">
        <v>239</v>
      </c>
      <c r="D10" s="109"/>
      <c r="E10" s="109"/>
      <c r="F10" s="110"/>
      <c r="G10" s="53" t="s">
        <v>4</v>
      </c>
      <c r="H10" s="54">
        <v>2051</v>
      </c>
      <c r="I10" s="160" t="s">
        <v>7</v>
      </c>
      <c r="J10" s="160"/>
      <c r="K10" s="160"/>
      <c r="L10" s="15">
        <f>+'[12]178 PR'!BB24</f>
        <v>0.55038759689922478</v>
      </c>
      <c r="M10" s="4"/>
      <c r="N10" s="114" t="s">
        <v>31</v>
      </c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6"/>
      <c r="AF10" s="4"/>
      <c r="AG10" s="4"/>
      <c r="AH10" s="4"/>
      <c r="AI10" s="4"/>
      <c r="AJ10" s="4"/>
      <c r="AK10" s="4"/>
      <c r="AL10" s="4"/>
      <c r="AM10" s="4"/>
    </row>
    <row r="11" spans="1:39" ht="35.299999999999997" customHeight="1" thickTop="1" thickBot="1" x14ac:dyDescent="0.25">
      <c r="B11" s="55" t="s">
        <v>9</v>
      </c>
      <c r="C11" s="69">
        <v>178</v>
      </c>
      <c r="D11" s="56" t="s">
        <v>10</v>
      </c>
      <c r="E11" s="117" t="s">
        <v>240</v>
      </c>
      <c r="F11" s="118"/>
      <c r="G11" s="118"/>
      <c r="H11" s="119"/>
      <c r="I11" s="39"/>
      <c r="J11" s="39"/>
      <c r="K11" s="39"/>
      <c r="L11" s="7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ht="12.7" hidden="1" customHeight="1" x14ac:dyDescent="0.2">
      <c r="B12" s="57" t="s">
        <v>11</v>
      </c>
      <c r="C12" s="58" t="s">
        <v>82</v>
      </c>
      <c r="D12" s="59" t="s">
        <v>12</v>
      </c>
      <c r="E12" s="58">
        <v>0</v>
      </c>
      <c r="F12" s="59" t="s">
        <v>13</v>
      </c>
      <c r="G12" s="60">
        <v>0</v>
      </c>
      <c r="H12" s="61"/>
      <c r="I12" s="39"/>
      <c r="J12" s="39"/>
      <c r="K12" s="39"/>
      <c r="L12" s="7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ht="12.7" hidden="1" customHeight="1" x14ac:dyDescent="0.2">
      <c r="B13" s="46" t="s">
        <v>14</v>
      </c>
      <c r="C13" s="68" t="s">
        <v>83</v>
      </c>
      <c r="D13" s="47" t="s">
        <v>15</v>
      </c>
      <c r="E13" s="68" t="s">
        <v>182</v>
      </c>
      <c r="F13" s="47"/>
      <c r="G13" s="47"/>
      <c r="H13" s="62"/>
      <c r="I13" s="39"/>
      <c r="J13" s="39"/>
      <c r="K13" s="39"/>
      <c r="L13" s="7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ht="13.6" hidden="1" customHeight="1" thickBot="1" x14ac:dyDescent="0.25">
      <c r="B14" s="55" t="s">
        <v>16</v>
      </c>
      <c r="C14" s="120" t="s">
        <v>241</v>
      </c>
      <c r="D14" s="121"/>
      <c r="E14" s="121"/>
      <c r="F14" s="121"/>
      <c r="G14" s="121"/>
      <c r="H14" s="122"/>
      <c r="I14" s="39"/>
      <c r="J14" s="39"/>
      <c r="K14" s="39"/>
      <c r="L14" s="7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s="4" customFormat="1" ht="12.7" hidden="1" customHeight="1" x14ac:dyDescent="0.2">
      <c r="B15" s="1"/>
      <c r="C15" s="1"/>
      <c r="D15" s="1"/>
      <c r="E15" s="1"/>
      <c r="F15" s="1"/>
      <c r="G15" s="1"/>
      <c r="H15" s="1"/>
      <c r="I15" s="39"/>
      <c r="J15" s="39"/>
      <c r="K15" s="39"/>
      <c r="L15" s="7"/>
    </row>
    <row r="16" spans="1:39" s="4" customFormat="1" ht="12.7" customHeight="1" thickBot="1" x14ac:dyDescent="0.25">
      <c r="B16" s="1"/>
      <c r="C16" s="1"/>
      <c r="D16" s="1"/>
      <c r="E16" s="1"/>
      <c r="F16" s="1"/>
      <c r="G16" s="1"/>
      <c r="H16" s="1"/>
      <c r="I16" s="39"/>
      <c r="J16" s="39"/>
      <c r="K16" s="39"/>
      <c r="L16" s="7"/>
    </row>
    <row r="17" spans="2:39" ht="13.6" hidden="1" customHeight="1" thickBot="1" x14ac:dyDescent="0.25">
      <c r="B17" s="46" t="s">
        <v>3</v>
      </c>
      <c r="C17" s="81" t="s">
        <v>242</v>
      </c>
      <c r="D17" s="82"/>
      <c r="E17" s="82"/>
      <c r="F17" s="83"/>
      <c r="G17" s="47" t="s">
        <v>4</v>
      </c>
      <c r="H17" s="48">
        <v>12</v>
      </c>
      <c r="I17" s="39"/>
      <c r="J17" s="39"/>
      <c r="K17" s="39"/>
      <c r="L17" s="7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2:39" ht="13.6" hidden="1" customHeight="1" thickBot="1" x14ac:dyDescent="0.25">
      <c r="B18" s="49" t="s">
        <v>5</v>
      </c>
      <c r="C18" s="105" t="s">
        <v>243</v>
      </c>
      <c r="D18" s="106"/>
      <c r="E18" s="106"/>
      <c r="F18" s="107"/>
      <c r="G18" s="50" t="s">
        <v>4</v>
      </c>
      <c r="H18" s="51">
        <v>259</v>
      </c>
      <c r="I18" s="39"/>
      <c r="J18" s="39"/>
      <c r="K18" s="39"/>
      <c r="L18" s="7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2:39" ht="25.55" customHeight="1" thickTop="1" thickBot="1" x14ac:dyDescent="0.25">
      <c r="B19" s="52" t="s">
        <v>6</v>
      </c>
      <c r="C19" s="108" t="s">
        <v>244</v>
      </c>
      <c r="D19" s="109"/>
      <c r="E19" s="109"/>
      <c r="F19" s="110"/>
      <c r="G19" s="53" t="s">
        <v>4</v>
      </c>
      <c r="H19" s="54">
        <v>2055</v>
      </c>
      <c r="I19" s="160" t="s">
        <v>7</v>
      </c>
      <c r="J19" s="160"/>
      <c r="K19" s="160"/>
      <c r="L19" s="15">
        <f>+'[12]183 PR'!J24</f>
        <v>0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2:39" ht="35.299999999999997" customHeight="1" thickTop="1" thickBot="1" x14ac:dyDescent="0.25">
      <c r="B20" s="55" t="s">
        <v>9</v>
      </c>
      <c r="C20" s="69">
        <v>183</v>
      </c>
      <c r="D20" s="56" t="s">
        <v>10</v>
      </c>
      <c r="E20" s="117" t="s">
        <v>245</v>
      </c>
      <c r="F20" s="118"/>
      <c r="G20" s="118"/>
      <c r="H20" s="119"/>
      <c r="I20" s="39"/>
      <c r="J20" s="39"/>
      <c r="K20" s="39"/>
      <c r="L20" s="7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2:39" ht="12.7" hidden="1" customHeight="1" x14ac:dyDescent="0.2">
      <c r="B21" s="57" t="s">
        <v>11</v>
      </c>
      <c r="C21" s="58" t="s">
        <v>148</v>
      </c>
      <c r="D21" s="59" t="s">
        <v>12</v>
      </c>
      <c r="E21" s="58">
        <v>100</v>
      </c>
      <c r="F21" s="59" t="s">
        <v>13</v>
      </c>
      <c r="G21" s="60">
        <v>0</v>
      </c>
      <c r="H21" s="61"/>
      <c r="I21" s="39"/>
      <c r="J21" s="39"/>
      <c r="K21" s="39"/>
      <c r="L21" s="7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2:39" ht="12.7" hidden="1" customHeight="1" x14ac:dyDescent="0.2">
      <c r="B22" s="46" t="s">
        <v>14</v>
      </c>
      <c r="C22" s="68" t="s">
        <v>63</v>
      </c>
      <c r="D22" s="47" t="s">
        <v>15</v>
      </c>
      <c r="E22" s="68" t="s">
        <v>64</v>
      </c>
      <c r="F22" s="47"/>
      <c r="G22" s="47"/>
      <c r="H22" s="62"/>
      <c r="I22" s="39"/>
      <c r="J22" s="39"/>
      <c r="K22" s="39"/>
      <c r="L22" s="7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2:39" ht="13.6" hidden="1" customHeight="1" thickBot="1" x14ac:dyDescent="0.25">
      <c r="B23" s="55" t="s">
        <v>16</v>
      </c>
      <c r="C23" s="120" t="s">
        <v>65</v>
      </c>
      <c r="D23" s="121"/>
      <c r="E23" s="121"/>
      <c r="F23" s="121"/>
      <c r="G23" s="121"/>
      <c r="H23" s="122"/>
      <c r="I23" s="39"/>
      <c r="J23" s="39"/>
      <c r="K23" s="39"/>
      <c r="L23" s="7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2:39" s="4" customFormat="1" ht="12.7" hidden="1" customHeight="1" x14ac:dyDescent="0.2">
      <c r="B24" s="1"/>
      <c r="C24" s="1"/>
      <c r="D24" s="1"/>
      <c r="E24" s="1"/>
      <c r="F24" s="1"/>
      <c r="G24" s="1"/>
      <c r="H24" s="1"/>
      <c r="I24" s="39"/>
      <c r="J24" s="39"/>
      <c r="K24" s="39"/>
      <c r="L24" s="7"/>
    </row>
    <row r="25" spans="2:39" s="4" customFormat="1" ht="12.7" hidden="1" customHeight="1" x14ac:dyDescent="0.2">
      <c r="B25" s="1"/>
      <c r="C25" s="1"/>
      <c r="D25" s="1"/>
      <c r="E25" s="1"/>
      <c r="F25" s="1"/>
      <c r="G25" s="1"/>
      <c r="H25" s="1"/>
      <c r="I25" s="39"/>
      <c r="J25" s="39"/>
      <c r="K25" s="39"/>
      <c r="L25" s="7"/>
    </row>
    <row r="26" spans="2:39" s="4" customFormat="1" ht="12.7" customHeight="1" thickBot="1" x14ac:dyDescent="0.25">
      <c r="B26" s="1"/>
      <c r="C26" s="1"/>
      <c r="D26" s="1"/>
      <c r="E26" s="1"/>
      <c r="F26" s="1"/>
      <c r="G26" s="1"/>
      <c r="H26" s="1"/>
      <c r="I26" s="39"/>
      <c r="J26" s="39"/>
      <c r="K26" s="39"/>
      <c r="L26" s="7"/>
    </row>
    <row r="27" spans="2:39" ht="13.6" hidden="1" customHeight="1" thickBot="1" x14ac:dyDescent="0.25">
      <c r="B27" s="46" t="s">
        <v>3</v>
      </c>
      <c r="C27" s="81" t="s">
        <v>242</v>
      </c>
      <c r="D27" s="82"/>
      <c r="E27" s="82"/>
      <c r="F27" s="83"/>
      <c r="G27" s="47" t="s">
        <v>4</v>
      </c>
      <c r="H27" s="48">
        <v>12</v>
      </c>
      <c r="I27" s="39"/>
      <c r="J27" s="39"/>
      <c r="K27" s="39"/>
      <c r="L27" s="7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2:39" ht="13.6" hidden="1" customHeight="1" thickBot="1" x14ac:dyDescent="0.25">
      <c r="B28" s="49" t="s">
        <v>5</v>
      </c>
      <c r="C28" s="105" t="s">
        <v>243</v>
      </c>
      <c r="D28" s="106"/>
      <c r="E28" s="106"/>
      <c r="F28" s="107"/>
      <c r="G28" s="50" t="s">
        <v>4</v>
      </c>
      <c r="H28" s="51">
        <v>259</v>
      </c>
      <c r="I28" s="39"/>
      <c r="J28" s="39"/>
      <c r="K28" s="39"/>
      <c r="L28" s="7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2:39" ht="25.55" customHeight="1" thickTop="1" thickBot="1" x14ac:dyDescent="0.25">
      <c r="B29" s="52" t="s">
        <v>6</v>
      </c>
      <c r="C29" s="108" t="s">
        <v>246</v>
      </c>
      <c r="D29" s="109"/>
      <c r="E29" s="109"/>
      <c r="F29" s="110"/>
      <c r="G29" s="53" t="s">
        <v>4</v>
      </c>
      <c r="H29" s="54">
        <v>2054</v>
      </c>
      <c r="I29" s="160" t="s">
        <v>7</v>
      </c>
      <c r="J29" s="160"/>
      <c r="K29" s="160"/>
      <c r="L29" s="15">
        <f>+'[12]186 PR'!BB24</f>
        <v>1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2:39" ht="35.299999999999997" customHeight="1" thickTop="1" thickBot="1" x14ac:dyDescent="0.25">
      <c r="B30" s="55" t="s">
        <v>9</v>
      </c>
      <c r="C30" s="69">
        <v>186</v>
      </c>
      <c r="D30" s="56" t="s">
        <v>10</v>
      </c>
      <c r="E30" s="117" t="s">
        <v>247</v>
      </c>
      <c r="F30" s="118"/>
      <c r="G30" s="118"/>
      <c r="H30" s="119"/>
      <c r="I30" s="39"/>
      <c r="J30" s="39"/>
      <c r="K30" s="39"/>
      <c r="L30" s="7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2:39" ht="12.7" hidden="1" customHeight="1" x14ac:dyDescent="0.2">
      <c r="B31" s="57" t="s">
        <v>11</v>
      </c>
      <c r="C31" s="58" t="s">
        <v>82</v>
      </c>
      <c r="D31" s="59" t="s">
        <v>12</v>
      </c>
      <c r="E31" s="58">
        <v>100</v>
      </c>
      <c r="F31" s="59" t="s">
        <v>13</v>
      </c>
      <c r="G31" s="60">
        <v>0</v>
      </c>
      <c r="H31" s="61"/>
      <c r="I31" s="39"/>
      <c r="J31" s="39"/>
      <c r="K31" s="39"/>
      <c r="L31" s="7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2:39" ht="12.7" hidden="1" customHeight="1" x14ac:dyDescent="0.2">
      <c r="B32" s="46" t="s">
        <v>14</v>
      </c>
      <c r="C32" s="68" t="s">
        <v>63</v>
      </c>
      <c r="D32" s="47" t="s">
        <v>15</v>
      </c>
      <c r="E32" s="68" t="s">
        <v>64</v>
      </c>
      <c r="F32" s="47"/>
      <c r="G32" s="47"/>
      <c r="H32" s="62"/>
      <c r="I32" s="39"/>
      <c r="J32" s="39"/>
      <c r="K32" s="39"/>
      <c r="L32" s="7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2:39" ht="13.6" hidden="1" customHeight="1" thickBot="1" x14ac:dyDescent="0.25">
      <c r="B33" s="55" t="s">
        <v>16</v>
      </c>
      <c r="C33" s="120" t="s">
        <v>65</v>
      </c>
      <c r="D33" s="121"/>
      <c r="E33" s="121"/>
      <c r="F33" s="121"/>
      <c r="G33" s="121"/>
      <c r="H33" s="122"/>
      <c r="I33" s="39"/>
      <c r="J33" s="39"/>
      <c r="K33" s="39"/>
      <c r="L33" s="7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2:39" s="4" customFormat="1" ht="12.7" hidden="1" customHeight="1" x14ac:dyDescent="0.2">
      <c r="B34" s="1"/>
      <c r="C34" s="1"/>
      <c r="D34" s="1"/>
      <c r="E34" s="1"/>
      <c r="F34" s="1"/>
      <c r="G34" s="1"/>
      <c r="H34" s="1"/>
      <c r="I34" s="39"/>
      <c r="J34" s="39"/>
      <c r="K34" s="39"/>
      <c r="L34" s="7"/>
    </row>
    <row r="35" spans="2:39" s="4" customFormat="1" ht="12.7" customHeight="1" thickBot="1" x14ac:dyDescent="0.25">
      <c r="B35" s="1"/>
      <c r="C35" s="1"/>
      <c r="D35" s="1"/>
      <c r="E35" s="1"/>
      <c r="F35" s="1"/>
      <c r="G35" s="1"/>
      <c r="H35" s="1"/>
      <c r="I35" s="39"/>
      <c r="J35" s="39"/>
      <c r="K35" s="39"/>
      <c r="L35" s="7"/>
    </row>
    <row r="36" spans="2:39" ht="13.6" hidden="1" customHeight="1" thickBot="1" x14ac:dyDescent="0.25">
      <c r="B36" s="46" t="s">
        <v>3</v>
      </c>
      <c r="C36" s="81" t="s">
        <v>242</v>
      </c>
      <c r="D36" s="82"/>
      <c r="E36" s="82"/>
      <c r="F36" s="83"/>
      <c r="G36" s="47" t="s">
        <v>4</v>
      </c>
      <c r="H36" s="48">
        <v>12</v>
      </c>
      <c r="I36" s="39"/>
      <c r="J36" s="39"/>
      <c r="K36" s="39"/>
      <c r="L36" s="7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2:39" ht="13.6" hidden="1" customHeight="1" thickBot="1" x14ac:dyDescent="0.25">
      <c r="B37" s="49" t="s">
        <v>5</v>
      </c>
      <c r="C37" s="105" t="s">
        <v>243</v>
      </c>
      <c r="D37" s="106"/>
      <c r="E37" s="106"/>
      <c r="F37" s="107"/>
      <c r="G37" s="50" t="s">
        <v>4</v>
      </c>
      <c r="H37" s="51">
        <v>259</v>
      </c>
      <c r="I37" s="39"/>
      <c r="J37" s="39"/>
      <c r="K37" s="39"/>
      <c r="L37" s="7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2:39" ht="25.55" customHeight="1" thickTop="1" thickBot="1" x14ac:dyDescent="0.25">
      <c r="B38" s="52" t="s">
        <v>6</v>
      </c>
      <c r="C38" s="108" t="s">
        <v>246</v>
      </c>
      <c r="D38" s="109"/>
      <c r="E38" s="109"/>
      <c r="F38" s="110"/>
      <c r="G38" s="53" t="s">
        <v>4</v>
      </c>
      <c r="H38" s="54">
        <v>2054</v>
      </c>
      <c r="I38" s="160" t="s">
        <v>7</v>
      </c>
      <c r="J38" s="160"/>
      <c r="K38" s="160"/>
      <c r="L38" s="15">
        <f>+'[12]187 PR'!BB24</f>
        <v>1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spans="2:39" ht="35.299999999999997" customHeight="1" thickTop="1" thickBot="1" x14ac:dyDescent="0.25">
      <c r="B39" s="55" t="s">
        <v>9</v>
      </c>
      <c r="C39" s="69">
        <v>187</v>
      </c>
      <c r="D39" s="56" t="s">
        <v>10</v>
      </c>
      <c r="E39" s="117" t="s">
        <v>248</v>
      </c>
      <c r="F39" s="118"/>
      <c r="G39" s="118"/>
      <c r="H39" s="119"/>
      <c r="I39" s="39"/>
      <c r="J39" s="39"/>
      <c r="K39" s="39"/>
      <c r="L39" s="7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2:39" ht="12.7" hidden="1" customHeight="1" x14ac:dyDescent="0.2">
      <c r="B40" s="57" t="s">
        <v>11</v>
      </c>
      <c r="C40" s="58" t="s">
        <v>82</v>
      </c>
      <c r="D40" s="59" t="s">
        <v>12</v>
      </c>
      <c r="E40" s="58">
        <v>100</v>
      </c>
      <c r="F40" s="59" t="s">
        <v>13</v>
      </c>
      <c r="G40" s="60">
        <v>0</v>
      </c>
      <c r="H40" s="61"/>
      <c r="I40" s="39"/>
      <c r="J40" s="39"/>
      <c r="K40" s="39"/>
      <c r="L40" s="7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2:39" ht="12.7" hidden="1" customHeight="1" x14ac:dyDescent="0.2">
      <c r="B41" s="46" t="s">
        <v>14</v>
      </c>
      <c r="C41" s="68" t="s">
        <v>63</v>
      </c>
      <c r="D41" s="47" t="s">
        <v>15</v>
      </c>
      <c r="E41" s="68" t="s">
        <v>64</v>
      </c>
      <c r="F41" s="47"/>
      <c r="G41" s="47"/>
      <c r="H41" s="62"/>
      <c r="I41" s="39"/>
      <c r="J41" s="39"/>
      <c r="K41" s="39"/>
      <c r="L41" s="7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2:39" ht="13.6" hidden="1" customHeight="1" thickBot="1" x14ac:dyDescent="0.25">
      <c r="B42" s="55" t="s">
        <v>16</v>
      </c>
      <c r="C42" s="120" t="s">
        <v>65</v>
      </c>
      <c r="D42" s="121"/>
      <c r="E42" s="121"/>
      <c r="F42" s="121"/>
      <c r="G42" s="121"/>
      <c r="H42" s="122"/>
      <c r="I42" s="39"/>
      <c r="J42" s="39"/>
      <c r="K42" s="39"/>
      <c r="L42" s="7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2:39" s="4" customFormat="1" ht="12.7" hidden="1" customHeight="1" x14ac:dyDescent="0.2">
      <c r="B43" s="1"/>
      <c r="C43" s="1"/>
      <c r="D43" s="1"/>
      <c r="E43" s="1"/>
      <c r="F43" s="1"/>
      <c r="G43" s="1"/>
      <c r="H43" s="1"/>
      <c r="I43" s="39"/>
      <c r="J43" s="39"/>
      <c r="K43" s="39"/>
      <c r="L43" s="7"/>
    </row>
    <row r="44" spans="2:39" s="4" customFormat="1" ht="12.7" hidden="1" customHeight="1" x14ac:dyDescent="0.2">
      <c r="B44" s="1"/>
      <c r="C44" s="1"/>
      <c r="D44" s="1"/>
      <c r="E44" s="1"/>
      <c r="F44" s="1"/>
      <c r="G44" s="1"/>
      <c r="H44" s="1"/>
      <c r="I44" s="39"/>
      <c r="J44" s="39"/>
      <c r="K44" s="39"/>
      <c r="L44" s="7"/>
    </row>
    <row r="45" spans="2:39" s="4" customFormat="1" ht="12.7" hidden="1" customHeight="1" x14ac:dyDescent="0.2">
      <c r="B45" s="1"/>
      <c r="C45" s="1"/>
      <c r="D45" s="1"/>
      <c r="E45" s="1"/>
      <c r="F45" s="1"/>
      <c r="G45" s="1"/>
      <c r="H45" s="1"/>
      <c r="I45" s="39"/>
      <c r="J45" s="39"/>
      <c r="K45" s="39"/>
      <c r="L45" s="7"/>
    </row>
    <row r="46" spans="2:39" ht="12.7" hidden="1" customHeight="1" x14ac:dyDescent="0.2">
      <c r="B46" s="46" t="s">
        <v>3</v>
      </c>
      <c r="C46" s="81" t="s">
        <v>242</v>
      </c>
      <c r="D46" s="82"/>
      <c r="E46" s="82"/>
      <c r="F46" s="83"/>
      <c r="G46" s="47" t="s">
        <v>4</v>
      </c>
      <c r="H46" s="48">
        <v>12</v>
      </c>
      <c r="I46" s="39"/>
      <c r="J46" s="39"/>
      <c r="K46" s="39"/>
      <c r="L46" s="7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2:39" ht="12.7" hidden="1" customHeight="1" x14ac:dyDescent="0.2">
      <c r="B47" s="49" t="s">
        <v>5</v>
      </c>
      <c r="C47" s="123" t="s">
        <v>243</v>
      </c>
      <c r="D47" s="124"/>
      <c r="E47" s="124"/>
      <c r="F47" s="125"/>
      <c r="G47" s="50" t="s">
        <v>4</v>
      </c>
      <c r="H47" s="51">
        <v>259</v>
      </c>
      <c r="I47" s="39"/>
      <c r="J47" s="39"/>
      <c r="K47" s="39"/>
      <c r="L47" s="7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2:39" s="4" customFormat="1" ht="14" thickBot="1" x14ac:dyDescent="0.25">
      <c r="B48" s="63"/>
      <c r="C48" s="64"/>
      <c r="D48" s="64"/>
      <c r="E48" s="64"/>
      <c r="F48" s="64"/>
      <c r="G48" s="65"/>
      <c r="H48" s="66"/>
      <c r="I48" s="39"/>
      <c r="J48" s="39"/>
      <c r="K48" s="39"/>
      <c r="L48" s="7"/>
    </row>
    <row r="49" spans="2:39" ht="25.55" customHeight="1" thickBot="1" x14ac:dyDescent="0.25">
      <c r="B49" s="52" t="s">
        <v>6</v>
      </c>
      <c r="C49" s="108" t="s">
        <v>249</v>
      </c>
      <c r="D49" s="109"/>
      <c r="E49" s="109"/>
      <c r="F49" s="110"/>
      <c r="G49" s="53" t="s">
        <v>4</v>
      </c>
      <c r="H49" s="54">
        <v>2052</v>
      </c>
      <c r="I49" s="160" t="s">
        <v>7</v>
      </c>
      <c r="J49" s="160"/>
      <c r="K49" s="160"/>
      <c r="L49" s="26">
        <f>+'[12]374 PR'!BB57</f>
        <v>0.97067599547278538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2:39" ht="35.299999999999997" customHeight="1" thickTop="1" thickBot="1" x14ac:dyDescent="0.25">
      <c r="B50" s="55" t="s">
        <v>9</v>
      </c>
      <c r="C50" s="69">
        <v>374</v>
      </c>
      <c r="D50" s="56" t="s">
        <v>10</v>
      </c>
      <c r="E50" s="117" t="s">
        <v>250</v>
      </c>
      <c r="F50" s="118"/>
      <c r="G50" s="118"/>
      <c r="H50" s="119"/>
      <c r="I50" s="39"/>
      <c r="J50" s="39"/>
      <c r="K50" s="39"/>
      <c r="L50" s="7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2:39" ht="12.7" hidden="1" customHeight="1" x14ac:dyDescent="0.2">
      <c r="B51" s="57" t="s">
        <v>11</v>
      </c>
      <c r="C51" s="58" t="s">
        <v>82</v>
      </c>
      <c r="D51" s="59" t="s">
        <v>12</v>
      </c>
      <c r="E51" s="58">
        <v>100</v>
      </c>
      <c r="F51" s="59" t="s">
        <v>13</v>
      </c>
      <c r="G51" s="60">
        <v>0</v>
      </c>
      <c r="H51" s="61"/>
      <c r="I51" s="39"/>
      <c r="J51" s="39"/>
      <c r="K51" s="39"/>
      <c r="L51" s="7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2:39" ht="12.7" hidden="1" customHeight="1" x14ac:dyDescent="0.2">
      <c r="B52" s="46" t="s">
        <v>14</v>
      </c>
      <c r="C52" s="68" t="s">
        <v>63</v>
      </c>
      <c r="D52" s="47" t="s">
        <v>15</v>
      </c>
      <c r="E52" s="68" t="s">
        <v>64</v>
      </c>
      <c r="F52" s="47"/>
      <c r="G52" s="47"/>
      <c r="H52" s="62"/>
      <c r="I52" s="39"/>
      <c r="J52" s="39"/>
      <c r="K52" s="39"/>
      <c r="L52" s="7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</row>
    <row r="53" spans="2:39" ht="13.6" hidden="1" customHeight="1" thickBot="1" x14ac:dyDescent="0.25">
      <c r="B53" s="55" t="s">
        <v>16</v>
      </c>
      <c r="C53" s="120" t="s">
        <v>65</v>
      </c>
      <c r="D53" s="121"/>
      <c r="E53" s="121"/>
      <c r="F53" s="121"/>
      <c r="G53" s="121"/>
      <c r="H53" s="122"/>
      <c r="I53" s="39"/>
      <c r="J53" s="39"/>
      <c r="K53" s="39"/>
      <c r="L53" s="7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</row>
    <row r="54" spans="2:39" s="4" customFormat="1" ht="12.7" customHeight="1" thickBot="1" x14ac:dyDescent="0.25">
      <c r="B54" s="1"/>
      <c r="C54" s="1"/>
      <c r="D54" s="1"/>
      <c r="E54" s="1"/>
      <c r="F54" s="1"/>
      <c r="G54" s="1"/>
      <c r="H54" s="1"/>
      <c r="I54" s="39"/>
      <c r="J54" s="39"/>
      <c r="K54" s="39"/>
      <c r="L54" s="7"/>
    </row>
    <row r="55" spans="2:39" s="4" customFormat="1" ht="13.6" hidden="1" customHeight="1" thickBot="1" x14ac:dyDescent="0.25">
      <c r="B55" s="1"/>
      <c r="C55" s="1"/>
      <c r="D55" s="1"/>
      <c r="E55" s="1"/>
      <c r="F55" s="1"/>
      <c r="G55" s="1"/>
      <c r="H55" s="1"/>
      <c r="I55" s="39"/>
      <c r="J55" s="39"/>
      <c r="K55" s="39"/>
      <c r="L55" s="7"/>
    </row>
    <row r="56" spans="2:39" ht="13.6" hidden="1" customHeight="1" thickBot="1" x14ac:dyDescent="0.25">
      <c r="B56" s="46" t="s">
        <v>3</v>
      </c>
      <c r="C56" s="81" t="s">
        <v>242</v>
      </c>
      <c r="D56" s="82"/>
      <c r="E56" s="82"/>
      <c r="F56" s="83"/>
      <c r="G56" s="47" t="s">
        <v>4</v>
      </c>
      <c r="H56" s="48">
        <v>12</v>
      </c>
      <c r="I56" s="39"/>
      <c r="J56" s="39"/>
      <c r="K56" s="39"/>
      <c r="L56" s="7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2:39" ht="13.6" hidden="1" customHeight="1" thickBot="1" x14ac:dyDescent="0.25">
      <c r="B57" s="49" t="s">
        <v>5</v>
      </c>
      <c r="C57" s="105" t="s">
        <v>243</v>
      </c>
      <c r="D57" s="106"/>
      <c r="E57" s="106"/>
      <c r="F57" s="107"/>
      <c r="G57" s="50" t="s">
        <v>4</v>
      </c>
      <c r="H57" s="51">
        <v>259</v>
      </c>
      <c r="I57" s="39"/>
      <c r="J57" s="39"/>
      <c r="K57" s="39"/>
      <c r="L57" s="7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2:39" ht="25.55" customHeight="1" thickTop="1" thickBot="1" x14ac:dyDescent="0.25">
      <c r="B58" s="52" t="s">
        <v>6</v>
      </c>
      <c r="C58" s="108" t="s">
        <v>251</v>
      </c>
      <c r="D58" s="109"/>
      <c r="E58" s="109"/>
      <c r="F58" s="110"/>
      <c r="G58" s="53" t="s">
        <v>4</v>
      </c>
      <c r="H58" s="54">
        <v>2042</v>
      </c>
      <c r="I58" s="160" t="s">
        <v>7</v>
      </c>
      <c r="J58" s="160"/>
      <c r="K58" s="160"/>
      <c r="L58" s="15">
        <f>+'[12]375 PR'!CB57</f>
        <v>0.99427374301675964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2:39" ht="41.15" customHeight="1" thickTop="1" thickBot="1" x14ac:dyDescent="0.25">
      <c r="B59" s="55" t="s">
        <v>9</v>
      </c>
      <c r="C59" s="69">
        <v>375</v>
      </c>
      <c r="D59" s="56" t="s">
        <v>10</v>
      </c>
      <c r="E59" s="117" t="s">
        <v>252</v>
      </c>
      <c r="F59" s="118"/>
      <c r="G59" s="118"/>
      <c r="H59" s="119"/>
      <c r="I59" s="39"/>
      <c r="J59" s="39"/>
      <c r="K59" s="39"/>
      <c r="L59" s="7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2:39" ht="12.7" hidden="1" customHeight="1" x14ac:dyDescent="0.2">
      <c r="B60" s="57" t="s">
        <v>11</v>
      </c>
      <c r="C60" s="58" t="s">
        <v>82</v>
      </c>
      <c r="D60" s="59" t="s">
        <v>12</v>
      </c>
      <c r="E60" s="58">
        <v>100</v>
      </c>
      <c r="F60" s="59" t="s">
        <v>13</v>
      </c>
      <c r="G60" s="60">
        <v>0</v>
      </c>
      <c r="H60" s="61"/>
      <c r="I60" s="39"/>
      <c r="J60" s="39"/>
      <c r="K60" s="39"/>
      <c r="L60" s="7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2:39" ht="12.7" hidden="1" customHeight="1" x14ac:dyDescent="0.2">
      <c r="B61" s="46" t="s">
        <v>14</v>
      </c>
      <c r="C61" s="68" t="s">
        <v>63</v>
      </c>
      <c r="D61" s="47" t="s">
        <v>15</v>
      </c>
      <c r="E61" s="68" t="s">
        <v>64</v>
      </c>
      <c r="F61" s="47"/>
      <c r="G61" s="47"/>
      <c r="H61" s="62"/>
      <c r="I61" s="39"/>
      <c r="J61" s="39"/>
      <c r="K61" s="39"/>
      <c r="L61" s="7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2:39" ht="13.6" hidden="1" customHeight="1" thickBot="1" x14ac:dyDescent="0.25">
      <c r="B62" s="55" t="s">
        <v>16</v>
      </c>
      <c r="C62" s="120" t="s">
        <v>237</v>
      </c>
      <c r="D62" s="121"/>
      <c r="E62" s="121"/>
      <c r="F62" s="121"/>
      <c r="G62" s="121"/>
      <c r="H62" s="122"/>
      <c r="I62" s="39"/>
      <c r="J62" s="39"/>
      <c r="K62" s="39"/>
      <c r="L62" s="7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2:39" s="4" customFormat="1" ht="12.7" hidden="1" customHeight="1" x14ac:dyDescent="0.2">
      <c r="B63" s="1"/>
      <c r="C63" s="1"/>
      <c r="D63" s="1"/>
      <c r="E63" s="1"/>
      <c r="F63" s="1"/>
      <c r="G63" s="1"/>
      <c r="H63" s="1"/>
      <c r="I63" s="39"/>
      <c r="J63" s="39"/>
      <c r="K63" s="39"/>
      <c r="L63" s="7"/>
    </row>
    <row r="64" spans="2:39" s="4" customFormat="1" ht="12.7" hidden="1" customHeight="1" x14ac:dyDescent="0.2">
      <c r="B64" s="1"/>
      <c r="C64" s="1"/>
      <c r="D64" s="1"/>
      <c r="E64" s="1"/>
      <c r="F64" s="1"/>
      <c r="G64" s="1"/>
      <c r="H64" s="1"/>
      <c r="I64" s="39"/>
      <c r="J64" s="39"/>
      <c r="K64" s="39"/>
      <c r="L64" s="7"/>
    </row>
    <row r="65" spans="2:39" s="4" customFormat="1" ht="12.7" customHeight="1" thickBot="1" x14ac:dyDescent="0.25">
      <c r="B65" s="1"/>
      <c r="C65" s="1"/>
      <c r="D65" s="1"/>
      <c r="E65" s="1"/>
      <c r="F65" s="1"/>
      <c r="G65" s="1"/>
      <c r="H65" s="1"/>
      <c r="I65" s="39"/>
      <c r="J65" s="39"/>
      <c r="K65" s="39"/>
      <c r="L65" s="7"/>
    </row>
    <row r="66" spans="2:39" ht="13.6" hidden="1" customHeight="1" thickBot="1" x14ac:dyDescent="0.25">
      <c r="B66" s="46" t="s">
        <v>3</v>
      </c>
      <c r="C66" s="81" t="s">
        <v>242</v>
      </c>
      <c r="D66" s="82"/>
      <c r="E66" s="82"/>
      <c r="F66" s="83"/>
      <c r="G66" s="47" t="s">
        <v>4</v>
      </c>
      <c r="H66" s="48">
        <v>12</v>
      </c>
      <c r="I66" s="39"/>
      <c r="J66" s="39"/>
      <c r="K66" s="39"/>
      <c r="L66" s="7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2:39" ht="13.6" hidden="1" customHeight="1" thickBot="1" x14ac:dyDescent="0.25">
      <c r="B67" s="49" t="s">
        <v>5</v>
      </c>
      <c r="C67" s="105" t="s">
        <v>243</v>
      </c>
      <c r="D67" s="106"/>
      <c r="E67" s="106"/>
      <c r="F67" s="107"/>
      <c r="G67" s="50" t="s">
        <v>4</v>
      </c>
      <c r="H67" s="51">
        <v>259</v>
      </c>
      <c r="I67" s="39"/>
      <c r="J67" s="39"/>
      <c r="K67" s="39"/>
      <c r="L67" s="7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spans="2:39" ht="25.55" customHeight="1" thickTop="1" thickBot="1" x14ac:dyDescent="0.25">
      <c r="B68" s="52" t="s">
        <v>6</v>
      </c>
      <c r="C68" s="108" t="s">
        <v>253</v>
      </c>
      <c r="D68" s="109"/>
      <c r="E68" s="109"/>
      <c r="F68" s="110"/>
      <c r="G68" s="53" t="s">
        <v>4</v>
      </c>
      <c r="H68" s="54">
        <v>2056</v>
      </c>
      <c r="I68" s="160" t="s">
        <v>7</v>
      </c>
      <c r="J68" s="160"/>
      <c r="K68" s="160"/>
      <c r="L68" s="15">
        <f>+'[12]428 PR'!N52</f>
        <v>0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</row>
    <row r="69" spans="2:39" ht="45.55" customHeight="1" thickTop="1" thickBot="1" x14ac:dyDescent="0.25">
      <c r="B69" s="55" t="s">
        <v>9</v>
      </c>
      <c r="C69" s="69">
        <v>428</v>
      </c>
      <c r="D69" s="56" t="s">
        <v>10</v>
      </c>
      <c r="E69" s="117" t="s">
        <v>254</v>
      </c>
      <c r="F69" s="118"/>
      <c r="G69" s="118"/>
      <c r="H69" s="119"/>
      <c r="I69" s="39"/>
      <c r="J69" s="39"/>
      <c r="K69" s="39"/>
      <c r="L69" s="7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</row>
    <row r="70" spans="2:39" ht="12.7" hidden="1" customHeight="1" x14ac:dyDescent="0.2">
      <c r="B70" s="57" t="s">
        <v>11</v>
      </c>
      <c r="C70" s="58" t="s">
        <v>115</v>
      </c>
      <c r="D70" s="59" t="s">
        <v>12</v>
      </c>
      <c r="E70" s="58">
        <v>100</v>
      </c>
      <c r="F70" s="59" t="s">
        <v>13</v>
      </c>
      <c r="G70" s="60">
        <v>100</v>
      </c>
      <c r="H70" s="61"/>
      <c r="I70" s="39"/>
      <c r="J70" s="39"/>
      <c r="K70" s="39"/>
      <c r="L70" s="7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</row>
    <row r="71" spans="2:39" ht="12.7" hidden="1" customHeight="1" x14ac:dyDescent="0.2">
      <c r="B71" s="46" t="s">
        <v>14</v>
      </c>
      <c r="C71" s="68" t="s">
        <v>63</v>
      </c>
      <c r="D71" s="47" t="s">
        <v>15</v>
      </c>
      <c r="E71" s="68" t="s">
        <v>64</v>
      </c>
      <c r="F71" s="47"/>
      <c r="G71" s="47"/>
      <c r="H71" s="62"/>
      <c r="I71" s="39"/>
      <c r="J71" s="39"/>
      <c r="K71" s="39"/>
      <c r="L71" s="7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</row>
    <row r="72" spans="2:39" ht="13.6" hidden="1" customHeight="1" thickBot="1" x14ac:dyDescent="0.25">
      <c r="B72" s="55" t="s">
        <v>16</v>
      </c>
      <c r="C72" s="120" t="s">
        <v>65</v>
      </c>
      <c r="D72" s="121"/>
      <c r="E72" s="121"/>
      <c r="F72" s="121"/>
      <c r="G72" s="121"/>
      <c r="H72" s="122"/>
      <c r="I72" s="39"/>
      <c r="J72" s="39"/>
      <c r="K72" s="39"/>
      <c r="L72" s="7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</row>
    <row r="73" spans="2:39" s="4" customFormat="1" ht="12.7" customHeight="1" thickBot="1" x14ac:dyDescent="0.25">
      <c r="B73" s="1"/>
      <c r="C73" s="1"/>
      <c r="D73" s="1"/>
      <c r="E73" s="1"/>
      <c r="F73" s="1"/>
      <c r="G73" s="1"/>
      <c r="H73" s="1"/>
      <c r="I73" s="39"/>
      <c r="J73" s="39"/>
      <c r="K73" s="39"/>
      <c r="L73" s="7"/>
    </row>
    <row r="74" spans="2:39" s="4" customFormat="1" ht="13.6" hidden="1" customHeight="1" thickBot="1" x14ac:dyDescent="0.25">
      <c r="B74" s="1"/>
      <c r="C74" s="1"/>
      <c r="D74" s="1"/>
      <c r="E74" s="1"/>
      <c r="F74" s="1"/>
      <c r="G74" s="1"/>
      <c r="H74" s="1"/>
      <c r="I74" s="39"/>
      <c r="J74" s="39"/>
      <c r="K74" s="39"/>
      <c r="L74" s="7"/>
    </row>
    <row r="75" spans="2:39" ht="13.6" hidden="1" customHeight="1" thickBot="1" x14ac:dyDescent="0.25">
      <c r="B75" s="46" t="s">
        <v>3</v>
      </c>
      <c r="C75" s="81" t="s">
        <v>242</v>
      </c>
      <c r="D75" s="82"/>
      <c r="E75" s="82"/>
      <c r="F75" s="83"/>
      <c r="G75" s="47" t="s">
        <v>4</v>
      </c>
      <c r="H75" s="48">
        <v>12</v>
      </c>
      <c r="I75" s="39"/>
      <c r="J75" s="39"/>
      <c r="K75" s="39"/>
      <c r="L75" s="7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</row>
    <row r="76" spans="2:39" ht="13.6" hidden="1" customHeight="1" thickBot="1" x14ac:dyDescent="0.25">
      <c r="B76" s="49" t="s">
        <v>5</v>
      </c>
      <c r="C76" s="105" t="s">
        <v>243</v>
      </c>
      <c r="D76" s="106"/>
      <c r="E76" s="106"/>
      <c r="F76" s="107"/>
      <c r="G76" s="50" t="s">
        <v>4</v>
      </c>
      <c r="H76" s="51">
        <v>259</v>
      </c>
      <c r="I76" s="39"/>
      <c r="J76" s="39"/>
      <c r="K76" s="39"/>
      <c r="L76" s="7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</row>
    <row r="77" spans="2:39" ht="25.55" customHeight="1" thickTop="1" thickBot="1" x14ac:dyDescent="0.25">
      <c r="B77" s="52" t="s">
        <v>6</v>
      </c>
      <c r="C77" s="108" t="s">
        <v>253</v>
      </c>
      <c r="D77" s="109"/>
      <c r="E77" s="109"/>
      <c r="F77" s="110"/>
      <c r="G77" s="53" t="s">
        <v>4</v>
      </c>
      <c r="H77" s="54">
        <v>2056</v>
      </c>
      <c r="I77" s="160" t="s">
        <v>7</v>
      </c>
      <c r="J77" s="160"/>
      <c r="K77" s="160"/>
      <c r="L77" s="15">
        <f>+'[12]429 PR'!N52</f>
        <v>1.15625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</row>
    <row r="78" spans="2:39" ht="35.299999999999997" customHeight="1" thickTop="1" thickBot="1" x14ac:dyDescent="0.25">
      <c r="B78" s="55" t="s">
        <v>9</v>
      </c>
      <c r="C78" s="69">
        <v>429</v>
      </c>
      <c r="D78" s="56" t="s">
        <v>10</v>
      </c>
      <c r="E78" s="117" t="s">
        <v>255</v>
      </c>
      <c r="F78" s="118"/>
      <c r="G78" s="118"/>
      <c r="H78" s="119"/>
      <c r="I78" s="39"/>
      <c r="J78" s="39"/>
      <c r="K78" s="39"/>
      <c r="L78" s="7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</row>
    <row r="79" spans="2:39" ht="12.7" hidden="1" customHeight="1" x14ac:dyDescent="0.2">
      <c r="B79" s="57" t="s">
        <v>11</v>
      </c>
      <c r="C79" s="58" t="s">
        <v>115</v>
      </c>
      <c r="D79" s="59" t="s">
        <v>12</v>
      </c>
      <c r="E79" s="58">
        <v>100</v>
      </c>
      <c r="F79" s="59" t="s">
        <v>13</v>
      </c>
      <c r="G79" s="60">
        <v>100</v>
      </c>
      <c r="H79" s="61"/>
      <c r="I79" s="39"/>
      <c r="J79" s="39"/>
      <c r="K79" s="39"/>
      <c r="L79" s="7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</row>
    <row r="80" spans="2:39" ht="12.7" hidden="1" customHeight="1" x14ac:dyDescent="0.2">
      <c r="B80" s="46" t="s">
        <v>14</v>
      </c>
      <c r="C80" s="68" t="s">
        <v>63</v>
      </c>
      <c r="D80" s="47" t="s">
        <v>15</v>
      </c>
      <c r="E80" s="68" t="s">
        <v>64</v>
      </c>
      <c r="F80" s="47"/>
      <c r="G80" s="47"/>
      <c r="H80" s="62"/>
      <c r="I80" s="39"/>
      <c r="J80" s="39"/>
      <c r="K80" s="39"/>
      <c r="L80" s="7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</row>
    <row r="81" spans="2:39" ht="13.6" hidden="1" customHeight="1" thickBot="1" x14ac:dyDescent="0.25">
      <c r="B81" s="55" t="s">
        <v>16</v>
      </c>
      <c r="C81" s="120" t="s">
        <v>65</v>
      </c>
      <c r="D81" s="121"/>
      <c r="E81" s="121"/>
      <c r="F81" s="121"/>
      <c r="G81" s="121"/>
      <c r="H81" s="122"/>
      <c r="I81" s="39"/>
      <c r="J81" s="39"/>
      <c r="K81" s="39"/>
      <c r="L81" s="7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spans="2:39" s="4" customFormat="1" ht="12.7" hidden="1" customHeight="1" x14ac:dyDescent="0.2">
      <c r="B82" s="1"/>
      <c r="C82" s="1"/>
      <c r="D82" s="1"/>
      <c r="E82" s="1"/>
      <c r="F82" s="1"/>
      <c r="G82" s="1"/>
      <c r="H82" s="1"/>
      <c r="I82" s="39"/>
      <c r="J82" s="39"/>
      <c r="K82" s="39"/>
      <c r="L82" s="7"/>
    </row>
    <row r="83" spans="2:39" s="4" customFormat="1" ht="12.7" hidden="1" customHeight="1" x14ac:dyDescent="0.2">
      <c r="B83" s="1"/>
      <c r="C83" s="1"/>
      <c r="D83" s="1"/>
      <c r="E83" s="1"/>
      <c r="F83" s="1"/>
      <c r="G83" s="1"/>
      <c r="H83" s="1"/>
      <c r="I83" s="39"/>
      <c r="J83" s="39"/>
      <c r="K83" s="39"/>
      <c r="L83" s="7"/>
    </row>
    <row r="84" spans="2:39" s="4" customFormat="1" ht="12.7" hidden="1" customHeight="1" x14ac:dyDescent="0.2">
      <c r="B84" s="1"/>
      <c r="C84" s="1"/>
      <c r="D84" s="1"/>
      <c r="E84" s="1"/>
      <c r="F84" s="1"/>
      <c r="G84" s="1"/>
      <c r="H84" s="1"/>
      <c r="I84" s="39"/>
      <c r="J84" s="39"/>
      <c r="K84" s="39"/>
      <c r="L84" s="7"/>
    </row>
    <row r="85" spans="2:39" ht="12.7" hidden="1" customHeight="1" x14ac:dyDescent="0.2">
      <c r="B85" s="46" t="s">
        <v>3</v>
      </c>
      <c r="C85" s="81" t="s">
        <v>242</v>
      </c>
      <c r="D85" s="82"/>
      <c r="E85" s="82"/>
      <c r="F85" s="83"/>
      <c r="G85" s="47" t="s">
        <v>4</v>
      </c>
      <c r="H85" s="48">
        <v>12</v>
      </c>
      <c r="I85" s="39"/>
      <c r="J85" s="39"/>
      <c r="K85" s="39"/>
      <c r="L85" s="7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</row>
    <row r="86" spans="2:39" ht="12.7" hidden="1" customHeight="1" x14ac:dyDescent="0.2">
      <c r="B86" s="49" t="s">
        <v>5</v>
      </c>
      <c r="C86" s="123" t="s">
        <v>243</v>
      </c>
      <c r="D86" s="124"/>
      <c r="E86" s="124"/>
      <c r="F86" s="125"/>
      <c r="G86" s="50" t="s">
        <v>4</v>
      </c>
      <c r="H86" s="51">
        <v>259</v>
      </c>
      <c r="I86" s="39"/>
      <c r="J86" s="39"/>
      <c r="K86" s="39"/>
      <c r="L86" s="7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</row>
    <row r="87" spans="2:39" s="4" customFormat="1" ht="14" thickBot="1" x14ac:dyDescent="0.25">
      <c r="B87" s="63"/>
      <c r="C87" s="64"/>
      <c r="D87" s="64"/>
      <c r="E87" s="64"/>
      <c r="F87" s="64"/>
      <c r="G87" s="65"/>
      <c r="H87" s="66"/>
      <c r="I87" s="39"/>
      <c r="J87" s="39"/>
      <c r="K87" s="39"/>
      <c r="L87" s="7"/>
    </row>
    <row r="88" spans="2:39" ht="25.55" customHeight="1" thickBot="1" x14ac:dyDescent="0.25">
      <c r="B88" s="52" t="s">
        <v>6</v>
      </c>
      <c r="C88" s="108" t="s">
        <v>251</v>
      </c>
      <c r="D88" s="109"/>
      <c r="E88" s="109"/>
      <c r="F88" s="110"/>
      <c r="G88" s="53" t="s">
        <v>4</v>
      </c>
      <c r="H88" s="54">
        <v>2042</v>
      </c>
      <c r="I88" s="160" t="s">
        <v>7</v>
      </c>
      <c r="J88" s="160"/>
      <c r="K88" s="160"/>
      <c r="L88" s="26">
        <f>+'[12]442 PR'!BB57</f>
        <v>1.048629312176808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</row>
    <row r="89" spans="2:39" ht="35.299999999999997" customHeight="1" thickTop="1" thickBot="1" x14ac:dyDescent="0.25">
      <c r="B89" s="55" t="s">
        <v>9</v>
      </c>
      <c r="C89" s="69">
        <v>442</v>
      </c>
      <c r="D89" s="56" t="s">
        <v>10</v>
      </c>
      <c r="E89" s="117" t="s">
        <v>256</v>
      </c>
      <c r="F89" s="118"/>
      <c r="G89" s="118"/>
      <c r="H89" s="119"/>
      <c r="I89" s="39"/>
      <c r="J89" s="39"/>
      <c r="K89" s="39"/>
      <c r="L89" s="7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</row>
    <row r="90" spans="2:39" ht="12.7" hidden="1" customHeight="1" x14ac:dyDescent="0.2">
      <c r="B90" s="57" t="s">
        <v>11</v>
      </c>
      <c r="C90" s="58" t="s">
        <v>82</v>
      </c>
      <c r="D90" s="59" t="s">
        <v>12</v>
      </c>
      <c r="E90" s="58">
        <v>100</v>
      </c>
      <c r="F90" s="59" t="s">
        <v>13</v>
      </c>
      <c r="G90" s="60">
        <v>0</v>
      </c>
      <c r="H90" s="61"/>
      <c r="I90" s="39"/>
      <c r="J90" s="39"/>
      <c r="K90" s="39"/>
      <c r="L90" s="7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</row>
    <row r="91" spans="2:39" ht="12.7" hidden="1" customHeight="1" x14ac:dyDescent="0.2">
      <c r="B91" s="46" t="s">
        <v>14</v>
      </c>
      <c r="C91" s="68" t="s">
        <v>63</v>
      </c>
      <c r="D91" s="47" t="s">
        <v>15</v>
      </c>
      <c r="E91" s="68" t="s">
        <v>64</v>
      </c>
      <c r="F91" s="47"/>
      <c r="G91" s="47"/>
      <c r="H91" s="62"/>
      <c r="I91" s="39"/>
      <c r="J91" s="39"/>
      <c r="K91" s="39"/>
      <c r="L91" s="7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</row>
    <row r="92" spans="2:39" ht="13.6" hidden="1" customHeight="1" thickBot="1" x14ac:dyDescent="0.25">
      <c r="B92" s="55" t="s">
        <v>16</v>
      </c>
      <c r="C92" s="120" t="s">
        <v>96</v>
      </c>
      <c r="D92" s="121"/>
      <c r="E92" s="121"/>
      <c r="F92" s="121"/>
      <c r="G92" s="121"/>
      <c r="H92" s="122"/>
      <c r="I92" s="39"/>
      <c r="J92" s="39"/>
      <c r="K92" s="39"/>
      <c r="L92" s="7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</row>
    <row r="93" spans="2:39" s="4" customFormat="1" ht="12.7" customHeight="1" thickBot="1" x14ac:dyDescent="0.25">
      <c r="B93" s="1"/>
      <c r="C93" s="1"/>
      <c r="D93" s="1"/>
      <c r="E93" s="1"/>
      <c r="F93" s="1"/>
      <c r="G93" s="1"/>
      <c r="H93" s="1"/>
      <c r="I93" s="39"/>
      <c r="J93" s="39"/>
      <c r="K93" s="39"/>
      <c r="L93" s="7"/>
    </row>
    <row r="94" spans="2:39" s="4" customFormat="1" ht="13.6" hidden="1" customHeight="1" thickBot="1" x14ac:dyDescent="0.25">
      <c r="B94" s="1"/>
      <c r="C94" s="1"/>
      <c r="D94" s="1"/>
      <c r="E94" s="1"/>
      <c r="F94" s="1"/>
      <c r="G94" s="1"/>
      <c r="H94" s="1"/>
      <c r="I94" s="39"/>
      <c r="J94" s="39"/>
      <c r="K94" s="39"/>
      <c r="L94" s="7"/>
    </row>
    <row r="95" spans="2:39" ht="13.6" hidden="1" customHeight="1" thickBot="1" x14ac:dyDescent="0.25">
      <c r="B95" s="46" t="s">
        <v>3</v>
      </c>
      <c r="C95" s="81" t="s">
        <v>242</v>
      </c>
      <c r="D95" s="82"/>
      <c r="E95" s="82"/>
      <c r="F95" s="83"/>
      <c r="G95" s="47" t="s">
        <v>4</v>
      </c>
      <c r="H95" s="48">
        <v>12</v>
      </c>
      <c r="I95" s="39"/>
      <c r="J95" s="39"/>
      <c r="K95" s="39"/>
      <c r="L95" s="7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</row>
    <row r="96" spans="2:39" ht="13.6" hidden="1" customHeight="1" thickBot="1" x14ac:dyDescent="0.25">
      <c r="B96" s="49" t="s">
        <v>5</v>
      </c>
      <c r="C96" s="105" t="s">
        <v>243</v>
      </c>
      <c r="D96" s="106"/>
      <c r="E96" s="106"/>
      <c r="F96" s="107"/>
      <c r="G96" s="50" t="s">
        <v>4</v>
      </c>
      <c r="H96" s="51">
        <v>259</v>
      </c>
      <c r="I96" s="39"/>
      <c r="J96" s="39"/>
      <c r="K96" s="39"/>
      <c r="L96" s="7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</row>
    <row r="97" spans="2:39" ht="25.55" customHeight="1" thickTop="1" thickBot="1" x14ac:dyDescent="0.25">
      <c r="B97" s="52" t="s">
        <v>6</v>
      </c>
      <c r="C97" s="108" t="s">
        <v>249</v>
      </c>
      <c r="D97" s="109"/>
      <c r="E97" s="109"/>
      <c r="F97" s="110"/>
      <c r="G97" s="53" t="s">
        <v>4</v>
      </c>
      <c r="H97" s="54">
        <v>2052</v>
      </c>
      <c r="I97" s="160" t="s">
        <v>7</v>
      </c>
      <c r="J97" s="160"/>
      <c r="K97" s="160"/>
      <c r="L97" s="15">
        <f>+'[12]444 PR'!CB57</f>
        <v>0.99689542483660132</v>
      </c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</row>
    <row r="98" spans="2:39" ht="35.299999999999997" customHeight="1" thickTop="1" thickBot="1" x14ac:dyDescent="0.25">
      <c r="B98" s="55" t="s">
        <v>9</v>
      </c>
      <c r="C98" s="69">
        <v>444</v>
      </c>
      <c r="D98" s="56" t="s">
        <v>10</v>
      </c>
      <c r="E98" s="117" t="s">
        <v>257</v>
      </c>
      <c r="F98" s="118"/>
      <c r="G98" s="118"/>
      <c r="H98" s="119"/>
      <c r="I98" s="39"/>
      <c r="J98" s="39"/>
      <c r="K98" s="39"/>
      <c r="L98" s="7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</row>
    <row r="99" spans="2:39" ht="12.7" hidden="1" customHeight="1" x14ac:dyDescent="0.2">
      <c r="B99" s="57" t="s">
        <v>11</v>
      </c>
      <c r="C99" s="58" t="s">
        <v>82</v>
      </c>
      <c r="D99" s="59" t="s">
        <v>12</v>
      </c>
      <c r="E99" s="58">
        <v>100</v>
      </c>
      <c r="F99" s="59" t="s">
        <v>13</v>
      </c>
      <c r="G99" s="60">
        <v>85</v>
      </c>
      <c r="H99" s="61"/>
      <c r="I99" s="39"/>
      <c r="J99" s="39"/>
      <c r="K99" s="39"/>
      <c r="L99" s="7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</row>
    <row r="100" spans="2:39" ht="12.7" hidden="1" customHeight="1" x14ac:dyDescent="0.2">
      <c r="B100" s="46" t="s">
        <v>14</v>
      </c>
      <c r="C100" s="68" t="s">
        <v>63</v>
      </c>
      <c r="D100" s="47" t="s">
        <v>15</v>
      </c>
      <c r="E100" s="68" t="s">
        <v>64</v>
      </c>
      <c r="F100" s="47"/>
      <c r="G100" s="47"/>
      <c r="H100" s="62"/>
      <c r="I100" s="39"/>
      <c r="J100" s="39"/>
      <c r="K100" s="39"/>
      <c r="L100" s="7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</row>
    <row r="101" spans="2:39" ht="13.6" hidden="1" customHeight="1" thickBot="1" x14ac:dyDescent="0.25">
      <c r="B101" s="55" t="s">
        <v>16</v>
      </c>
      <c r="C101" s="120" t="s">
        <v>258</v>
      </c>
      <c r="D101" s="121"/>
      <c r="E101" s="121"/>
      <c r="F101" s="121"/>
      <c r="G101" s="121"/>
      <c r="H101" s="122"/>
      <c r="I101" s="39"/>
      <c r="J101" s="39"/>
      <c r="K101" s="39"/>
      <c r="L101" s="7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</row>
    <row r="102" spans="2:39" s="4" customFormat="1" ht="12.7" hidden="1" customHeight="1" x14ac:dyDescent="0.2">
      <c r="B102" s="1"/>
      <c r="C102" s="1"/>
      <c r="D102" s="1"/>
      <c r="E102" s="1"/>
      <c r="F102" s="1"/>
      <c r="G102" s="1"/>
      <c r="H102" s="1"/>
      <c r="I102" s="39"/>
      <c r="J102" s="39"/>
      <c r="K102" s="39"/>
      <c r="L102" s="7"/>
    </row>
    <row r="103" spans="2:39" s="4" customFormat="1" ht="12.7" hidden="1" customHeight="1" x14ac:dyDescent="0.2">
      <c r="B103" s="1"/>
      <c r="C103" s="1"/>
      <c r="D103" s="1"/>
      <c r="E103" s="1"/>
      <c r="F103" s="1"/>
      <c r="G103" s="1"/>
      <c r="H103" s="1"/>
      <c r="I103" s="39"/>
      <c r="J103" s="39"/>
      <c r="K103" s="39"/>
      <c r="L103" s="7"/>
    </row>
    <row r="104" spans="2:39" s="4" customFormat="1" ht="12.7" customHeight="1" thickBot="1" x14ac:dyDescent="0.25">
      <c r="B104" s="1"/>
      <c r="C104" s="1"/>
      <c r="D104" s="1"/>
      <c r="E104" s="1"/>
      <c r="F104" s="1"/>
      <c r="G104" s="1"/>
      <c r="H104" s="1"/>
      <c r="I104" s="39"/>
      <c r="J104" s="39"/>
      <c r="K104" s="39"/>
      <c r="L104" s="7"/>
    </row>
    <row r="105" spans="2:39" ht="13.6" hidden="1" customHeight="1" thickBot="1" x14ac:dyDescent="0.25">
      <c r="B105" s="46" t="s">
        <v>3</v>
      </c>
      <c r="C105" s="81" t="s">
        <v>242</v>
      </c>
      <c r="D105" s="82"/>
      <c r="E105" s="82"/>
      <c r="F105" s="83"/>
      <c r="G105" s="47" t="s">
        <v>4</v>
      </c>
      <c r="H105" s="48">
        <v>12</v>
      </c>
      <c r="I105" s="39"/>
      <c r="J105" s="39"/>
      <c r="K105" s="39"/>
      <c r="L105" s="7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</row>
    <row r="106" spans="2:39" ht="13.6" hidden="1" customHeight="1" thickBot="1" x14ac:dyDescent="0.25">
      <c r="B106" s="49" t="s">
        <v>5</v>
      </c>
      <c r="C106" s="105" t="s">
        <v>243</v>
      </c>
      <c r="D106" s="106"/>
      <c r="E106" s="106"/>
      <c r="F106" s="107"/>
      <c r="G106" s="50" t="s">
        <v>4</v>
      </c>
      <c r="H106" s="51">
        <v>259</v>
      </c>
      <c r="I106" s="39"/>
      <c r="J106" s="39"/>
      <c r="K106" s="39"/>
      <c r="L106" s="7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</row>
    <row r="107" spans="2:39" ht="25.55" customHeight="1" thickTop="1" thickBot="1" x14ac:dyDescent="0.25">
      <c r="B107" s="52" t="s">
        <v>6</v>
      </c>
      <c r="C107" s="108" t="s">
        <v>259</v>
      </c>
      <c r="D107" s="109"/>
      <c r="E107" s="109"/>
      <c r="F107" s="110"/>
      <c r="G107" s="53" t="s">
        <v>4</v>
      </c>
      <c r="H107" s="54">
        <v>2046</v>
      </c>
      <c r="I107" s="160" t="s">
        <v>7</v>
      </c>
      <c r="J107" s="160"/>
      <c r="K107" s="160"/>
      <c r="L107" s="15">
        <f>+'[12]447 PR'!BO24</f>
        <v>1.1080631428574363</v>
      </c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</row>
    <row r="108" spans="2:39" ht="35.299999999999997" customHeight="1" thickTop="1" thickBot="1" x14ac:dyDescent="0.25">
      <c r="B108" s="55" t="s">
        <v>9</v>
      </c>
      <c r="C108" s="69">
        <v>447</v>
      </c>
      <c r="D108" s="56" t="s">
        <v>10</v>
      </c>
      <c r="E108" s="117" t="s">
        <v>260</v>
      </c>
      <c r="F108" s="118"/>
      <c r="G108" s="118"/>
      <c r="H108" s="119"/>
      <c r="I108" s="39"/>
      <c r="J108" s="39"/>
      <c r="K108" s="39"/>
      <c r="L108" s="7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</row>
    <row r="109" spans="2:39" ht="12.7" hidden="1" customHeight="1" x14ac:dyDescent="0.2">
      <c r="B109" s="57" t="s">
        <v>11</v>
      </c>
      <c r="C109" s="58" t="s">
        <v>82</v>
      </c>
      <c r="D109" s="59" t="s">
        <v>12</v>
      </c>
      <c r="E109" s="58">
        <v>90</v>
      </c>
      <c r="F109" s="59" t="s">
        <v>13</v>
      </c>
      <c r="G109" s="60">
        <v>80</v>
      </c>
      <c r="H109" s="61"/>
      <c r="I109" s="39"/>
      <c r="J109" s="39"/>
      <c r="K109" s="39"/>
      <c r="L109" s="7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</row>
    <row r="110" spans="2:39" ht="12.7" hidden="1" customHeight="1" x14ac:dyDescent="0.2">
      <c r="B110" s="46" t="s">
        <v>14</v>
      </c>
      <c r="C110" s="68" t="s">
        <v>63</v>
      </c>
      <c r="D110" s="47" t="s">
        <v>15</v>
      </c>
      <c r="E110" s="68" t="s">
        <v>64</v>
      </c>
      <c r="F110" s="47"/>
      <c r="G110" s="47"/>
      <c r="H110" s="62"/>
      <c r="I110" s="39"/>
      <c r="J110" s="39"/>
      <c r="K110" s="39"/>
      <c r="L110" s="7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</row>
    <row r="111" spans="2:39" ht="13.6" hidden="1" customHeight="1" thickBot="1" x14ac:dyDescent="0.25">
      <c r="B111" s="55" t="s">
        <v>16</v>
      </c>
      <c r="C111" s="120" t="s">
        <v>102</v>
      </c>
      <c r="D111" s="121"/>
      <c r="E111" s="121"/>
      <c r="F111" s="121"/>
      <c r="G111" s="121"/>
      <c r="H111" s="122"/>
      <c r="I111" s="39"/>
      <c r="J111" s="39"/>
      <c r="K111" s="39"/>
      <c r="L111" s="7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</row>
    <row r="112" spans="2:39" s="4" customFormat="1" ht="12.7" customHeight="1" thickBot="1" x14ac:dyDescent="0.25">
      <c r="B112" s="1"/>
      <c r="C112" s="1"/>
      <c r="D112" s="1"/>
      <c r="E112" s="1"/>
      <c r="F112" s="1"/>
      <c r="G112" s="1"/>
      <c r="H112" s="1"/>
      <c r="I112" s="39"/>
      <c r="J112" s="39"/>
      <c r="K112" s="39"/>
      <c r="L112" s="7"/>
    </row>
    <row r="113" spans="2:39" s="4" customFormat="1" ht="13.6" hidden="1" customHeight="1" thickBot="1" x14ac:dyDescent="0.25">
      <c r="B113" s="1"/>
      <c r="C113" s="1"/>
      <c r="D113" s="1"/>
      <c r="E113" s="1"/>
      <c r="F113" s="1"/>
      <c r="G113" s="1"/>
      <c r="H113" s="1"/>
      <c r="I113" s="39"/>
      <c r="J113" s="39"/>
      <c r="K113" s="39"/>
      <c r="L113" s="7"/>
    </row>
    <row r="114" spans="2:39" ht="13.6" hidden="1" customHeight="1" thickBot="1" x14ac:dyDescent="0.25">
      <c r="B114" s="46" t="s">
        <v>3</v>
      </c>
      <c r="C114" s="81" t="s">
        <v>242</v>
      </c>
      <c r="D114" s="82"/>
      <c r="E114" s="82"/>
      <c r="F114" s="83"/>
      <c r="G114" s="47" t="s">
        <v>4</v>
      </c>
      <c r="H114" s="48">
        <v>12</v>
      </c>
      <c r="I114" s="39"/>
      <c r="J114" s="39"/>
      <c r="K114" s="39"/>
      <c r="L114" s="7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</row>
    <row r="115" spans="2:39" ht="13.6" hidden="1" customHeight="1" thickBot="1" x14ac:dyDescent="0.25">
      <c r="B115" s="46" t="s">
        <v>5</v>
      </c>
      <c r="C115" s="129" t="s">
        <v>243</v>
      </c>
      <c r="D115" s="130"/>
      <c r="E115" s="130"/>
      <c r="F115" s="131"/>
      <c r="G115" s="47" t="s">
        <v>4</v>
      </c>
      <c r="H115" s="48">
        <v>259</v>
      </c>
      <c r="I115" s="39"/>
      <c r="J115" s="39"/>
      <c r="K115" s="39"/>
      <c r="L115" s="7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</row>
    <row r="116" spans="2:39" ht="25.55" customHeight="1" thickTop="1" thickBot="1" x14ac:dyDescent="0.25">
      <c r="B116" s="46" t="s">
        <v>6</v>
      </c>
      <c r="C116" s="132" t="s">
        <v>249</v>
      </c>
      <c r="D116" s="133"/>
      <c r="E116" s="133"/>
      <c r="F116" s="134"/>
      <c r="G116" s="47" t="s">
        <v>4</v>
      </c>
      <c r="H116" s="48">
        <v>2052</v>
      </c>
      <c r="I116" s="160" t="s">
        <v>7</v>
      </c>
      <c r="J116" s="160"/>
      <c r="K116" s="160"/>
      <c r="L116" s="15">
        <f>+'[12]448 PR'!BO57</f>
        <v>0.99950699175331659</v>
      </c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</row>
    <row r="117" spans="2:39" ht="62.45" customHeight="1" thickTop="1" x14ac:dyDescent="0.2">
      <c r="B117" s="46" t="s">
        <v>9</v>
      </c>
      <c r="C117" s="68">
        <v>448</v>
      </c>
      <c r="D117" s="47" t="s">
        <v>10</v>
      </c>
      <c r="E117" s="135" t="s">
        <v>261</v>
      </c>
      <c r="F117" s="136"/>
      <c r="G117" s="136"/>
      <c r="H117" s="137"/>
      <c r="I117" s="39"/>
      <c r="J117" s="39"/>
      <c r="K117" s="39"/>
      <c r="L117" s="7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</row>
    <row r="118" spans="2:39" ht="12.7" hidden="1" customHeight="1" x14ac:dyDescent="0.2">
      <c r="B118" s="46" t="s">
        <v>11</v>
      </c>
      <c r="C118" s="68" t="s">
        <v>82</v>
      </c>
      <c r="D118" s="47" t="s">
        <v>12</v>
      </c>
      <c r="E118" s="68">
        <v>100</v>
      </c>
      <c r="F118" s="47" t="s">
        <v>13</v>
      </c>
      <c r="G118" s="70">
        <v>85</v>
      </c>
      <c r="H118" s="62"/>
      <c r="I118" s="39"/>
      <c r="J118" s="39"/>
      <c r="K118" s="39"/>
      <c r="L118" s="7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</row>
    <row r="119" spans="2:39" ht="12.7" hidden="1" customHeight="1" x14ac:dyDescent="0.2">
      <c r="B119" s="46" t="s">
        <v>14</v>
      </c>
      <c r="C119" s="68" t="s">
        <v>63</v>
      </c>
      <c r="D119" s="47" t="s">
        <v>15</v>
      </c>
      <c r="E119" s="68" t="s">
        <v>64</v>
      </c>
      <c r="F119" s="47"/>
      <c r="G119" s="47"/>
      <c r="H119" s="62"/>
      <c r="I119" s="39"/>
      <c r="J119" s="39"/>
      <c r="K119" s="39"/>
      <c r="L119" s="7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</row>
    <row r="120" spans="2:39" ht="13.6" hidden="1" customHeight="1" thickBot="1" x14ac:dyDescent="0.25">
      <c r="B120" s="55" t="s">
        <v>16</v>
      </c>
      <c r="C120" s="120" t="s">
        <v>262</v>
      </c>
      <c r="D120" s="121"/>
      <c r="E120" s="121"/>
      <c r="F120" s="121"/>
      <c r="G120" s="121"/>
      <c r="H120" s="122"/>
      <c r="I120" s="39"/>
      <c r="J120" s="39"/>
      <c r="K120" s="39"/>
      <c r="L120" s="7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</row>
    <row r="121" spans="2:39" s="4" customFormat="1" ht="12.7" hidden="1" customHeight="1" x14ac:dyDescent="0.2">
      <c r="B121" s="1"/>
      <c r="C121" s="1"/>
      <c r="D121" s="1"/>
      <c r="E121" s="1"/>
      <c r="F121" s="1"/>
      <c r="G121" s="1"/>
      <c r="H121" s="1"/>
      <c r="I121" s="39"/>
      <c r="J121" s="39"/>
      <c r="K121" s="39"/>
      <c r="L121" s="7"/>
    </row>
    <row r="122" spans="2:39" s="4" customFormat="1" ht="12.7" hidden="1" customHeight="1" x14ac:dyDescent="0.2">
      <c r="B122" s="1"/>
      <c r="C122" s="1"/>
      <c r="D122" s="1"/>
      <c r="E122" s="1"/>
      <c r="F122" s="1"/>
      <c r="G122" s="1"/>
      <c r="H122" s="1"/>
      <c r="I122" s="39"/>
      <c r="J122" s="39"/>
      <c r="K122" s="39"/>
      <c r="L122" s="7"/>
    </row>
    <row r="123" spans="2:39" s="4" customFormat="1" ht="12.7" hidden="1" customHeight="1" x14ac:dyDescent="0.2">
      <c r="B123" s="1"/>
      <c r="C123" s="1"/>
      <c r="D123" s="1"/>
      <c r="E123" s="1"/>
      <c r="F123" s="1"/>
      <c r="G123" s="1"/>
      <c r="H123" s="1"/>
      <c r="I123" s="39"/>
      <c r="J123" s="39"/>
      <c r="K123" s="39"/>
      <c r="L123" s="7"/>
    </row>
    <row r="124" spans="2:39" ht="12.7" hidden="1" customHeight="1" x14ac:dyDescent="0.2">
      <c r="B124" s="46" t="s">
        <v>3</v>
      </c>
      <c r="C124" s="81" t="s">
        <v>242</v>
      </c>
      <c r="D124" s="82"/>
      <c r="E124" s="82"/>
      <c r="F124" s="83"/>
      <c r="G124" s="47" t="s">
        <v>4</v>
      </c>
      <c r="H124" s="48">
        <v>12</v>
      </c>
      <c r="I124" s="39"/>
      <c r="J124" s="39"/>
      <c r="K124" s="39"/>
      <c r="L124" s="7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</row>
    <row r="125" spans="2:39" ht="12.7" hidden="1" customHeight="1" x14ac:dyDescent="0.2">
      <c r="B125" s="49" t="s">
        <v>5</v>
      </c>
      <c r="C125" s="123" t="s">
        <v>263</v>
      </c>
      <c r="D125" s="124"/>
      <c r="E125" s="124"/>
      <c r="F125" s="125"/>
      <c r="G125" s="50" t="s">
        <v>4</v>
      </c>
      <c r="H125" s="51">
        <v>45</v>
      </c>
      <c r="I125" s="39"/>
      <c r="J125" s="39"/>
      <c r="K125" s="39"/>
      <c r="L125" s="7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</row>
    <row r="126" spans="2:39" s="4" customFormat="1" ht="14" thickBot="1" x14ac:dyDescent="0.25">
      <c r="B126" s="63"/>
      <c r="C126" s="64"/>
      <c r="D126" s="64"/>
      <c r="E126" s="64"/>
      <c r="F126" s="64"/>
      <c r="G126" s="65"/>
      <c r="H126" s="66"/>
      <c r="I126" s="39"/>
      <c r="J126" s="39"/>
      <c r="K126" s="39"/>
      <c r="L126" s="7"/>
    </row>
    <row r="127" spans="2:39" ht="25.55" customHeight="1" thickBot="1" x14ac:dyDescent="0.25">
      <c r="B127" s="52" t="s">
        <v>6</v>
      </c>
      <c r="C127" s="108" t="s">
        <v>264</v>
      </c>
      <c r="D127" s="109"/>
      <c r="E127" s="109"/>
      <c r="F127" s="110"/>
      <c r="G127" s="53" t="s">
        <v>4</v>
      </c>
      <c r="H127" s="54">
        <v>3044</v>
      </c>
      <c r="I127" s="160" t="s">
        <v>7</v>
      </c>
      <c r="J127" s="160"/>
      <c r="K127" s="160"/>
      <c r="L127" s="26">
        <f>+'[12]5045 PR'!BB57</f>
        <v>0.9247992073095207</v>
      </c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</row>
    <row r="128" spans="2:39" ht="60.25" customHeight="1" thickTop="1" thickBot="1" x14ac:dyDescent="0.25">
      <c r="B128" s="55" t="s">
        <v>9</v>
      </c>
      <c r="C128" s="69">
        <v>5045</v>
      </c>
      <c r="D128" s="56" t="s">
        <v>10</v>
      </c>
      <c r="E128" s="117" t="s">
        <v>265</v>
      </c>
      <c r="F128" s="118"/>
      <c r="G128" s="118"/>
      <c r="H128" s="119"/>
      <c r="I128" s="39"/>
      <c r="J128" s="39"/>
      <c r="K128" s="39"/>
      <c r="L128" s="7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</row>
    <row r="129" spans="2:39" ht="12.7" hidden="1" customHeight="1" x14ac:dyDescent="0.2">
      <c r="B129" s="57" t="s">
        <v>11</v>
      </c>
      <c r="C129" s="58" t="s">
        <v>82</v>
      </c>
      <c r="D129" s="59" t="s">
        <v>12</v>
      </c>
      <c r="E129" s="58">
        <v>100</v>
      </c>
      <c r="F129" s="59" t="s">
        <v>13</v>
      </c>
      <c r="G129" s="60">
        <v>0</v>
      </c>
      <c r="H129" s="61"/>
      <c r="I129" s="39"/>
      <c r="J129" s="39"/>
      <c r="K129" s="39"/>
      <c r="L129" s="7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</row>
    <row r="130" spans="2:39" ht="12.7" hidden="1" customHeight="1" x14ac:dyDescent="0.2">
      <c r="B130" s="46" t="s">
        <v>14</v>
      </c>
      <c r="C130" s="68" t="s">
        <v>63</v>
      </c>
      <c r="D130" s="47" t="s">
        <v>15</v>
      </c>
      <c r="E130" s="68" t="s">
        <v>64</v>
      </c>
      <c r="F130" s="47"/>
      <c r="G130" s="47"/>
      <c r="H130" s="62"/>
      <c r="I130" s="39"/>
      <c r="J130" s="39"/>
      <c r="K130" s="39"/>
      <c r="L130" s="7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</row>
    <row r="131" spans="2:39" ht="13.6" hidden="1" customHeight="1" thickBot="1" x14ac:dyDescent="0.25">
      <c r="B131" s="55" t="s">
        <v>16</v>
      </c>
      <c r="C131" s="120" t="s">
        <v>65</v>
      </c>
      <c r="D131" s="121"/>
      <c r="E131" s="121"/>
      <c r="F131" s="121"/>
      <c r="G131" s="121"/>
      <c r="H131" s="122"/>
      <c r="I131" s="39"/>
      <c r="J131" s="39"/>
      <c r="K131" s="39"/>
      <c r="L131" s="7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</row>
    <row r="132" spans="2:39" s="4" customFormat="1" ht="12.7" customHeight="1" thickBot="1" x14ac:dyDescent="0.25">
      <c r="B132" s="1"/>
      <c r="C132" s="1"/>
      <c r="D132" s="1"/>
      <c r="E132" s="1"/>
      <c r="F132" s="1"/>
      <c r="G132" s="1"/>
      <c r="H132" s="1"/>
      <c r="I132" s="39"/>
      <c r="J132" s="39"/>
      <c r="K132" s="39"/>
      <c r="L132" s="7"/>
    </row>
    <row r="133" spans="2:39" s="4" customFormat="1" ht="13.6" hidden="1" customHeight="1" thickBot="1" x14ac:dyDescent="0.25">
      <c r="B133" s="1"/>
      <c r="C133" s="1"/>
      <c r="D133" s="1"/>
      <c r="E133" s="1"/>
      <c r="F133" s="1"/>
      <c r="G133" s="1"/>
      <c r="H133" s="1"/>
      <c r="I133" s="39"/>
      <c r="J133" s="39"/>
      <c r="K133" s="39"/>
      <c r="L133" s="7"/>
    </row>
    <row r="134" spans="2:39" ht="13.6" hidden="1" customHeight="1" thickBot="1" x14ac:dyDescent="0.25">
      <c r="B134" s="46" t="s">
        <v>3</v>
      </c>
      <c r="C134" s="81" t="s">
        <v>242</v>
      </c>
      <c r="D134" s="82"/>
      <c r="E134" s="82"/>
      <c r="F134" s="83"/>
      <c r="G134" s="47" t="s">
        <v>4</v>
      </c>
      <c r="H134" s="48">
        <v>12</v>
      </c>
      <c r="I134" s="39"/>
      <c r="J134" s="39"/>
      <c r="K134" s="39"/>
      <c r="L134" s="7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</row>
    <row r="135" spans="2:39" ht="13.6" hidden="1" customHeight="1" thickBot="1" x14ac:dyDescent="0.25">
      <c r="B135" s="49" t="s">
        <v>5</v>
      </c>
      <c r="C135" s="105" t="s">
        <v>263</v>
      </c>
      <c r="D135" s="106"/>
      <c r="E135" s="106"/>
      <c r="F135" s="107"/>
      <c r="G135" s="50" t="s">
        <v>4</v>
      </c>
      <c r="H135" s="51">
        <v>45</v>
      </c>
      <c r="I135" s="39"/>
      <c r="J135" s="39"/>
      <c r="K135" s="39"/>
      <c r="L135" s="7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</row>
    <row r="136" spans="2:39" ht="25.55" customHeight="1" thickTop="1" thickBot="1" x14ac:dyDescent="0.25">
      <c r="B136" s="52" t="s">
        <v>6</v>
      </c>
      <c r="C136" s="108" t="s">
        <v>264</v>
      </c>
      <c r="D136" s="109"/>
      <c r="E136" s="109"/>
      <c r="F136" s="110"/>
      <c r="G136" s="53" t="s">
        <v>4</v>
      </c>
      <c r="H136" s="54">
        <v>3044</v>
      </c>
      <c r="I136" s="160" t="s">
        <v>7</v>
      </c>
      <c r="J136" s="160"/>
      <c r="K136" s="160"/>
      <c r="L136" s="15">
        <f>+'[12]5047 PR'!BB57</f>
        <v>1.250911501491548</v>
      </c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</row>
    <row r="137" spans="2:39" ht="35.299999999999997" customHeight="1" thickTop="1" thickBot="1" x14ac:dyDescent="0.25">
      <c r="B137" s="55" t="s">
        <v>9</v>
      </c>
      <c r="C137" s="69">
        <v>5047</v>
      </c>
      <c r="D137" s="56" t="s">
        <v>10</v>
      </c>
      <c r="E137" s="117" t="s">
        <v>266</v>
      </c>
      <c r="F137" s="118"/>
      <c r="G137" s="118"/>
      <c r="H137" s="119"/>
      <c r="I137" s="39"/>
      <c r="J137" s="39"/>
      <c r="K137" s="39"/>
      <c r="L137" s="7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</row>
    <row r="138" spans="2:39" ht="12.7" hidden="1" customHeight="1" x14ac:dyDescent="0.2">
      <c r="B138" s="57" t="s">
        <v>11</v>
      </c>
      <c r="C138" s="58" t="s">
        <v>82</v>
      </c>
      <c r="D138" s="59" t="s">
        <v>12</v>
      </c>
      <c r="E138" s="58">
        <v>37</v>
      </c>
      <c r="F138" s="59" t="s">
        <v>13</v>
      </c>
      <c r="G138" s="60">
        <v>40.49</v>
      </c>
      <c r="H138" s="61"/>
      <c r="I138" s="39"/>
      <c r="J138" s="39"/>
      <c r="K138" s="39"/>
      <c r="L138" s="7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</row>
    <row r="139" spans="2:39" ht="12.7" hidden="1" customHeight="1" x14ac:dyDescent="0.2">
      <c r="B139" s="46" t="s">
        <v>14</v>
      </c>
      <c r="C139" s="68" t="s">
        <v>83</v>
      </c>
      <c r="D139" s="47" t="s">
        <v>15</v>
      </c>
      <c r="E139" s="68" t="s">
        <v>182</v>
      </c>
      <c r="F139" s="47"/>
      <c r="G139" s="47"/>
      <c r="H139" s="62"/>
      <c r="I139" s="39"/>
      <c r="J139" s="39"/>
      <c r="K139" s="39"/>
      <c r="L139" s="7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</row>
    <row r="140" spans="2:39" ht="13.6" hidden="1" customHeight="1" thickBot="1" x14ac:dyDescent="0.25">
      <c r="B140" s="55" t="s">
        <v>16</v>
      </c>
      <c r="C140" s="120" t="s">
        <v>192</v>
      </c>
      <c r="D140" s="121"/>
      <c r="E140" s="121"/>
      <c r="F140" s="121"/>
      <c r="G140" s="121"/>
      <c r="H140" s="122"/>
      <c r="I140" s="39"/>
      <c r="J140" s="39"/>
      <c r="K140" s="39"/>
      <c r="L140" s="7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</row>
    <row r="141" spans="2:39" s="4" customFormat="1" ht="12.7" hidden="1" customHeight="1" x14ac:dyDescent="0.2">
      <c r="B141" s="1"/>
      <c r="C141" s="1"/>
      <c r="D141" s="1"/>
      <c r="E141" s="1"/>
      <c r="F141" s="1"/>
      <c r="G141" s="1"/>
      <c r="H141" s="1"/>
      <c r="I141" s="39"/>
      <c r="J141" s="39"/>
      <c r="K141" s="39"/>
      <c r="L141" s="7"/>
    </row>
    <row r="142" spans="2:39" s="4" customFormat="1" ht="12.7" hidden="1" customHeight="1" x14ac:dyDescent="0.2">
      <c r="B142" s="1"/>
      <c r="C142" s="1"/>
      <c r="D142" s="1"/>
      <c r="E142" s="1"/>
      <c r="F142" s="1"/>
      <c r="G142" s="1"/>
      <c r="H142" s="1"/>
      <c r="I142" s="39"/>
      <c r="J142" s="39"/>
      <c r="K142" s="39"/>
      <c r="L142" s="7"/>
    </row>
    <row r="143" spans="2:39" s="4" customFormat="1" ht="12.7" customHeight="1" thickBot="1" x14ac:dyDescent="0.25">
      <c r="B143" s="1"/>
      <c r="C143" s="1"/>
      <c r="D143" s="1"/>
      <c r="E143" s="1"/>
      <c r="F143" s="1"/>
      <c r="G143" s="1"/>
      <c r="H143" s="1"/>
      <c r="I143" s="39"/>
      <c r="J143" s="39"/>
      <c r="K143" s="39"/>
      <c r="L143" s="7"/>
    </row>
    <row r="144" spans="2:39" ht="13.6" hidden="1" customHeight="1" thickBot="1" x14ac:dyDescent="0.25">
      <c r="B144" s="46" t="s">
        <v>3</v>
      </c>
      <c r="C144" s="81" t="s">
        <v>242</v>
      </c>
      <c r="D144" s="82"/>
      <c r="E144" s="82"/>
      <c r="F144" s="83"/>
      <c r="G144" s="47" t="s">
        <v>4</v>
      </c>
      <c r="H144" s="48">
        <v>12</v>
      </c>
      <c r="I144" s="39"/>
      <c r="J144" s="39"/>
      <c r="K144" s="39"/>
      <c r="L144" s="7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</row>
    <row r="145" spans="2:39" ht="13.6" hidden="1" customHeight="1" thickBot="1" x14ac:dyDescent="0.25">
      <c r="B145" s="46" t="s">
        <v>5</v>
      </c>
      <c r="C145" s="129" t="s">
        <v>263</v>
      </c>
      <c r="D145" s="130"/>
      <c r="E145" s="130"/>
      <c r="F145" s="131"/>
      <c r="G145" s="47" t="s">
        <v>4</v>
      </c>
      <c r="H145" s="48">
        <v>45</v>
      </c>
      <c r="I145" s="39"/>
      <c r="J145" s="39"/>
      <c r="K145" s="39"/>
      <c r="L145" s="7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</row>
    <row r="146" spans="2:39" ht="25.55" customHeight="1" thickTop="1" thickBot="1" x14ac:dyDescent="0.25">
      <c r="B146" s="46" t="s">
        <v>6</v>
      </c>
      <c r="C146" s="132" t="s">
        <v>264</v>
      </c>
      <c r="D146" s="133"/>
      <c r="E146" s="133"/>
      <c r="F146" s="134"/>
      <c r="G146" s="47" t="s">
        <v>4</v>
      </c>
      <c r="H146" s="48">
        <v>3044</v>
      </c>
      <c r="I146" s="160" t="s">
        <v>7</v>
      </c>
      <c r="J146" s="160"/>
      <c r="K146" s="160"/>
      <c r="L146" s="15">
        <f>+'[12]5086 PR'!N57</f>
        <v>0.98631454890925274</v>
      </c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</row>
    <row r="147" spans="2:39" ht="35.299999999999997" customHeight="1" thickTop="1" x14ac:dyDescent="0.2">
      <c r="B147" s="46" t="s">
        <v>9</v>
      </c>
      <c r="C147" s="68">
        <v>5086</v>
      </c>
      <c r="D147" s="47" t="s">
        <v>10</v>
      </c>
      <c r="E147" s="135" t="s">
        <v>267</v>
      </c>
      <c r="F147" s="136"/>
      <c r="G147" s="136"/>
      <c r="H147" s="137"/>
      <c r="I147" s="39"/>
      <c r="J147" s="39"/>
      <c r="K147" s="39"/>
      <c r="L147" s="7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</row>
    <row r="148" spans="2:39" ht="12.7" hidden="1" customHeight="1" x14ac:dyDescent="0.2">
      <c r="B148" s="46" t="s">
        <v>11</v>
      </c>
      <c r="C148" s="68" t="s">
        <v>115</v>
      </c>
      <c r="D148" s="47" t="s">
        <v>12</v>
      </c>
      <c r="E148" s="68">
        <v>100</v>
      </c>
      <c r="F148" s="47" t="s">
        <v>13</v>
      </c>
      <c r="G148" s="70">
        <v>0</v>
      </c>
      <c r="H148" s="62"/>
      <c r="I148" s="39"/>
      <c r="J148" s="39"/>
      <c r="K148" s="39"/>
      <c r="L148" s="7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</row>
    <row r="149" spans="2:39" ht="12.7" hidden="1" customHeight="1" x14ac:dyDescent="0.2">
      <c r="B149" s="46" t="s">
        <v>14</v>
      </c>
      <c r="C149" s="68" t="s">
        <v>63</v>
      </c>
      <c r="D149" s="47" t="s">
        <v>15</v>
      </c>
      <c r="E149" s="68" t="s">
        <v>64</v>
      </c>
      <c r="F149" s="47"/>
      <c r="G149" s="47"/>
      <c r="H149" s="62"/>
      <c r="I149" s="39"/>
      <c r="J149" s="39"/>
      <c r="K149" s="39"/>
      <c r="L149" s="7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</row>
    <row r="150" spans="2:39" ht="13.6" hidden="1" customHeight="1" thickBot="1" x14ac:dyDescent="0.25">
      <c r="B150" s="55" t="s">
        <v>16</v>
      </c>
      <c r="C150" s="120" t="s">
        <v>112</v>
      </c>
      <c r="D150" s="121"/>
      <c r="E150" s="121"/>
      <c r="F150" s="121"/>
      <c r="G150" s="121"/>
      <c r="H150" s="122"/>
      <c r="I150" s="39"/>
      <c r="J150" s="39"/>
      <c r="K150" s="39"/>
      <c r="L150" s="7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</row>
    <row r="151" spans="2:39" s="4" customFormat="1" ht="12.7" customHeight="1" thickBot="1" x14ac:dyDescent="0.25">
      <c r="B151" s="1"/>
      <c r="C151" s="1"/>
      <c r="D151" s="1"/>
      <c r="E151" s="1"/>
      <c r="F151" s="1"/>
      <c r="G151" s="1"/>
      <c r="H151" s="1"/>
      <c r="I151" s="39"/>
      <c r="J151" s="39"/>
      <c r="K151" s="39"/>
      <c r="L151" s="7"/>
    </row>
    <row r="152" spans="2:39" s="4" customFormat="1" ht="13.6" hidden="1" customHeight="1" thickBot="1" x14ac:dyDescent="0.25">
      <c r="B152" s="1"/>
      <c r="C152" s="1"/>
      <c r="D152" s="1"/>
      <c r="E152" s="1"/>
      <c r="F152" s="1"/>
      <c r="G152" s="1"/>
      <c r="H152" s="1"/>
      <c r="I152" s="39"/>
      <c r="J152" s="39"/>
      <c r="K152" s="39"/>
      <c r="L152" s="7"/>
    </row>
    <row r="153" spans="2:39" ht="13.6" hidden="1" customHeight="1" thickBot="1" x14ac:dyDescent="0.25">
      <c r="B153" s="46" t="s">
        <v>3</v>
      </c>
      <c r="C153" s="81" t="s">
        <v>242</v>
      </c>
      <c r="D153" s="82"/>
      <c r="E153" s="82"/>
      <c r="F153" s="83"/>
      <c r="G153" s="47" t="s">
        <v>4</v>
      </c>
      <c r="H153" s="48">
        <v>12</v>
      </c>
      <c r="I153" s="39"/>
      <c r="J153" s="39"/>
      <c r="K153" s="39"/>
      <c r="L153" s="7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</row>
    <row r="154" spans="2:39" ht="13.6" hidden="1" customHeight="1" thickBot="1" x14ac:dyDescent="0.25">
      <c r="B154" s="49" t="s">
        <v>5</v>
      </c>
      <c r="C154" s="105" t="s">
        <v>263</v>
      </c>
      <c r="D154" s="106"/>
      <c r="E154" s="106"/>
      <c r="F154" s="107"/>
      <c r="G154" s="50" t="s">
        <v>4</v>
      </c>
      <c r="H154" s="51">
        <v>45</v>
      </c>
      <c r="I154" s="39"/>
      <c r="J154" s="39"/>
      <c r="K154" s="39"/>
      <c r="L154" s="7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</row>
    <row r="155" spans="2:39" ht="25.55" customHeight="1" thickTop="1" thickBot="1" x14ac:dyDescent="0.25">
      <c r="B155" s="52" t="s">
        <v>6</v>
      </c>
      <c r="C155" s="108" t="s">
        <v>264</v>
      </c>
      <c r="D155" s="109"/>
      <c r="E155" s="109"/>
      <c r="F155" s="110"/>
      <c r="G155" s="53" t="s">
        <v>4</v>
      </c>
      <c r="H155" s="54">
        <v>3044</v>
      </c>
      <c r="I155" s="160" t="s">
        <v>7</v>
      </c>
      <c r="J155" s="160"/>
      <c r="K155" s="160"/>
      <c r="L155" s="15">
        <f>+'[12]5099 PR'!N57</f>
        <v>1.4905660377358489</v>
      </c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</row>
    <row r="156" spans="2:39" ht="44.1" customHeight="1" thickTop="1" thickBot="1" x14ac:dyDescent="0.25">
      <c r="B156" s="55" t="s">
        <v>9</v>
      </c>
      <c r="C156" s="69">
        <v>5099</v>
      </c>
      <c r="D156" s="56" t="s">
        <v>10</v>
      </c>
      <c r="E156" s="117" t="s">
        <v>268</v>
      </c>
      <c r="F156" s="118"/>
      <c r="G156" s="118"/>
      <c r="H156" s="119"/>
      <c r="I156" s="39"/>
      <c r="J156" s="39"/>
      <c r="K156" s="39"/>
      <c r="L156" s="7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</row>
    <row r="157" spans="2:39" ht="12.7" hidden="1" customHeight="1" x14ac:dyDescent="0.2">
      <c r="B157" s="57" t="s">
        <v>11</v>
      </c>
      <c r="C157" s="58" t="s">
        <v>115</v>
      </c>
      <c r="D157" s="59" t="s">
        <v>12</v>
      </c>
      <c r="E157" s="58">
        <v>100</v>
      </c>
      <c r="F157" s="59" t="s">
        <v>13</v>
      </c>
      <c r="G157" s="60">
        <v>0</v>
      </c>
      <c r="H157" s="61"/>
      <c r="I157" s="39"/>
      <c r="J157" s="39"/>
      <c r="K157" s="39"/>
      <c r="L157" s="7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</row>
    <row r="158" spans="2:39" ht="12.7" hidden="1" customHeight="1" x14ac:dyDescent="0.2">
      <c r="B158" s="46" t="s">
        <v>14</v>
      </c>
      <c r="C158" s="68" t="s">
        <v>63</v>
      </c>
      <c r="D158" s="47" t="s">
        <v>15</v>
      </c>
      <c r="E158" s="68" t="s">
        <v>64</v>
      </c>
      <c r="F158" s="47"/>
      <c r="G158" s="47"/>
      <c r="H158" s="62"/>
      <c r="I158" s="39"/>
      <c r="J158" s="39"/>
      <c r="K158" s="39"/>
      <c r="L158" s="7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</row>
    <row r="159" spans="2:39" ht="13.6" hidden="1" customHeight="1" thickBot="1" x14ac:dyDescent="0.25">
      <c r="B159" s="55" t="s">
        <v>16</v>
      </c>
      <c r="C159" s="120" t="s">
        <v>65</v>
      </c>
      <c r="D159" s="121"/>
      <c r="E159" s="121"/>
      <c r="F159" s="121"/>
      <c r="G159" s="121"/>
      <c r="H159" s="122"/>
      <c r="I159" s="39"/>
      <c r="J159" s="39"/>
      <c r="K159" s="39"/>
      <c r="L159" s="7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</row>
    <row r="160" spans="2:39" s="4" customFormat="1" ht="12.7" hidden="1" customHeight="1" x14ac:dyDescent="0.2">
      <c r="B160" s="1"/>
      <c r="C160" s="1"/>
      <c r="D160" s="1"/>
      <c r="E160" s="1"/>
      <c r="F160" s="1"/>
      <c r="G160" s="1"/>
      <c r="H160" s="1"/>
      <c r="I160" s="39"/>
      <c r="J160" s="39"/>
      <c r="K160" s="39"/>
      <c r="L160" s="7"/>
    </row>
    <row r="161" spans="2:39" s="4" customFormat="1" ht="12.7" hidden="1" customHeight="1" x14ac:dyDescent="0.2">
      <c r="B161" s="1"/>
      <c r="C161" s="1"/>
      <c r="D161" s="1"/>
      <c r="E161" s="1"/>
      <c r="F161" s="1"/>
      <c r="G161" s="1"/>
      <c r="H161" s="1"/>
      <c r="I161" s="39"/>
      <c r="J161" s="39"/>
      <c r="K161" s="39"/>
      <c r="L161" s="7"/>
    </row>
    <row r="162" spans="2:39" s="4" customFormat="1" ht="12.7" hidden="1" customHeight="1" x14ac:dyDescent="0.2">
      <c r="B162" s="1"/>
      <c r="C162" s="1"/>
      <c r="D162" s="1"/>
      <c r="E162" s="1"/>
      <c r="F162" s="1"/>
      <c r="G162" s="1"/>
      <c r="H162" s="1"/>
      <c r="I162" s="39"/>
      <c r="J162" s="39"/>
      <c r="K162" s="39"/>
      <c r="L162" s="7"/>
    </row>
    <row r="163" spans="2:39" ht="12.7" hidden="1" customHeight="1" x14ac:dyDescent="0.2">
      <c r="B163" s="46" t="s">
        <v>3</v>
      </c>
      <c r="C163" s="81" t="s">
        <v>242</v>
      </c>
      <c r="D163" s="82"/>
      <c r="E163" s="82"/>
      <c r="F163" s="83"/>
      <c r="G163" s="47" t="s">
        <v>4</v>
      </c>
      <c r="H163" s="48">
        <v>12</v>
      </c>
      <c r="I163" s="39"/>
      <c r="J163" s="39"/>
      <c r="K163" s="39"/>
      <c r="L163" s="7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</row>
    <row r="164" spans="2:39" ht="12.7" hidden="1" customHeight="1" x14ac:dyDescent="0.2">
      <c r="B164" s="49" t="s">
        <v>5</v>
      </c>
      <c r="C164" s="123" t="s">
        <v>263</v>
      </c>
      <c r="D164" s="124"/>
      <c r="E164" s="124"/>
      <c r="F164" s="125"/>
      <c r="G164" s="50" t="s">
        <v>4</v>
      </c>
      <c r="H164" s="51">
        <v>45</v>
      </c>
      <c r="I164" s="39"/>
      <c r="J164" s="39"/>
      <c r="K164" s="39"/>
      <c r="L164" s="7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</row>
    <row r="165" spans="2:39" s="4" customFormat="1" ht="14" thickBot="1" x14ac:dyDescent="0.25">
      <c r="B165" s="63"/>
      <c r="C165" s="64"/>
      <c r="D165" s="64"/>
      <c r="E165" s="64"/>
      <c r="F165" s="64"/>
      <c r="G165" s="65"/>
      <c r="H165" s="66"/>
      <c r="I165" s="39"/>
      <c r="J165" s="39"/>
      <c r="K165" s="39"/>
      <c r="L165" s="7"/>
    </row>
    <row r="166" spans="2:39" ht="25.55" customHeight="1" thickBot="1" x14ac:dyDescent="0.25">
      <c r="B166" s="52" t="s">
        <v>6</v>
      </c>
      <c r="C166" s="108" t="s">
        <v>264</v>
      </c>
      <c r="D166" s="109"/>
      <c r="E166" s="109"/>
      <c r="F166" s="110"/>
      <c r="G166" s="53" t="s">
        <v>4</v>
      </c>
      <c r="H166" s="54">
        <v>3044</v>
      </c>
      <c r="I166" s="160" t="s">
        <v>7</v>
      </c>
      <c r="J166" s="160"/>
      <c r="K166" s="160"/>
      <c r="L166" s="26">
        <f>+'[12]5100 PR'!BB57</f>
        <v>1.1251992369075559</v>
      </c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</row>
    <row r="167" spans="2:39" ht="35.299999999999997" customHeight="1" thickTop="1" thickBot="1" x14ac:dyDescent="0.25">
      <c r="B167" s="55" t="s">
        <v>9</v>
      </c>
      <c r="C167" s="69">
        <v>5100</v>
      </c>
      <c r="D167" s="56" t="s">
        <v>10</v>
      </c>
      <c r="E167" s="117" t="s">
        <v>269</v>
      </c>
      <c r="F167" s="118"/>
      <c r="G167" s="118"/>
      <c r="H167" s="119"/>
      <c r="I167" s="39"/>
      <c r="J167" s="39"/>
      <c r="K167" s="39"/>
      <c r="L167" s="7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</row>
    <row r="168" spans="2:39" ht="13.25" hidden="1" x14ac:dyDescent="0.2">
      <c r="B168" s="17" t="s">
        <v>11</v>
      </c>
      <c r="C168" s="18" t="str">
        <f>+VLOOKUP(C167,'[12]Datos Indicadores'!$A$2:$Y$144,7,FALSE)</f>
        <v>Mes</v>
      </c>
      <c r="D168" s="19" t="s">
        <v>12</v>
      </c>
      <c r="E168" s="18">
        <f>+VLOOKUP(C167,'[12]Datos Indicadores'!$A$2:$Y$144,6,FALSE)</f>
        <v>85</v>
      </c>
      <c r="F168" s="19" t="s">
        <v>13</v>
      </c>
      <c r="G168" s="20">
        <f>+VLOOKUP(C167,'[12]Datos Indicadores'!$A$2:$Y$144,9,FALSE)</f>
        <v>0</v>
      </c>
      <c r="H168" s="21"/>
      <c r="I168" s="39"/>
      <c r="J168" s="39"/>
      <c r="K168" s="39"/>
      <c r="L168" s="7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</row>
    <row r="169" spans="2:39" ht="13.25" hidden="1" x14ac:dyDescent="0.2">
      <c r="B169" s="9" t="s">
        <v>14</v>
      </c>
      <c r="C169" s="22" t="str">
        <f>+VLOOKUP(C167,'[12]Datos Indicadores'!$A$2:$Y$144,20,FALSE)</f>
        <v>Ascendente</v>
      </c>
      <c r="D169" s="10" t="s">
        <v>15</v>
      </c>
      <c r="E169" s="22" t="str">
        <f>+VLOOKUP(C167,'[12]Datos Indicadores'!$A$2:$Y$144,8,FALSE)</f>
        <v>Porcentaje</v>
      </c>
      <c r="F169" s="10"/>
      <c r="G169" s="10"/>
      <c r="H169" s="23"/>
      <c r="I169" s="39"/>
      <c r="J169" s="39"/>
      <c r="K169" s="39"/>
      <c r="L169" s="7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</row>
    <row r="170" spans="2:39" ht="14" hidden="1" thickBot="1" x14ac:dyDescent="0.25">
      <c r="B170" s="16" t="s">
        <v>16</v>
      </c>
      <c r="C170" s="165" t="str">
        <f>+VLOOKUP(C167,'[12]Datos Indicadores'!$A$2:$Y$144,5,FALSE)</f>
        <v>(Variable 1/ Variable 2)* 100</v>
      </c>
      <c r="D170" s="165"/>
      <c r="E170" s="165"/>
      <c r="F170" s="165"/>
      <c r="G170" s="165"/>
      <c r="H170" s="166"/>
      <c r="I170" s="39"/>
      <c r="J170" s="39"/>
      <c r="K170" s="39"/>
      <c r="L170" s="7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</row>
    <row r="171" spans="2:39" s="4" customFormat="1" ht="12.7" customHeight="1" x14ac:dyDescent="0.2">
      <c r="I171" s="39"/>
      <c r="J171" s="39"/>
      <c r="K171" s="39"/>
      <c r="L171" s="7"/>
    </row>
    <row r="172" spans="2:39" s="4" customFormat="1" ht="13.25" hidden="1" x14ac:dyDescent="0.2">
      <c r="I172" s="39"/>
      <c r="J172" s="39"/>
      <c r="K172" s="39"/>
      <c r="L172" s="7"/>
    </row>
    <row r="173" spans="2:39" s="4" customFormat="1" ht="12.7" customHeight="1" x14ac:dyDescent="0.2">
      <c r="I173" s="39"/>
      <c r="J173" s="39"/>
      <c r="K173" s="39"/>
      <c r="L173" s="7"/>
    </row>
    <row r="174" spans="2:39" ht="13.25" hidden="1" x14ac:dyDescent="0.2">
      <c r="B174" s="9" t="s">
        <v>3</v>
      </c>
      <c r="C174" s="167" t="e">
        <f>+VLOOKUP(#REF!,'[12]Datos Indicadores'!$A$2:$Y$144,11,FALSE)</f>
        <v>#REF!</v>
      </c>
      <c r="D174" s="167"/>
      <c r="E174" s="167"/>
      <c r="F174" s="167"/>
      <c r="G174" s="10" t="s">
        <v>4</v>
      </c>
      <c r="H174" s="11" t="e">
        <f>+VLOOKUP(#REF!,'[12]Datos Indicadores'!$A$2:$Y$144,10,FALSE)</f>
        <v>#REF!</v>
      </c>
      <c r="I174" s="39"/>
      <c r="J174" s="39"/>
      <c r="K174" s="39"/>
      <c r="L174" s="7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</row>
    <row r="175" spans="2:39" ht="13.25" hidden="1" x14ac:dyDescent="0.2">
      <c r="B175" s="9" t="s">
        <v>5</v>
      </c>
      <c r="C175" s="176" t="e">
        <f>+VLOOKUP(#REF!,'[12]Datos Indicadores'!$A$2:$Y$144,13,FALSE)</f>
        <v>#REF!</v>
      </c>
      <c r="D175" s="176"/>
      <c r="E175" s="176"/>
      <c r="F175" s="176"/>
      <c r="G175" s="10" t="s">
        <v>4</v>
      </c>
      <c r="H175" s="11" t="e">
        <f>+VLOOKUP(#REF!,'[12]Datos Indicadores'!$A$2:$Y$144,12,FALSE)</f>
        <v>#REF!</v>
      </c>
      <c r="I175" s="39"/>
      <c r="J175" s="39"/>
      <c r="K175" s="39"/>
      <c r="L175" s="7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</row>
    <row r="176" spans="2:39" s="4" customFormat="1" ht="13.25" x14ac:dyDescent="0.2">
      <c r="I176" s="39"/>
      <c r="J176" s="39"/>
      <c r="K176" s="39"/>
      <c r="L176" s="7"/>
    </row>
    <row r="177" spans="2:12" s="4" customFormat="1" ht="13.25" x14ac:dyDescent="0.2">
      <c r="D177" s="28"/>
      <c r="E177" s="28"/>
      <c r="F177" s="28"/>
      <c r="G177" s="28"/>
      <c r="H177" s="28"/>
      <c r="I177" s="39"/>
      <c r="J177" s="39"/>
      <c r="K177" s="39"/>
      <c r="L177" s="7"/>
    </row>
    <row r="178" spans="2:12" s="4" customFormat="1" ht="12.7" customHeight="1" x14ac:dyDescent="0.2">
      <c r="D178" s="28"/>
      <c r="E178" s="28"/>
      <c r="F178" s="28"/>
      <c r="G178" s="28"/>
      <c r="H178" s="28"/>
      <c r="I178" s="39"/>
      <c r="J178" s="39"/>
      <c r="K178" s="39"/>
      <c r="L178" s="7"/>
    </row>
    <row r="179" spans="2:12" s="4" customFormat="1" ht="12.7" customHeight="1" x14ac:dyDescent="0.2">
      <c r="D179" s="28"/>
      <c r="E179" s="28"/>
      <c r="F179" s="28"/>
      <c r="G179" s="28"/>
      <c r="H179" s="28"/>
      <c r="I179" s="39"/>
      <c r="J179" s="39"/>
      <c r="K179" s="39"/>
      <c r="L179" s="7"/>
    </row>
    <row r="180" spans="2:12" s="31" customFormat="1" ht="13.25" x14ac:dyDescent="0.2">
      <c r="D180" s="28"/>
      <c r="E180" s="28"/>
      <c r="F180" s="28"/>
      <c r="G180" s="28"/>
      <c r="H180" s="28"/>
      <c r="I180" s="39"/>
      <c r="J180" s="39"/>
      <c r="K180" s="39"/>
      <c r="L180" s="33"/>
    </row>
    <row r="181" spans="2:12" s="31" customFormat="1" ht="13.25" x14ac:dyDescent="0.2">
      <c r="I181" s="39"/>
      <c r="J181" s="39"/>
      <c r="K181" s="39"/>
      <c r="L181" s="33"/>
    </row>
    <row r="182" spans="2:12" s="31" customFormat="1" ht="13.25" x14ac:dyDescent="0.2">
      <c r="I182" s="39"/>
      <c r="J182" s="39"/>
      <c r="K182" s="39"/>
      <c r="L182" s="33"/>
    </row>
    <row r="183" spans="2:12" s="31" customFormat="1" ht="13.25" x14ac:dyDescent="0.2">
      <c r="I183" s="39"/>
      <c r="J183" s="39"/>
      <c r="K183" s="39"/>
      <c r="L183" s="33"/>
    </row>
    <row r="184" spans="2:12" s="31" customFormat="1" ht="13.25" x14ac:dyDescent="0.2">
      <c r="I184" s="39"/>
      <c r="J184" s="39"/>
      <c r="K184" s="39"/>
      <c r="L184" s="33"/>
    </row>
    <row r="185" spans="2:12" s="31" customFormat="1" ht="13.25" x14ac:dyDescent="0.2">
      <c r="F185" s="31" t="s">
        <v>17</v>
      </c>
      <c r="G185" s="31" t="s">
        <v>18</v>
      </c>
      <c r="I185" s="39"/>
      <c r="J185" s="39"/>
      <c r="K185" s="39"/>
      <c r="L185" s="33"/>
    </row>
    <row r="186" spans="2:12" s="31" customFormat="1" ht="13.25" x14ac:dyDescent="0.2">
      <c r="B186" s="32" t="s">
        <v>17</v>
      </c>
      <c r="C186" s="31" t="s">
        <v>10</v>
      </c>
      <c r="D186" s="31" t="s">
        <v>18</v>
      </c>
      <c r="F186" s="31">
        <f>+B187</f>
        <v>178</v>
      </c>
      <c r="G186" s="33">
        <f>+D187</f>
        <v>0.55038759689922478</v>
      </c>
      <c r="I186" s="39"/>
      <c r="J186" s="39"/>
      <c r="K186" s="39"/>
      <c r="L186" s="33"/>
    </row>
    <row r="187" spans="2:12" s="31" customFormat="1" ht="13.25" x14ac:dyDescent="0.2">
      <c r="B187" s="31">
        <f>+C11</f>
        <v>178</v>
      </c>
      <c r="C187" s="31" t="str">
        <f>+E11</f>
        <v>Número de días de mora en el cierre contable (MUISCA)</v>
      </c>
      <c r="D187" s="33">
        <f>+L10</f>
        <v>0.55038759689922478</v>
      </c>
      <c r="F187" s="31">
        <f t="shared" ref="F187:F210" si="0">+B188</f>
        <v>183</v>
      </c>
      <c r="G187" s="33">
        <f t="shared" ref="G187:G210" si="1">+D188</f>
        <v>0</v>
      </c>
      <c r="I187" s="39"/>
      <c r="J187" s="39"/>
      <c r="K187" s="39"/>
      <c r="L187" s="33"/>
    </row>
    <row r="188" spans="2:12" s="31" customFormat="1" ht="13.25" x14ac:dyDescent="0.2">
      <c r="B188" s="31">
        <f>+C20</f>
        <v>183</v>
      </c>
      <c r="C188" s="31" t="str">
        <f>+E20</f>
        <v>Proceso sancionatorio contra EAR</v>
      </c>
      <c r="D188" s="33">
        <f>+L19</f>
        <v>0</v>
      </c>
      <c r="F188" s="31">
        <f t="shared" si="0"/>
        <v>186</v>
      </c>
      <c r="G188" s="33">
        <f t="shared" si="1"/>
        <v>1</v>
      </c>
      <c r="I188" s="39"/>
      <c r="J188" s="39"/>
      <c r="K188" s="39"/>
      <c r="L188" s="33"/>
    </row>
    <row r="189" spans="2:12" s="31" customFormat="1" ht="13.25" x14ac:dyDescent="0.2">
      <c r="B189" s="31">
        <f>+C30</f>
        <v>186</v>
      </c>
      <c r="C189" s="33" t="str">
        <f>+E30</f>
        <v>Comunicación Indice de Consignación</v>
      </c>
      <c r="D189" s="33">
        <f>+L29</f>
        <v>1</v>
      </c>
      <c r="F189" s="31">
        <f t="shared" si="0"/>
        <v>187</v>
      </c>
      <c r="G189" s="33">
        <f t="shared" si="1"/>
        <v>1</v>
      </c>
      <c r="I189" s="39"/>
      <c r="J189" s="39"/>
      <c r="K189" s="39"/>
      <c r="L189" s="33"/>
    </row>
    <row r="190" spans="2:12" s="31" customFormat="1" ht="13.25" x14ac:dyDescent="0.2">
      <c r="B190" s="31">
        <f>+C39</f>
        <v>187</v>
      </c>
      <c r="C190" s="31" t="str">
        <f>+E39</f>
        <v>Conciliación del Recaudo</v>
      </c>
      <c r="D190" s="33">
        <f>+L38</f>
        <v>1</v>
      </c>
      <c r="F190" s="31">
        <f t="shared" si="0"/>
        <v>374</v>
      </c>
      <c r="G190" s="33">
        <f t="shared" si="1"/>
        <v>0.97067599547278538</v>
      </c>
      <c r="I190" s="39"/>
      <c r="J190" s="39"/>
      <c r="K190" s="39"/>
      <c r="L190" s="33"/>
    </row>
    <row r="191" spans="2:12" s="31" customFormat="1" ht="13.25" x14ac:dyDescent="0.2">
      <c r="B191" s="31">
        <f>+C50</f>
        <v>374</v>
      </c>
      <c r="C191" s="31" t="str">
        <f>+E50</f>
        <v>Porcentaje de Terceros Conciliados</v>
      </c>
      <c r="D191" s="33">
        <f>+L49</f>
        <v>0.97067599547278538</v>
      </c>
      <c r="F191" s="31">
        <f t="shared" si="0"/>
        <v>375</v>
      </c>
      <c r="G191" s="33">
        <f t="shared" si="1"/>
        <v>0.99427374301675964</v>
      </c>
      <c r="I191" s="39"/>
      <c r="J191" s="39"/>
      <c r="K191" s="39"/>
      <c r="L191" s="33"/>
    </row>
    <row r="192" spans="2:12" s="31" customFormat="1" ht="13.25" x14ac:dyDescent="0.2">
      <c r="B192" s="31">
        <f>+C59</f>
        <v>375</v>
      </c>
      <c r="C192" s="31" t="str">
        <f>+E59</f>
        <v>Gestión Saldos con errores de Procesamiento mediante el uso del Rol de Reprocesos del SIE de Obligación Financiera</v>
      </c>
      <c r="D192" s="33">
        <f>+L58</f>
        <v>0.99427374301675964</v>
      </c>
      <c r="F192" s="31">
        <f t="shared" si="0"/>
        <v>428</v>
      </c>
      <c r="G192" s="33">
        <f t="shared" si="1"/>
        <v>0</v>
      </c>
      <c r="I192" s="39"/>
      <c r="J192" s="39"/>
      <c r="K192" s="39"/>
      <c r="L192" s="33"/>
    </row>
    <row r="193" spans="2:12" s="31" customFormat="1" ht="13.25" x14ac:dyDescent="0.2">
      <c r="B193" s="31">
        <f>+C69</f>
        <v>428</v>
      </c>
      <c r="C193" s="31" t="str">
        <f>E69</f>
        <v>Cumplimiento del Programa Anual de Auditorías a las Entidades Autorizadas para Recaudar</v>
      </c>
      <c r="D193" s="33">
        <f>+L68</f>
        <v>0</v>
      </c>
      <c r="F193" s="31">
        <f t="shared" si="0"/>
        <v>429</v>
      </c>
      <c r="G193" s="33">
        <f t="shared" si="1"/>
        <v>1.15625</v>
      </c>
      <c r="I193" s="39"/>
      <c r="J193" s="39"/>
      <c r="K193" s="39"/>
      <c r="L193" s="33"/>
    </row>
    <row r="194" spans="2:12" s="31" customFormat="1" ht="13.25" x14ac:dyDescent="0.2">
      <c r="B194" s="31">
        <f>+C78</f>
        <v>429</v>
      </c>
      <c r="C194" s="31" t="str">
        <f>+E78</f>
        <v>Capacitaciones sobre el proceso de recaudo a las Entidades Autorizadas para Recaudar</v>
      </c>
      <c r="D194" s="33">
        <f>+L77</f>
        <v>1.15625</v>
      </c>
      <c r="F194" s="31">
        <f t="shared" si="0"/>
        <v>442</v>
      </c>
      <c r="G194" s="33">
        <f t="shared" si="1"/>
        <v>1.048629312176808</v>
      </c>
      <c r="I194" s="39"/>
      <c r="J194" s="39"/>
      <c r="K194" s="39"/>
      <c r="L194" s="33"/>
    </row>
    <row r="195" spans="2:12" s="31" customFormat="1" ht="13.25" x14ac:dyDescent="0.2">
      <c r="B195" s="31">
        <f>+C89</f>
        <v>442</v>
      </c>
      <c r="C195" s="31" t="str">
        <f>+E89</f>
        <v>Documentos corregidos</v>
      </c>
      <c r="D195" s="33">
        <f>+L88</f>
        <v>1.048629312176808</v>
      </c>
      <c r="F195" s="31">
        <f t="shared" si="0"/>
        <v>444</v>
      </c>
      <c r="G195" s="33">
        <f t="shared" si="1"/>
        <v>0.99689542483660132</v>
      </c>
      <c r="I195" s="39"/>
      <c r="J195" s="39"/>
      <c r="K195" s="39"/>
      <c r="L195" s="33"/>
    </row>
    <row r="196" spans="2:12" s="31" customFormat="1" ht="13.25" x14ac:dyDescent="0.2">
      <c r="B196" s="31">
        <f>+C98</f>
        <v>444</v>
      </c>
      <c r="C196" s="31" t="str">
        <f>+E98</f>
        <v>Informe contable mensual remitido con calidad</v>
      </c>
      <c r="D196" s="33">
        <f>+L97</f>
        <v>0.99689542483660132</v>
      </c>
      <c r="F196" s="31">
        <f t="shared" si="0"/>
        <v>447</v>
      </c>
      <c r="G196" s="33">
        <f t="shared" si="1"/>
        <v>1.1080631428574363</v>
      </c>
      <c r="I196" s="39"/>
      <c r="J196" s="39"/>
      <c r="K196" s="39"/>
      <c r="L196" s="33"/>
    </row>
    <row r="197" spans="2:12" s="31" customFormat="1" ht="13.25" x14ac:dyDescent="0.2">
      <c r="B197" s="31">
        <f>+C108</f>
        <v>447</v>
      </c>
      <c r="C197" s="31" t="str">
        <f>+E108</f>
        <v>Porcentaje de saldos contables depurados</v>
      </c>
      <c r="D197" s="33">
        <f>+L107</f>
        <v>1.1080631428574363</v>
      </c>
      <c r="F197" s="31">
        <f t="shared" si="0"/>
        <v>448</v>
      </c>
      <c r="G197" s="33">
        <f t="shared" si="1"/>
        <v>0.99950699175331659</v>
      </c>
      <c r="I197" s="39"/>
      <c r="J197" s="39"/>
      <c r="K197" s="39"/>
      <c r="L197" s="33"/>
    </row>
    <row r="198" spans="2:12" s="31" customFormat="1" ht="13.25" x14ac:dyDescent="0.2">
      <c r="B198" s="31">
        <f>+C117</f>
        <v>448</v>
      </c>
      <c r="C198" s="31" t="str">
        <f>+E117</f>
        <v>Porcentaje del número de registros contables de operaciones manuales y de actos administrativos tributarios en firme proferidos por el área de Liquidación contabilizados</v>
      </c>
      <c r="D198" s="33">
        <f>+L116</f>
        <v>0.99950699175331659</v>
      </c>
      <c r="F198" s="31">
        <f t="shared" si="0"/>
        <v>5045</v>
      </c>
      <c r="G198" s="33">
        <f t="shared" si="1"/>
        <v>0.9247992073095207</v>
      </c>
      <c r="I198" s="39"/>
      <c r="J198" s="39"/>
      <c r="K198" s="39"/>
      <c r="L198" s="33"/>
    </row>
    <row r="199" spans="2:12" s="31" customFormat="1" ht="13.25" x14ac:dyDescent="0.2">
      <c r="B199" s="31">
        <f>+C128</f>
        <v>5045</v>
      </c>
      <c r="C199" s="31" t="str">
        <f>+E128</f>
        <v>Solicitudes  de Devolución y/o Compensación gestionadas, hasta proferir el acto administrativo terminal dentro del término legal.</v>
      </c>
      <c r="D199" s="33">
        <f>+L127</f>
        <v>0.9247992073095207</v>
      </c>
      <c r="F199" s="31">
        <f t="shared" si="0"/>
        <v>5047</v>
      </c>
      <c r="G199" s="33">
        <f t="shared" si="1"/>
        <v>1.250911501491548</v>
      </c>
      <c r="I199" s="39"/>
      <c r="J199" s="39"/>
      <c r="K199" s="39"/>
      <c r="L199" s="33"/>
    </row>
    <row r="200" spans="2:12" s="31" customFormat="1" ht="13.25" x14ac:dyDescent="0.2">
      <c r="B200" s="31">
        <f>+C137</f>
        <v>5047</v>
      </c>
      <c r="C200" s="31" t="str">
        <f>+E137</f>
        <v>Promedio de días utilizados en resolver las solicitudes de devolución y/o compensación</v>
      </c>
      <c r="D200" s="33">
        <f>+L136</f>
        <v>1.250911501491548</v>
      </c>
      <c r="F200" s="31">
        <f t="shared" si="0"/>
        <v>5086</v>
      </c>
      <c r="G200" s="33">
        <f t="shared" si="1"/>
        <v>0.98631454890925274</v>
      </c>
      <c r="I200" s="39"/>
      <c r="J200" s="39"/>
      <c r="K200" s="39"/>
      <c r="L200" s="33"/>
    </row>
    <row r="201" spans="2:12" s="31" customFormat="1" ht="13.25" x14ac:dyDescent="0.2">
      <c r="B201" s="31">
        <f>+C147</f>
        <v>5086</v>
      </c>
      <c r="C201" s="31" t="str">
        <f>+E147</f>
        <v>Actos finales de Devoluciones y/o compensación debidamente proferidos</v>
      </c>
      <c r="D201" s="33">
        <f>+L146</f>
        <v>0.98631454890925274</v>
      </c>
      <c r="F201" s="31">
        <f t="shared" si="0"/>
        <v>5099</v>
      </c>
      <c r="G201" s="33">
        <f t="shared" si="1"/>
        <v>1.4905660377358489</v>
      </c>
      <c r="I201" s="39"/>
      <c r="J201" s="39"/>
      <c r="K201" s="39"/>
      <c r="L201" s="33"/>
    </row>
    <row r="202" spans="2:12" s="31" customFormat="1" ht="13.25" x14ac:dyDescent="0.2">
      <c r="B202" s="31">
        <f>+C156</f>
        <v>5099</v>
      </c>
      <c r="C202" s="31" t="str">
        <f>+E156</f>
        <v>Capacitación en gestión del Riesgo del Subproceso de devoluciones y/o Compensaciones.</v>
      </c>
      <c r="D202" s="33">
        <f>+L155</f>
        <v>1.4905660377358489</v>
      </c>
      <c r="F202" s="31">
        <f t="shared" si="0"/>
        <v>5100</v>
      </c>
      <c r="G202" s="33">
        <f t="shared" si="1"/>
        <v>1.1251992369075559</v>
      </c>
      <c r="I202" s="39"/>
      <c r="J202" s="39"/>
      <c r="K202" s="39"/>
      <c r="L202" s="33"/>
    </row>
    <row r="203" spans="2:12" s="31" customFormat="1" ht="13.25" x14ac:dyDescent="0.2">
      <c r="B203" s="31">
        <f>+C167</f>
        <v>5100</v>
      </c>
      <c r="C203" s="31" t="str">
        <f>+E167</f>
        <v>Gestión del SIE de Devoluciones optimizada</v>
      </c>
      <c r="D203" s="33">
        <f>+L166</f>
        <v>1.1251992369075559</v>
      </c>
      <c r="F203" s="31" t="e">
        <f t="shared" si="0"/>
        <v>#REF!</v>
      </c>
      <c r="G203" s="33" t="e">
        <f t="shared" si="1"/>
        <v>#REF!</v>
      </c>
      <c r="I203" s="39"/>
      <c r="J203" s="39"/>
      <c r="K203" s="39"/>
      <c r="L203" s="33"/>
    </row>
    <row r="204" spans="2:12" s="31" customFormat="1" ht="13.25" x14ac:dyDescent="0.2">
      <c r="B204" s="31" t="e">
        <f>+#REF!</f>
        <v>#REF!</v>
      </c>
      <c r="C204" s="31" t="e">
        <f>+#REF!</f>
        <v>#REF!</v>
      </c>
      <c r="D204" s="33" t="e">
        <f>+#REF!</f>
        <v>#REF!</v>
      </c>
      <c r="F204" s="31">
        <f t="shared" si="0"/>
        <v>0</v>
      </c>
      <c r="G204" s="33">
        <f t="shared" si="1"/>
        <v>0</v>
      </c>
      <c r="I204" s="39"/>
      <c r="J204" s="39"/>
      <c r="K204" s="39"/>
      <c r="L204" s="33"/>
    </row>
    <row r="205" spans="2:12" s="31" customFormat="1" ht="13.25" x14ac:dyDescent="0.2">
      <c r="F205" s="31">
        <f t="shared" si="0"/>
        <v>0</v>
      </c>
      <c r="G205" s="33">
        <f t="shared" si="1"/>
        <v>0</v>
      </c>
      <c r="I205" s="39"/>
      <c r="J205" s="39"/>
      <c r="K205" s="39"/>
      <c r="L205" s="33"/>
    </row>
    <row r="206" spans="2:12" s="31" customFormat="1" ht="13.25" x14ac:dyDescent="0.2">
      <c r="F206" s="31">
        <f t="shared" si="0"/>
        <v>0</v>
      </c>
      <c r="G206" s="33">
        <f t="shared" si="1"/>
        <v>0</v>
      </c>
      <c r="I206" s="39"/>
      <c r="J206" s="39"/>
      <c r="K206" s="39"/>
      <c r="L206" s="33"/>
    </row>
    <row r="207" spans="2:12" s="31" customFormat="1" ht="13.25" x14ac:dyDescent="0.2">
      <c r="F207" s="31">
        <f t="shared" si="0"/>
        <v>0</v>
      </c>
      <c r="G207" s="33">
        <f t="shared" si="1"/>
        <v>0</v>
      </c>
      <c r="I207" s="39"/>
      <c r="J207" s="39"/>
      <c r="K207" s="39"/>
      <c r="L207" s="33"/>
    </row>
    <row r="208" spans="2:12" s="31" customFormat="1" ht="13.25" x14ac:dyDescent="0.2">
      <c r="F208" s="31">
        <f t="shared" si="0"/>
        <v>0</v>
      </c>
      <c r="G208" s="33">
        <f t="shared" si="1"/>
        <v>0</v>
      </c>
      <c r="I208" s="39"/>
      <c r="J208" s="39"/>
      <c r="K208" s="39"/>
      <c r="L208" s="33"/>
    </row>
    <row r="209" spans="4:12" s="31" customFormat="1" ht="13.25" x14ac:dyDescent="0.2">
      <c r="F209" s="31">
        <f t="shared" si="0"/>
        <v>0</v>
      </c>
      <c r="G209" s="33">
        <f t="shared" si="1"/>
        <v>0</v>
      </c>
      <c r="I209" s="39"/>
      <c r="J209" s="39"/>
      <c r="K209" s="39"/>
      <c r="L209" s="33"/>
    </row>
    <row r="210" spans="4:12" s="31" customFormat="1" ht="13.25" x14ac:dyDescent="0.2">
      <c r="F210" s="31">
        <f t="shared" si="0"/>
        <v>0</v>
      </c>
      <c r="G210" s="33">
        <f t="shared" si="1"/>
        <v>0</v>
      </c>
      <c r="I210" s="39"/>
      <c r="J210" s="39"/>
      <c r="K210" s="39"/>
      <c r="L210" s="33"/>
    </row>
    <row r="211" spans="4:12" s="31" customFormat="1" ht="13.25" x14ac:dyDescent="0.2">
      <c r="I211" s="39"/>
      <c r="J211" s="39"/>
      <c r="K211" s="39"/>
      <c r="L211" s="33"/>
    </row>
    <row r="212" spans="4:12" ht="13.25" hidden="1" x14ac:dyDescent="0.2">
      <c r="D212" s="40"/>
      <c r="E212" s="40"/>
      <c r="F212" s="40"/>
      <c r="G212" s="40"/>
      <c r="H212" s="40"/>
    </row>
    <row r="213" spans="4:12" ht="13.25" hidden="1" x14ac:dyDescent="0.2">
      <c r="D213" s="40"/>
      <c r="E213" s="40"/>
      <c r="F213" s="40"/>
      <c r="G213" s="40"/>
      <c r="H213" s="40"/>
    </row>
    <row r="214" spans="4:12" ht="13.25" hidden="1" x14ac:dyDescent="0.2">
      <c r="D214" s="40"/>
      <c r="E214" s="40"/>
      <c r="F214" s="40"/>
      <c r="G214" s="40"/>
      <c r="H214" s="40"/>
    </row>
    <row r="215" spans="4:12" ht="13.25" hidden="1" x14ac:dyDescent="0.2">
      <c r="D215" s="40"/>
      <c r="E215" s="40"/>
      <c r="F215" s="40"/>
      <c r="G215" s="40"/>
      <c r="H215" s="40"/>
    </row>
    <row r="216" spans="4:12" ht="13.25" hidden="1" x14ac:dyDescent="0.2">
      <c r="D216" s="40"/>
      <c r="E216" s="40"/>
      <c r="F216" s="40"/>
      <c r="G216" s="40"/>
      <c r="H216" s="40"/>
    </row>
    <row r="217" spans="4:12" ht="13.25" hidden="1" x14ac:dyDescent="0.2">
      <c r="D217" s="40"/>
      <c r="E217" s="40"/>
      <c r="F217" s="40"/>
      <c r="G217" s="40"/>
      <c r="H217" s="40"/>
    </row>
    <row r="218" spans="4:12" ht="13.25" hidden="1" x14ac:dyDescent="0.2">
      <c r="D218" s="40"/>
      <c r="E218" s="40"/>
      <c r="F218" s="40"/>
      <c r="G218" s="40"/>
      <c r="H218" s="40"/>
    </row>
    <row r="219" spans="4:12" ht="13.25" hidden="1" x14ac:dyDescent="0.2">
      <c r="D219" s="40"/>
      <c r="E219" s="40"/>
      <c r="F219" s="40"/>
      <c r="G219" s="40"/>
      <c r="H219" s="40"/>
    </row>
    <row r="220" spans="4:12" ht="13.25" hidden="1" x14ac:dyDescent="0.2">
      <c r="D220" s="40"/>
      <c r="E220" s="40"/>
      <c r="F220" s="40"/>
      <c r="G220" s="40"/>
      <c r="H220" s="40"/>
    </row>
    <row r="221" spans="4:12" ht="13.25" hidden="1" x14ac:dyDescent="0.2">
      <c r="D221" s="40"/>
      <c r="E221" s="40"/>
      <c r="F221" s="40"/>
      <c r="G221" s="40"/>
      <c r="H221" s="40"/>
    </row>
    <row r="222" spans="4:12" ht="13.25" hidden="1" x14ac:dyDescent="0.2">
      <c r="D222" s="40"/>
      <c r="E222" s="40"/>
      <c r="F222" s="40"/>
      <c r="G222" s="40"/>
      <c r="H222" s="40"/>
    </row>
    <row r="223" spans="4:12" ht="13.25" hidden="1" x14ac:dyDescent="0.2">
      <c r="D223" s="40"/>
      <c r="E223" s="40"/>
      <c r="F223" s="40"/>
      <c r="G223" s="40"/>
      <c r="H223" s="40"/>
    </row>
    <row r="224" spans="4:12" ht="13.25" hidden="1" x14ac:dyDescent="0.2">
      <c r="D224" s="40"/>
      <c r="E224" s="40"/>
      <c r="F224" s="40"/>
      <c r="G224" s="40"/>
      <c r="H224" s="40"/>
    </row>
    <row r="225" spans="4:8" ht="13.25" hidden="1" x14ac:dyDescent="0.2">
      <c r="D225" s="40"/>
      <c r="E225" s="40"/>
      <c r="F225" s="40"/>
      <c r="G225" s="40"/>
      <c r="H225" s="40"/>
    </row>
    <row r="226" spans="4:8" ht="13.25" hidden="1" x14ac:dyDescent="0.2">
      <c r="D226" s="40"/>
      <c r="E226" s="40"/>
      <c r="F226" s="40"/>
      <c r="G226" s="40"/>
      <c r="H226" s="40"/>
    </row>
    <row r="227" spans="4:8" ht="13.25" hidden="1" x14ac:dyDescent="0.2">
      <c r="D227" s="40"/>
      <c r="E227" s="40"/>
      <c r="F227" s="40"/>
      <c r="G227" s="40"/>
      <c r="H227" s="40"/>
    </row>
    <row r="228" spans="4:8" ht="13.25" hidden="1" x14ac:dyDescent="0.2">
      <c r="D228" s="40"/>
      <c r="E228" s="40"/>
      <c r="F228" s="40"/>
      <c r="G228" s="40"/>
      <c r="H228" s="40"/>
    </row>
    <row r="229" spans="4:8" ht="13.25" hidden="1" x14ac:dyDescent="0.2">
      <c r="D229" s="40"/>
      <c r="E229" s="40"/>
      <c r="F229" s="40"/>
      <c r="G229" s="40"/>
      <c r="H229" s="40"/>
    </row>
    <row r="230" spans="4:8" ht="13.25" hidden="1" x14ac:dyDescent="0.2">
      <c r="D230" s="40"/>
      <c r="E230" s="40"/>
      <c r="F230" s="40"/>
      <c r="G230" s="40"/>
      <c r="H230" s="40"/>
    </row>
    <row r="231" spans="4:8" ht="13.25" hidden="1" x14ac:dyDescent="0.2">
      <c r="D231" s="40"/>
      <c r="E231" s="40"/>
      <c r="F231" s="40"/>
      <c r="G231" s="40"/>
      <c r="H231" s="40"/>
    </row>
    <row r="232" spans="4:8" ht="13.25" hidden="1" x14ac:dyDescent="0.2">
      <c r="D232" s="40"/>
      <c r="E232" s="40"/>
      <c r="F232" s="40"/>
      <c r="G232" s="40"/>
      <c r="H232" s="40"/>
    </row>
    <row r="233" spans="4:8" ht="13.25" hidden="1" x14ac:dyDescent="0.2">
      <c r="D233" s="40"/>
      <c r="E233" s="40"/>
      <c r="F233" s="40"/>
      <c r="G233" s="40"/>
      <c r="H233" s="40"/>
    </row>
    <row r="234" spans="4:8" ht="13.25" hidden="1" x14ac:dyDescent="0.2">
      <c r="D234" s="40"/>
      <c r="E234" s="40"/>
      <c r="F234" s="40"/>
      <c r="G234" s="40"/>
      <c r="H234" s="40"/>
    </row>
    <row r="235" spans="4:8" ht="13.25" hidden="1" x14ac:dyDescent="0.2">
      <c r="D235" s="40"/>
      <c r="E235" s="40"/>
      <c r="F235" s="40"/>
      <c r="G235" s="40"/>
      <c r="H235" s="40"/>
    </row>
    <row r="236" spans="4:8" ht="13.25" hidden="1" x14ac:dyDescent="0.2">
      <c r="D236" s="40"/>
      <c r="E236" s="40"/>
      <c r="F236" s="40"/>
      <c r="G236" s="40"/>
      <c r="H236" s="40"/>
    </row>
    <row r="237" spans="4:8" ht="13.25" hidden="1" x14ac:dyDescent="0.2">
      <c r="D237" s="40"/>
      <c r="E237" s="40"/>
      <c r="F237" s="40"/>
      <c r="G237" s="40"/>
      <c r="H237" s="40"/>
    </row>
    <row r="238" spans="4:8" ht="13.25" hidden="1" x14ac:dyDescent="0.2">
      <c r="D238" s="40"/>
      <c r="E238" s="40"/>
      <c r="F238" s="40"/>
      <c r="G238" s="40"/>
      <c r="H238" s="40"/>
    </row>
    <row r="239" spans="4:8" ht="13.25" hidden="1" x14ac:dyDescent="0.2">
      <c r="D239" s="40"/>
      <c r="E239" s="40"/>
      <c r="F239" s="40"/>
      <c r="G239" s="40"/>
      <c r="H239" s="40"/>
    </row>
    <row r="240" spans="4:8" ht="13.25" hidden="1" x14ac:dyDescent="0.2">
      <c r="D240" s="40"/>
      <c r="E240" s="40"/>
      <c r="F240" s="40"/>
      <c r="G240" s="40"/>
      <c r="H240" s="40"/>
    </row>
    <row r="241" spans="4:8" ht="13.25" hidden="1" x14ac:dyDescent="0.2">
      <c r="D241" s="40"/>
      <c r="E241" s="40"/>
      <c r="F241" s="40"/>
      <c r="G241" s="40"/>
      <c r="H241" s="40"/>
    </row>
    <row r="242" spans="4:8" ht="13.25" hidden="1" x14ac:dyDescent="0.2">
      <c r="D242" s="40"/>
      <c r="E242" s="40"/>
      <c r="F242" s="40"/>
      <c r="G242" s="40"/>
      <c r="H242" s="40"/>
    </row>
    <row r="243" spans="4:8" ht="13.25" hidden="1" x14ac:dyDescent="0.2">
      <c r="D243" s="40"/>
      <c r="E243" s="40"/>
      <c r="F243" s="40"/>
      <c r="G243" s="40"/>
      <c r="H243" s="40"/>
    </row>
    <row r="244" spans="4:8" ht="13.25" hidden="1" x14ac:dyDescent="0.2">
      <c r="D244" s="40"/>
      <c r="E244" s="40"/>
      <c r="F244" s="40"/>
      <c r="G244" s="40"/>
      <c r="H244" s="40"/>
    </row>
    <row r="245" spans="4:8" ht="13.25" hidden="1" x14ac:dyDescent="0.2">
      <c r="D245" s="40"/>
      <c r="E245" s="40"/>
      <c r="F245" s="40"/>
      <c r="G245" s="40"/>
      <c r="H245" s="40"/>
    </row>
    <row r="246" spans="4:8" ht="13.25" hidden="1" x14ac:dyDescent="0.2">
      <c r="D246" s="40"/>
      <c r="E246" s="40"/>
      <c r="F246" s="40"/>
      <c r="G246" s="40"/>
      <c r="H246" s="40"/>
    </row>
    <row r="247" spans="4:8" ht="13.25" hidden="1" x14ac:dyDescent="0.2">
      <c r="D247" s="40"/>
      <c r="E247" s="40"/>
      <c r="F247" s="40"/>
      <c r="G247" s="40"/>
      <c r="H247" s="40"/>
    </row>
    <row r="248" spans="4:8" ht="13.25" hidden="1" x14ac:dyDescent="0.2">
      <c r="D248" s="40"/>
      <c r="E248" s="40"/>
      <c r="F248" s="40"/>
      <c r="G248" s="40"/>
      <c r="H248" s="40"/>
    </row>
    <row r="249" spans="4:8" ht="13.25" hidden="1" x14ac:dyDescent="0.2">
      <c r="D249" s="40"/>
      <c r="E249" s="40"/>
      <c r="F249" s="40"/>
      <c r="G249" s="40"/>
      <c r="H249" s="40"/>
    </row>
    <row r="250" spans="4:8" ht="13.25" hidden="1" x14ac:dyDescent="0.2">
      <c r="D250" s="40"/>
      <c r="E250" s="40"/>
      <c r="F250" s="40"/>
      <c r="G250" s="40"/>
      <c r="H250" s="40"/>
    </row>
    <row r="251" spans="4:8" ht="13.25" hidden="1" x14ac:dyDescent="0.2">
      <c r="D251" s="40"/>
      <c r="E251" s="40"/>
      <c r="F251" s="40"/>
      <c r="G251" s="40"/>
      <c r="H251" s="40"/>
    </row>
    <row r="252" spans="4:8" ht="13.25" hidden="1" x14ac:dyDescent="0.2">
      <c r="D252" s="40"/>
      <c r="E252" s="40"/>
      <c r="F252" s="40"/>
      <c r="G252" s="40"/>
      <c r="H252" s="40"/>
    </row>
    <row r="253" spans="4:8" ht="13.25" hidden="1" x14ac:dyDescent="0.2">
      <c r="D253" s="40"/>
      <c r="E253" s="40"/>
      <c r="F253" s="40"/>
      <c r="G253" s="40"/>
      <c r="H253" s="40"/>
    </row>
    <row r="254" spans="4:8" ht="13.25" hidden="1" x14ac:dyDescent="0.2">
      <c r="D254" s="40"/>
      <c r="E254" s="40"/>
      <c r="F254" s="40"/>
      <c r="G254" s="40"/>
      <c r="H254" s="40"/>
    </row>
    <row r="255" spans="4:8" ht="13.25" hidden="1" x14ac:dyDescent="0.2">
      <c r="D255" s="40"/>
      <c r="E255" s="40"/>
      <c r="F255" s="40"/>
      <c r="G255" s="40"/>
      <c r="H255" s="40"/>
    </row>
    <row r="256" spans="4:8" ht="13.25" hidden="1" x14ac:dyDescent="0.2">
      <c r="D256" s="40"/>
      <c r="E256" s="40"/>
      <c r="F256" s="40"/>
      <c r="G256" s="40"/>
      <c r="H256" s="40"/>
    </row>
    <row r="257" spans="4:8" ht="13.25" hidden="1" x14ac:dyDescent="0.2">
      <c r="D257" s="40"/>
      <c r="E257" s="40"/>
      <c r="F257" s="40"/>
      <c r="G257" s="40"/>
      <c r="H257" s="40"/>
    </row>
    <row r="258" spans="4:8" ht="13.25" hidden="1" x14ac:dyDescent="0.2">
      <c r="D258" s="40"/>
      <c r="E258" s="40"/>
      <c r="F258" s="40"/>
      <c r="G258" s="40"/>
      <c r="H258" s="40"/>
    </row>
    <row r="259" spans="4:8" ht="13.25" hidden="1" x14ac:dyDescent="0.2">
      <c r="D259" s="40"/>
      <c r="E259" s="40"/>
      <c r="F259" s="40"/>
      <c r="G259" s="40"/>
      <c r="H259" s="40"/>
    </row>
    <row r="260" spans="4:8" ht="13.25" hidden="1" x14ac:dyDescent="0.2">
      <c r="D260" s="40"/>
      <c r="E260" s="40"/>
      <c r="F260" s="40"/>
      <c r="G260" s="40"/>
      <c r="H260" s="40"/>
    </row>
    <row r="261" spans="4:8" ht="13.25" hidden="1" x14ac:dyDescent="0.2">
      <c r="D261" s="40"/>
      <c r="E261" s="40"/>
      <c r="F261" s="40"/>
      <c r="G261" s="40"/>
      <c r="H261" s="40"/>
    </row>
    <row r="262" spans="4:8" ht="13.25" hidden="1" x14ac:dyDescent="0.2">
      <c r="D262" s="40"/>
      <c r="E262" s="40"/>
      <c r="F262" s="40"/>
      <c r="G262" s="40"/>
      <c r="H262" s="40"/>
    </row>
    <row r="263" spans="4:8" ht="13.25" hidden="1" x14ac:dyDescent="0.2">
      <c r="D263" s="40"/>
      <c r="E263" s="40"/>
      <c r="F263" s="40"/>
      <c r="G263" s="40"/>
      <c r="H263" s="40"/>
    </row>
    <row r="264" spans="4:8" ht="13.25" hidden="1" x14ac:dyDescent="0.2">
      <c r="D264" s="40"/>
      <c r="E264" s="40"/>
      <c r="F264" s="40"/>
      <c r="G264" s="40"/>
      <c r="H264" s="40"/>
    </row>
    <row r="265" spans="4:8" ht="13.25" hidden="1" x14ac:dyDescent="0.2">
      <c r="D265" s="40"/>
      <c r="E265" s="40"/>
      <c r="F265" s="40"/>
      <c r="G265" s="40"/>
      <c r="H265" s="40"/>
    </row>
    <row r="266" spans="4:8" ht="13.25" hidden="1" x14ac:dyDescent="0.2">
      <c r="D266" s="40"/>
      <c r="E266" s="40"/>
      <c r="F266" s="40"/>
      <c r="G266" s="40"/>
      <c r="H266" s="40"/>
    </row>
    <row r="267" spans="4:8" ht="13.25" hidden="1" x14ac:dyDescent="0.2">
      <c r="D267" s="40"/>
      <c r="E267" s="40"/>
      <c r="F267" s="40"/>
      <c r="G267" s="40"/>
      <c r="H267" s="40"/>
    </row>
    <row r="268" spans="4:8" ht="13.25" hidden="1" x14ac:dyDescent="0.2">
      <c r="D268" s="40"/>
      <c r="E268" s="40"/>
      <c r="F268" s="40"/>
      <c r="G268" s="40"/>
      <c r="H268" s="40"/>
    </row>
    <row r="269" spans="4:8" ht="13.25" hidden="1" x14ac:dyDescent="0.2">
      <c r="D269" s="40"/>
      <c r="E269" s="40"/>
      <c r="F269" s="40"/>
      <c r="G269" s="40"/>
      <c r="H269" s="40"/>
    </row>
    <row r="270" spans="4:8" ht="13.25" hidden="1" x14ac:dyDescent="0.2">
      <c r="D270" s="40"/>
      <c r="E270" s="40"/>
      <c r="F270" s="40"/>
      <c r="G270" s="40"/>
      <c r="H270" s="40"/>
    </row>
    <row r="271" spans="4:8" ht="13.25" hidden="1" x14ac:dyDescent="0.2">
      <c r="D271" s="40"/>
      <c r="E271" s="40"/>
      <c r="F271" s="40"/>
      <c r="G271" s="40"/>
      <c r="H271" s="40"/>
    </row>
    <row r="272" spans="4:8" ht="13.25" hidden="1" x14ac:dyDescent="0.2">
      <c r="D272" s="40"/>
      <c r="E272" s="40"/>
      <c r="F272" s="40"/>
      <c r="G272" s="40"/>
      <c r="H272" s="40"/>
    </row>
    <row r="273" spans="4:8" ht="13.25" hidden="1" x14ac:dyDescent="0.2">
      <c r="D273" s="40"/>
      <c r="E273" s="40"/>
      <c r="F273" s="40"/>
      <c r="G273" s="40"/>
      <c r="H273" s="40"/>
    </row>
    <row r="274" spans="4:8" ht="13.25" hidden="1" x14ac:dyDescent="0.2">
      <c r="D274" s="40"/>
      <c r="E274" s="40"/>
      <c r="F274" s="40"/>
      <c r="G274" s="40"/>
      <c r="H274" s="40"/>
    </row>
    <row r="275" spans="4:8" ht="13.25" hidden="1" x14ac:dyDescent="0.2">
      <c r="D275" s="40"/>
      <c r="E275" s="40"/>
      <c r="F275" s="40"/>
      <c r="G275" s="40"/>
      <c r="H275" s="40"/>
    </row>
    <row r="276" spans="4:8" ht="13.25" hidden="1" x14ac:dyDescent="0.2">
      <c r="D276" s="40"/>
      <c r="E276" s="40"/>
      <c r="F276" s="40"/>
      <c r="G276" s="40"/>
      <c r="H276" s="40"/>
    </row>
    <row r="277" spans="4:8" ht="13.25" hidden="1" x14ac:dyDescent="0.2">
      <c r="D277" s="40"/>
      <c r="E277" s="40"/>
      <c r="F277" s="40"/>
      <c r="G277" s="40"/>
      <c r="H277" s="40"/>
    </row>
    <row r="278" spans="4:8" ht="13.25" hidden="1" x14ac:dyDescent="0.2">
      <c r="D278" s="40"/>
      <c r="E278" s="40"/>
      <c r="F278" s="40"/>
      <c r="G278" s="40"/>
      <c r="H278" s="40"/>
    </row>
    <row r="279" spans="4:8" ht="13.25" hidden="1" x14ac:dyDescent="0.2">
      <c r="D279" s="40"/>
      <c r="E279" s="40"/>
      <c r="F279" s="40"/>
      <c r="G279" s="40"/>
      <c r="H279" s="40"/>
    </row>
    <row r="280" spans="4:8" ht="13.25" hidden="1" x14ac:dyDescent="0.2">
      <c r="D280" s="40"/>
      <c r="E280" s="40"/>
      <c r="F280" s="40"/>
      <c r="G280" s="40"/>
      <c r="H280" s="40"/>
    </row>
    <row r="281" spans="4:8" ht="13.25" hidden="1" x14ac:dyDescent="0.2">
      <c r="D281" s="40"/>
      <c r="E281" s="40"/>
      <c r="F281" s="40"/>
      <c r="G281" s="40"/>
      <c r="H281" s="40"/>
    </row>
    <row r="282" spans="4:8" ht="13.25" hidden="1" x14ac:dyDescent="0.2">
      <c r="D282" s="40"/>
      <c r="E282" s="40"/>
      <c r="F282" s="40"/>
      <c r="G282" s="40"/>
      <c r="H282" s="40"/>
    </row>
    <row r="283" spans="4:8" ht="13.25" hidden="1" x14ac:dyDescent="0.2">
      <c r="D283" s="40"/>
      <c r="E283" s="40"/>
      <c r="F283" s="40"/>
      <c r="G283" s="40"/>
      <c r="H283" s="40"/>
    </row>
    <row r="284" spans="4:8" ht="13.25" hidden="1" x14ac:dyDescent="0.2">
      <c r="D284" s="40"/>
      <c r="E284" s="40"/>
      <c r="F284" s="40"/>
      <c r="G284" s="40"/>
      <c r="H284" s="40"/>
    </row>
    <row r="285" spans="4:8" ht="13.25" hidden="1" x14ac:dyDescent="0.2">
      <c r="D285" s="40"/>
      <c r="E285" s="40"/>
      <c r="F285" s="40"/>
      <c r="G285" s="40"/>
      <c r="H285" s="40"/>
    </row>
    <row r="286" spans="4:8" ht="13.25" hidden="1" x14ac:dyDescent="0.2">
      <c r="D286" s="40"/>
      <c r="E286" s="40"/>
      <c r="F286" s="40"/>
      <c r="G286" s="40"/>
      <c r="H286" s="40"/>
    </row>
    <row r="287" spans="4:8" ht="13.25" hidden="1" x14ac:dyDescent="0.2">
      <c r="D287" s="40"/>
      <c r="E287" s="40"/>
      <c r="F287" s="40"/>
      <c r="G287" s="40"/>
      <c r="H287" s="40"/>
    </row>
    <row r="288" spans="4:8" ht="13.25" hidden="1" x14ac:dyDescent="0.2">
      <c r="D288" s="40"/>
      <c r="E288" s="40"/>
      <c r="F288" s="40"/>
      <c r="G288" s="40"/>
      <c r="H288" s="40"/>
    </row>
    <row r="289" spans="4:8" ht="13.25" hidden="1" x14ac:dyDescent="0.2">
      <c r="D289" s="40"/>
      <c r="E289" s="40"/>
      <c r="F289" s="40"/>
      <c r="G289" s="40"/>
      <c r="H289" s="40"/>
    </row>
    <row r="290" spans="4:8" ht="13.25" hidden="1" x14ac:dyDescent="0.2">
      <c r="D290" s="40"/>
      <c r="E290" s="40"/>
      <c r="F290" s="40"/>
      <c r="G290" s="40"/>
      <c r="H290" s="40"/>
    </row>
    <row r="291" spans="4:8" ht="13.25" hidden="1" x14ac:dyDescent="0.2">
      <c r="D291" s="40"/>
      <c r="E291" s="40"/>
      <c r="F291" s="40"/>
      <c r="G291" s="40"/>
      <c r="H291" s="40"/>
    </row>
    <row r="292" spans="4:8" ht="13.25" hidden="1" x14ac:dyDescent="0.2">
      <c r="D292" s="40"/>
      <c r="E292" s="40"/>
      <c r="F292" s="40"/>
      <c r="G292" s="40"/>
      <c r="H292" s="40"/>
    </row>
    <row r="293" spans="4:8" ht="13.25" hidden="1" x14ac:dyDescent="0.2">
      <c r="D293" s="40"/>
      <c r="E293" s="40"/>
      <c r="F293" s="40"/>
      <c r="G293" s="40"/>
      <c r="H293" s="40"/>
    </row>
    <row r="294" spans="4:8" ht="13.25" hidden="1" x14ac:dyDescent="0.2">
      <c r="D294" s="40"/>
      <c r="E294" s="40"/>
      <c r="F294" s="40"/>
      <c r="G294" s="40"/>
      <c r="H294" s="40"/>
    </row>
    <row r="295" spans="4:8" ht="13.25" hidden="1" x14ac:dyDescent="0.2">
      <c r="D295" s="40"/>
      <c r="E295" s="40"/>
      <c r="F295" s="40"/>
      <c r="G295" s="40"/>
      <c r="H295" s="40"/>
    </row>
    <row r="296" spans="4:8" ht="13.25" hidden="1" x14ac:dyDescent="0.2">
      <c r="D296" s="40"/>
      <c r="E296" s="40"/>
      <c r="F296" s="40"/>
      <c r="G296" s="40"/>
      <c r="H296" s="40"/>
    </row>
    <row r="297" spans="4:8" ht="13.25" hidden="1" x14ac:dyDescent="0.2">
      <c r="D297" s="40"/>
      <c r="E297" s="40"/>
      <c r="F297" s="40"/>
      <c r="G297" s="40"/>
      <c r="H297" s="40"/>
    </row>
    <row r="298" spans="4:8" ht="13.25" hidden="1" x14ac:dyDescent="0.2">
      <c r="D298" s="40"/>
      <c r="E298" s="40"/>
      <c r="F298" s="40"/>
      <c r="G298" s="40"/>
      <c r="H298" s="40"/>
    </row>
    <row r="299" spans="4:8" ht="13.25" hidden="1" x14ac:dyDescent="0.2">
      <c r="D299" s="40"/>
      <c r="E299" s="40"/>
      <c r="F299" s="40"/>
      <c r="G299" s="40"/>
      <c r="H299" s="40"/>
    </row>
    <row r="300" spans="4:8" ht="13.25" hidden="1" x14ac:dyDescent="0.2">
      <c r="D300" s="40"/>
      <c r="E300" s="40"/>
      <c r="F300" s="40"/>
      <c r="G300" s="40"/>
      <c r="H300" s="40"/>
    </row>
    <row r="301" spans="4:8" ht="13.25" hidden="1" x14ac:dyDescent="0.2">
      <c r="D301" s="40"/>
      <c r="E301" s="40"/>
      <c r="F301" s="40"/>
      <c r="G301" s="40"/>
      <c r="H301" s="40"/>
    </row>
    <row r="302" spans="4:8" ht="13.25" hidden="1" x14ac:dyDescent="0.2">
      <c r="D302" s="40"/>
      <c r="E302" s="40"/>
      <c r="F302" s="40"/>
      <c r="G302" s="40"/>
      <c r="H302" s="40"/>
    </row>
    <row r="303" spans="4:8" ht="13.25" hidden="1" x14ac:dyDescent="0.2">
      <c r="D303" s="40"/>
      <c r="E303" s="40"/>
      <c r="F303" s="40"/>
      <c r="G303" s="40"/>
      <c r="H303" s="40"/>
    </row>
    <row r="304" spans="4:8" ht="13.25" hidden="1" x14ac:dyDescent="0.2">
      <c r="D304" s="40"/>
      <c r="E304" s="40"/>
      <c r="F304" s="40"/>
      <c r="G304" s="40"/>
      <c r="H304" s="40"/>
    </row>
    <row r="305" spans="4:8" ht="13.25" hidden="1" x14ac:dyDescent="0.2">
      <c r="D305" s="40"/>
      <c r="E305" s="40"/>
      <c r="F305" s="40"/>
      <c r="G305" s="40"/>
      <c r="H305" s="40"/>
    </row>
    <row r="306" spans="4:8" ht="13.25" hidden="1" x14ac:dyDescent="0.2">
      <c r="D306" s="40"/>
      <c r="E306" s="40"/>
      <c r="F306" s="40"/>
      <c r="G306" s="40"/>
      <c r="H306" s="40"/>
    </row>
    <row r="307" spans="4:8" ht="13.25" hidden="1" x14ac:dyDescent="0.2">
      <c r="D307" s="40"/>
      <c r="E307" s="40"/>
      <c r="F307" s="40"/>
      <c r="G307" s="40"/>
      <c r="H307" s="40"/>
    </row>
    <row r="308" spans="4:8" ht="13.25" hidden="1" x14ac:dyDescent="0.2">
      <c r="D308" s="40"/>
      <c r="E308" s="40"/>
      <c r="F308" s="40"/>
      <c r="G308" s="40"/>
      <c r="H308" s="40"/>
    </row>
    <row r="309" spans="4:8" ht="13.25" hidden="1" x14ac:dyDescent="0.2">
      <c r="D309" s="40"/>
      <c r="E309" s="40"/>
      <c r="F309" s="40"/>
      <c r="G309" s="40"/>
      <c r="H309" s="40"/>
    </row>
    <row r="310" spans="4:8" ht="13.25" hidden="1" x14ac:dyDescent="0.2">
      <c r="D310" s="40"/>
      <c r="E310" s="40"/>
      <c r="F310" s="40"/>
      <c r="G310" s="40"/>
      <c r="H310" s="40"/>
    </row>
    <row r="311" spans="4:8" ht="13.25" hidden="1" x14ac:dyDescent="0.2">
      <c r="D311" s="40"/>
      <c r="E311" s="40"/>
      <c r="F311" s="40"/>
      <c r="G311" s="40"/>
      <c r="H311" s="40"/>
    </row>
    <row r="312" spans="4:8" ht="13.25" hidden="1" x14ac:dyDescent="0.2">
      <c r="D312" s="40"/>
      <c r="E312" s="40"/>
      <c r="F312" s="40"/>
      <c r="G312" s="40"/>
      <c r="H312" s="40"/>
    </row>
    <row r="313" spans="4:8" ht="13.25" hidden="1" x14ac:dyDescent="0.2">
      <c r="D313" s="40"/>
      <c r="E313" s="40"/>
      <c r="F313" s="40"/>
      <c r="G313" s="40"/>
      <c r="H313" s="40"/>
    </row>
    <row r="314" spans="4:8" ht="13.25" hidden="1" x14ac:dyDescent="0.2">
      <c r="D314" s="40"/>
      <c r="E314" s="40"/>
      <c r="F314" s="40"/>
      <c r="G314" s="40"/>
      <c r="H314" s="40"/>
    </row>
    <row r="315" spans="4:8" ht="13.25" hidden="1" x14ac:dyDescent="0.2">
      <c r="D315" s="40"/>
      <c r="E315" s="40"/>
      <c r="F315" s="40"/>
      <c r="G315" s="40"/>
      <c r="H315" s="40"/>
    </row>
    <row r="316" spans="4:8" ht="13.25" hidden="1" x14ac:dyDescent="0.2">
      <c r="D316" s="40"/>
      <c r="E316" s="40"/>
      <c r="F316" s="40"/>
      <c r="G316" s="40"/>
      <c r="H316" s="40"/>
    </row>
    <row r="317" spans="4:8" ht="13.25" hidden="1" x14ac:dyDescent="0.2">
      <c r="D317" s="40"/>
      <c r="E317" s="40"/>
      <c r="F317" s="40"/>
      <c r="G317" s="40"/>
      <c r="H317" s="40"/>
    </row>
    <row r="318" spans="4:8" ht="13.25" hidden="1" x14ac:dyDescent="0.2">
      <c r="D318" s="40"/>
      <c r="E318" s="40"/>
      <c r="F318" s="40"/>
      <c r="G318" s="40"/>
      <c r="H318" s="40"/>
    </row>
    <row r="319" spans="4:8" ht="13.25" hidden="1" x14ac:dyDescent="0.2">
      <c r="D319" s="40"/>
      <c r="E319" s="40"/>
      <c r="F319" s="40"/>
      <c r="G319" s="40"/>
      <c r="H319" s="40"/>
    </row>
    <row r="320" spans="4:8" ht="13.25" hidden="1" x14ac:dyDescent="0.2">
      <c r="D320" s="40"/>
      <c r="E320" s="40"/>
      <c r="F320" s="40"/>
      <c r="G320" s="40"/>
      <c r="H320" s="40"/>
    </row>
    <row r="321" spans="4:8" ht="13.25" hidden="1" x14ac:dyDescent="0.2">
      <c r="D321" s="40"/>
      <c r="E321" s="40"/>
      <c r="F321" s="40"/>
      <c r="G321" s="40"/>
      <c r="H321" s="40"/>
    </row>
    <row r="322" spans="4:8" ht="13.25" hidden="1" x14ac:dyDescent="0.2">
      <c r="D322" s="40"/>
      <c r="E322" s="40"/>
      <c r="F322" s="40"/>
      <c r="G322" s="40"/>
      <c r="H322" s="40"/>
    </row>
    <row r="323" spans="4:8" ht="13.25" hidden="1" x14ac:dyDescent="0.2">
      <c r="D323" s="40"/>
      <c r="E323" s="40"/>
      <c r="F323" s="40"/>
      <c r="G323" s="40"/>
      <c r="H323" s="40"/>
    </row>
    <row r="324" spans="4:8" ht="13.25" hidden="1" x14ac:dyDescent="0.2">
      <c r="D324" s="40"/>
      <c r="E324" s="40"/>
      <c r="F324" s="40"/>
      <c r="G324" s="40"/>
      <c r="H324" s="40"/>
    </row>
    <row r="325" spans="4:8" ht="13.25" hidden="1" x14ac:dyDescent="0.2">
      <c r="D325" s="40"/>
      <c r="E325" s="40"/>
      <c r="F325" s="40"/>
      <c r="G325" s="40"/>
      <c r="H325" s="40"/>
    </row>
    <row r="326" spans="4:8" ht="13.25" hidden="1" x14ac:dyDescent="0.2">
      <c r="D326" s="40"/>
      <c r="E326" s="40"/>
      <c r="F326" s="40"/>
      <c r="G326" s="40"/>
      <c r="H326" s="40"/>
    </row>
    <row r="327" spans="4:8" ht="13.25" hidden="1" x14ac:dyDescent="0.2">
      <c r="D327" s="40"/>
      <c r="E327" s="40"/>
      <c r="F327" s="40"/>
      <c r="G327" s="40"/>
      <c r="H327" s="40"/>
    </row>
    <row r="328" spans="4:8" ht="13.25" hidden="1" x14ac:dyDescent="0.2">
      <c r="D328" s="40"/>
      <c r="E328" s="40"/>
      <c r="F328" s="40"/>
      <c r="G328" s="40"/>
      <c r="H328" s="40"/>
    </row>
    <row r="329" spans="4:8" ht="13.25" hidden="1" x14ac:dyDescent="0.2">
      <c r="D329" s="40"/>
      <c r="E329" s="40"/>
      <c r="F329" s="40"/>
      <c r="G329" s="40"/>
      <c r="H329" s="40"/>
    </row>
    <row r="330" spans="4:8" ht="13.25" hidden="1" x14ac:dyDescent="0.2">
      <c r="D330" s="40"/>
      <c r="E330" s="40"/>
      <c r="F330" s="40"/>
      <c r="G330" s="40"/>
      <c r="H330" s="40"/>
    </row>
    <row r="331" spans="4:8" ht="13.25" hidden="1" x14ac:dyDescent="0.2">
      <c r="D331" s="40"/>
      <c r="E331" s="40"/>
      <c r="F331" s="40"/>
      <c r="G331" s="40"/>
      <c r="H331" s="40"/>
    </row>
    <row r="332" spans="4:8" ht="13.25" hidden="1" x14ac:dyDescent="0.2">
      <c r="D332" s="40"/>
      <c r="E332" s="40"/>
      <c r="F332" s="40"/>
      <c r="G332" s="40"/>
      <c r="H332" s="40"/>
    </row>
    <row r="333" spans="4:8" ht="13.25" hidden="1" x14ac:dyDescent="0.2">
      <c r="D333" s="40"/>
      <c r="E333" s="40"/>
      <c r="F333" s="40"/>
      <c r="G333" s="40"/>
      <c r="H333" s="40"/>
    </row>
    <row r="334" spans="4:8" ht="13.25" hidden="1" x14ac:dyDescent="0.2">
      <c r="D334" s="40"/>
      <c r="E334" s="40"/>
      <c r="F334" s="40"/>
      <c r="G334" s="40"/>
      <c r="H334" s="40"/>
    </row>
    <row r="335" spans="4:8" ht="13.25" hidden="1" x14ac:dyDescent="0.2">
      <c r="D335" s="40"/>
      <c r="E335" s="40"/>
      <c r="F335" s="40"/>
      <c r="G335" s="40"/>
      <c r="H335" s="40"/>
    </row>
    <row r="336" spans="4:8" ht="13.25" hidden="1" x14ac:dyDescent="0.2">
      <c r="D336" s="40"/>
      <c r="E336" s="40"/>
      <c r="F336" s="40"/>
      <c r="G336" s="40"/>
      <c r="H336" s="40"/>
    </row>
    <row r="337" spans="4:8" ht="13.25" hidden="1" x14ac:dyDescent="0.2">
      <c r="D337" s="40"/>
      <c r="E337" s="40"/>
      <c r="F337" s="40"/>
      <c r="G337" s="40"/>
      <c r="H337" s="40"/>
    </row>
    <row r="338" spans="4:8" ht="13.25" hidden="1" x14ac:dyDescent="0.2">
      <c r="D338" s="40"/>
      <c r="E338" s="40"/>
      <c r="F338" s="40"/>
      <c r="G338" s="40"/>
      <c r="H338" s="40"/>
    </row>
    <row r="339" spans="4:8" ht="13.25" hidden="1" x14ac:dyDescent="0.2">
      <c r="D339" s="40"/>
      <c r="E339" s="40"/>
      <c r="F339" s="40"/>
      <c r="G339" s="40"/>
      <c r="H339" s="40"/>
    </row>
    <row r="340" spans="4:8" ht="13.25" hidden="1" x14ac:dyDescent="0.2">
      <c r="D340" s="40"/>
      <c r="E340" s="40"/>
      <c r="F340" s="40"/>
      <c r="G340" s="40"/>
      <c r="H340" s="40"/>
    </row>
    <row r="341" spans="4:8" ht="13.25" hidden="1" x14ac:dyDescent="0.2">
      <c r="D341" s="40"/>
      <c r="E341" s="40"/>
      <c r="F341" s="40"/>
      <c r="G341" s="40"/>
      <c r="H341" s="40"/>
    </row>
    <row r="342" spans="4:8" ht="13.25" hidden="1" x14ac:dyDescent="0.2">
      <c r="D342" s="40"/>
      <c r="E342" s="40"/>
      <c r="F342" s="40"/>
      <c r="G342" s="40"/>
      <c r="H342" s="40"/>
    </row>
    <row r="343" spans="4:8" ht="13.25" hidden="1" x14ac:dyDescent="0.2">
      <c r="D343" s="40"/>
      <c r="E343" s="40"/>
      <c r="F343" s="40"/>
      <c r="G343" s="40"/>
      <c r="H343" s="40"/>
    </row>
    <row r="344" spans="4:8" ht="13.25" hidden="1" x14ac:dyDescent="0.2">
      <c r="D344" s="40"/>
      <c r="E344" s="40"/>
      <c r="F344" s="40"/>
      <c r="G344" s="40"/>
      <c r="H344" s="40"/>
    </row>
    <row r="345" spans="4:8" ht="13.25" hidden="1" x14ac:dyDescent="0.2">
      <c r="D345" s="40"/>
      <c r="E345" s="40"/>
      <c r="F345" s="40"/>
      <c r="G345" s="40"/>
      <c r="H345" s="40"/>
    </row>
    <row r="346" spans="4:8" ht="13.25" hidden="1" x14ac:dyDescent="0.2">
      <c r="D346" s="40"/>
      <c r="E346" s="40"/>
      <c r="F346" s="40"/>
      <c r="G346" s="40"/>
      <c r="H346" s="40"/>
    </row>
    <row r="347" spans="4:8" ht="13.25" hidden="1" x14ac:dyDescent="0.2">
      <c r="D347" s="40"/>
      <c r="E347" s="40"/>
      <c r="F347" s="40"/>
      <c r="G347" s="40"/>
      <c r="H347" s="40"/>
    </row>
    <row r="348" spans="4:8" ht="13.25" hidden="1" x14ac:dyDescent="0.2">
      <c r="D348" s="40"/>
      <c r="E348" s="40"/>
      <c r="F348" s="40"/>
      <c r="G348" s="40"/>
      <c r="H348" s="40"/>
    </row>
    <row r="349" spans="4:8" ht="13.25" hidden="1" x14ac:dyDescent="0.2">
      <c r="D349" s="40"/>
      <c r="E349" s="40"/>
      <c r="F349" s="40"/>
      <c r="G349" s="40"/>
      <c r="H349" s="40"/>
    </row>
    <row r="350" spans="4:8" ht="13.25" hidden="1" x14ac:dyDescent="0.2">
      <c r="D350" s="40"/>
      <c r="E350" s="40"/>
      <c r="F350" s="40"/>
      <c r="G350" s="40"/>
      <c r="H350" s="40"/>
    </row>
    <row r="351" spans="4:8" ht="13.25" hidden="1" x14ac:dyDescent="0.2">
      <c r="D351" s="40"/>
      <c r="E351" s="40"/>
      <c r="F351" s="40"/>
      <c r="G351" s="40"/>
      <c r="H351" s="40"/>
    </row>
    <row r="352" spans="4:8" ht="13.25" hidden="1" x14ac:dyDescent="0.2">
      <c r="D352" s="40"/>
      <c r="E352" s="40"/>
      <c r="F352" s="40"/>
      <c r="G352" s="40"/>
      <c r="H352" s="40"/>
    </row>
    <row r="353" spans="4:8" ht="13.25" hidden="1" x14ac:dyDescent="0.2">
      <c r="D353" s="40"/>
      <c r="E353" s="40"/>
      <c r="F353" s="40"/>
      <c r="G353" s="40"/>
      <c r="H353" s="40"/>
    </row>
    <row r="354" spans="4:8" ht="13.25" hidden="1" x14ac:dyDescent="0.2">
      <c r="D354" s="40"/>
      <c r="E354" s="40"/>
      <c r="F354" s="40"/>
      <c r="G354" s="40"/>
      <c r="H354" s="40"/>
    </row>
    <row r="355" spans="4:8" ht="13.25" hidden="1" x14ac:dyDescent="0.2">
      <c r="D355" s="40"/>
      <c r="E355" s="40"/>
      <c r="F355" s="40"/>
      <c r="G355" s="40"/>
      <c r="H355" s="40"/>
    </row>
    <row r="356" spans="4:8" ht="13.25" hidden="1" x14ac:dyDescent="0.2">
      <c r="D356" s="40"/>
      <c r="E356" s="40"/>
      <c r="F356" s="40"/>
      <c r="G356" s="40"/>
      <c r="H356" s="40"/>
    </row>
    <row r="357" spans="4:8" ht="13.25" hidden="1" x14ac:dyDescent="0.2">
      <c r="D357" s="40"/>
      <c r="E357" s="40"/>
      <c r="F357" s="40"/>
      <c r="G357" s="40"/>
      <c r="H357" s="40"/>
    </row>
    <row r="358" spans="4:8" ht="13.25" hidden="1" x14ac:dyDescent="0.2">
      <c r="D358" s="40"/>
      <c r="E358" s="40"/>
      <c r="F358" s="40"/>
      <c r="G358" s="40"/>
      <c r="H358" s="40"/>
    </row>
    <row r="359" spans="4:8" ht="13.25" hidden="1" x14ac:dyDescent="0.2">
      <c r="D359" s="40"/>
      <c r="E359" s="40"/>
      <c r="F359" s="40"/>
      <c r="G359" s="40"/>
      <c r="H359" s="40"/>
    </row>
    <row r="360" spans="4:8" ht="13.25" hidden="1" x14ac:dyDescent="0.2">
      <c r="D360" s="40"/>
      <c r="E360" s="40"/>
      <c r="F360" s="40"/>
      <c r="G360" s="40"/>
      <c r="H360" s="40"/>
    </row>
    <row r="361" spans="4:8" ht="13.25" hidden="1" x14ac:dyDescent="0.2">
      <c r="D361" s="40"/>
      <c r="E361" s="40"/>
      <c r="F361" s="40"/>
      <c r="G361" s="40"/>
      <c r="H361" s="40"/>
    </row>
    <row r="362" spans="4:8" ht="13.25" hidden="1" x14ac:dyDescent="0.2">
      <c r="D362" s="40"/>
      <c r="E362" s="40"/>
      <c r="F362" s="40"/>
      <c r="G362" s="40"/>
      <c r="H362" s="40"/>
    </row>
    <row r="363" spans="4:8" ht="13.25" hidden="1" x14ac:dyDescent="0.2">
      <c r="D363" s="40"/>
      <c r="E363" s="40"/>
      <c r="F363" s="40"/>
      <c r="G363" s="40"/>
      <c r="H363" s="40"/>
    </row>
    <row r="364" spans="4:8" ht="13.25" hidden="1" x14ac:dyDescent="0.2">
      <c r="D364" s="40"/>
      <c r="E364" s="40"/>
      <c r="F364" s="40"/>
      <c r="G364" s="40"/>
      <c r="H364" s="40"/>
    </row>
    <row r="365" spans="4:8" ht="13.25" hidden="1" x14ac:dyDescent="0.2">
      <c r="D365" s="40"/>
      <c r="E365" s="40"/>
      <c r="F365" s="40"/>
      <c r="G365" s="40"/>
      <c r="H365" s="40"/>
    </row>
    <row r="366" spans="4:8" ht="13.25" hidden="1" x14ac:dyDescent="0.2">
      <c r="D366" s="40"/>
      <c r="E366" s="40"/>
      <c r="F366" s="40"/>
      <c r="G366" s="40"/>
      <c r="H366" s="40"/>
    </row>
    <row r="367" spans="4:8" ht="13.25" hidden="1" x14ac:dyDescent="0.2">
      <c r="D367" s="40"/>
      <c r="E367" s="40"/>
      <c r="F367" s="40"/>
      <c r="G367" s="40"/>
      <c r="H367" s="40"/>
    </row>
    <row r="368" spans="4:8" ht="13.25" hidden="1" x14ac:dyDescent="0.2">
      <c r="D368" s="40"/>
      <c r="E368" s="40"/>
      <c r="F368" s="40"/>
      <c r="G368" s="40"/>
      <c r="H368" s="40"/>
    </row>
    <row r="369" spans="4:8" ht="13.25" hidden="1" x14ac:dyDescent="0.2">
      <c r="D369" s="40"/>
      <c r="E369" s="40"/>
      <c r="F369" s="40"/>
      <c r="G369" s="40"/>
      <c r="H369" s="40"/>
    </row>
    <row r="370" spans="4:8" ht="13.25" hidden="1" x14ac:dyDescent="0.2">
      <c r="D370" s="40"/>
      <c r="E370" s="40"/>
      <c r="F370" s="40"/>
      <c r="G370" s="40"/>
      <c r="H370" s="40"/>
    </row>
    <row r="371" spans="4:8" ht="13.25" hidden="1" x14ac:dyDescent="0.2">
      <c r="D371" s="40"/>
      <c r="E371" s="40"/>
      <c r="F371" s="40"/>
      <c r="G371" s="40"/>
      <c r="H371" s="40"/>
    </row>
    <row r="372" spans="4:8" ht="13.25" hidden="1" x14ac:dyDescent="0.2">
      <c r="D372" s="40"/>
      <c r="E372" s="40"/>
      <c r="F372" s="40"/>
      <c r="G372" s="40"/>
      <c r="H372" s="40"/>
    </row>
    <row r="373" spans="4:8" ht="13.25" hidden="1" x14ac:dyDescent="0.2">
      <c r="D373" s="40"/>
      <c r="E373" s="40"/>
      <c r="F373" s="40"/>
      <c r="G373" s="40"/>
      <c r="H373" s="40"/>
    </row>
    <row r="374" spans="4:8" ht="13.25" hidden="1" x14ac:dyDescent="0.2">
      <c r="D374" s="40"/>
      <c r="E374" s="40"/>
      <c r="F374" s="40"/>
      <c r="G374" s="40"/>
      <c r="H374" s="40"/>
    </row>
    <row r="375" spans="4:8" ht="13.25" hidden="1" x14ac:dyDescent="0.2">
      <c r="D375" s="40"/>
      <c r="E375" s="40"/>
      <c r="F375" s="40"/>
      <c r="G375" s="40"/>
      <c r="H375" s="40"/>
    </row>
    <row r="376" spans="4:8" ht="13.25" hidden="1" x14ac:dyDescent="0.2">
      <c r="D376" s="40"/>
      <c r="E376" s="40"/>
      <c r="F376" s="40"/>
      <c r="G376" s="40"/>
      <c r="H376" s="40"/>
    </row>
    <row r="377" spans="4:8" ht="13.25" hidden="1" x14ac:dyDescent="0.2">
      <c r="D377" s="40"/>
      <c r="E377" s="40"/>
      <c r="F377" s="40"/>
      <c r="G377" s="40"/>
      <c r="H377" s="40"/>
    </row>
    <row r="378" spans="4:8" ht="13.25" hidden="1" x14ac:dyDescent="0.2">
      <c r="D378" s="40"/>
      <c r="E378" s="40"/>
      <c r="F378" s="40"/>
      <c r="G378" s="40"/>
      <c r="H378" s="40"/>
    </row>
    <row r="379" spans="4:8" ht="13.25" hidden="1" x14ac:dyDescent="0.2">
      <c r="D379" s="40"/>
      <c r="E379" s="40"/>
      <c r="F379" s="40"/>
      <c r="G379" s="40"/>
      <c r="H379" s="40"/>
    </row>
    <row r="380" spans="4:8" ht="13.25" hidden="1" x14ac:dyDescent="0.2">
      <c r="D380" s="40"/>
      <c r="E380" s="40"/>
      <c r="F380" s="40"/>
      <c r="G380" s="40"/>
      <c r="H380" s="40"/>
    </row>
    <row r="381" spans="4:8" ht="13.25" hidden="1" x14ac:dyDescent="0.2">
      <c r="D381" s="40"/>
      <c r="E381" s="40"/>
      <c r="F381" s="40"/>
      <c r="G381" s="40"/>
      <c r="H381" s="40"/>
    </row>
    <row r="382" spans="4:8" ht="13.25" hidden="1" x14ac:dyDescent="0.2">
      <c r="D382" s="40"/>
      <c r="E382" s="40"/>
      <c r="F382" s="40"/>
      <c r="G382" s="40"/>
      <c r="H382" s="40"/>
    </row>
    <row r="383" spans="4:8" ht="13.25" hidden="1" x14ac:dyDescent="0.2">
      <c r="D383" s="40"/>
      <c r="E383" s="40"/>
      <c r="F383" s="40"/>
      <c r="G383" s="40"/>
      <c r="H383" s="40"/>
    </row>
    <row r="384" spans="4:8" ht="13.25" hidden="1" x14ac:dyDescent="0.2">
      <c r="D384" s="40"/>
      <c r="E384" s="40"/>
      <c r="F384" s="40"/>
      <c r="G384" s="40"/>
      <c r="H384" s="40"/>
    </row>
    <row r="385" spans="4:8" ht="13.25" hidden="1" x14ac:dyDescent="0.2">
      <c r="D385" s="40"/>
      <c r="E385" s="40"/>
      <c r="F385" s="40"/>
      <c r="G385" s="40"/>
      <c r="H385" s="40"/>
    </row>
    <row r="386" spans="4:8" ht="13.25" hidden="1" x14ac:dyDescent="0.2">
      <c r="D386" s="40"/>
      <c r="E386" s="40"/>
      <c r="F386" s="40"/>
      <c r="G386" s="40"/>
      <c r="H386" s="40"/>
    </row>
    <row r="387" spans="4:8" ht="13.25" hidden="1" x14ac:dyDescent="0.2">
      <c r="D387" s="40"/>
      <c r="E387" s="40"/>
      <c r="F387" s="40"/>
      <c r="G387" s="40"/>
      <c r="H387" s="40"/>
    </row>
    <row r="388" spans="4:8" ht="13.25" hidden="1" x14ac:dyDescent="0.2">
      <c r="D388" s="40"/>
      <c r="E388" s="40"/>
      <c r="F388" s="40"/>
      <c r="G388" s="40"/>
      <c r="H388" s="40"/>
    </row>
    <row r="389" spans="4:8" ht="13.25" hidden="1" x14ac:dyDescent="0.2">
      <c r="D389" s="40"/>
      <c r="E389" s="40"/>
      <c r="F389" s="40"/>
      <c r="G389" s="40"/>
      <c r="H389" s="40"/>
    </row>
    <row r="390" spans="4:8" ht="13.25" hidden="1" x14ac:dyDescent="0.2">
      <c r="D390" s="40"/>
      <c r="E390" s="40"/>
      <c r="F390" s="40"/>
      <c r="G390" s="40"/>
      <c r="H390" s="40"/>
    </row>
    <row r="391" spans="4:8" ht="13.25" hidden="1" x14ac:dyDescent="0.2">
      <c r="D391" s="40"/>
      <c r="E391" s="40"/>
      <c r="F391" s="40"/>
      <c r="G391" s="40"/>
      <c r="H391" s="40"/>
    </row>
    <row r="392" spans="4:8" ht="13.25" hidden="1" x14ac:dyDescent="0.2">
      <c r="D392" s="40"/>
      <c r="E392" s="40"/>
      <c r="F392" s="40"/>
      <c r="G392" s="40"/>
      <c r="H392" s="40"/>
    </row>
    <row r="393" spans="4:8" ht="13.25" hidden="1" x14ac:dyDescent="0.2">
      <c r="D393" s="40"/>
      <c r="E393" s="40"/>
      <c r="F393" s="40"/>
      <c r="G393" s="40"/>
      <c r="H393" s="40"/>
    </row>
    <row r="394" spans="4:8" ht="13.25" hidden="1" x14ac:dyDescent="0.2">
      <c r="D394" s="40"/>
      <c r="E394" s="40"/>
      <c r="F394" s="40"/>
      <c r="G394" s="40"/>
      <c r="H394" s="40"/>
    </row>
    <row r="395" spans="4:8" ht="13.25" hidden="1" x14ac:dyDescent="0.2">
      <c r="D395" s="40"/>
      <c r="E395" s="40"/>
      <c r="F395" s="40"/>
      <c r="G395" s="40"/>
      <c r="H395" s="40"/>
    </row>
    <row r="396" spans="4:8" ht="13.25" hidden="1" x14ac:dyDescent="0.2">
      <c r="D396" s="40"/>
      <c r="E396" s="40"/>
      <c r="F396" s="40"/>
      <c r="G396" s="40"/>
      <c r="H396" s="40"/>
    </row>
    <row r="397" spans="4:8" ht="13.25" hidden="1" x14ac:dyDescent="0.2">
      <c r="D397" s="40"/>
      <c r="E397" s="40"/>
      <c r="F397" s="40"/>
      <c r="G397" s="40"/>
      <c r="H397" s="40"/>
    </row>
    <row r="398" spans="4:8" ht="13.25" hidden="1" x14ac:dyDescent="0.2">
      <c r="D398" s="40"/>
      <c r="E398" s="40"/>
      <c r="F398" s="40"/>
      <c r="G398" s="40"/>
      <c r="H398" s="40"/>
    </row>
    <row r="399" spans="4:8" ht="13.25" hidden="1" x14ac:dyDescent="0.2">
      <c r="D399" s="40"/>
      <c r="E399" s="40"/>
      <c r="F399" s="40"/>
      <c r="G399" s="40"/>
      <c r="H399" s="40"/>
    </row>
    <row r="400" spans="4:8" ht="13.25" hidden="1" x14ac:dyDescent="0.2">
      <c r="D400" s="40"/>
      <c r="E400" s="40"/>
      <c r="F400" s="40"/>
      <c r="G400" s="40"/>
      <c r="H400" s="40"/>
    </row>
    <row r="401" spans="4:8" ht="13.25" hidden="1" x14ac:dyDescent="0.2">
      <c r="D401" s="40"/>
      <c r="E401" s="40"/>
      <c r="F401" s="40"/>
      <c r="G401" s="40"/>
      <c r="H401" s="40"/>
    </row>
    <row r="402" spans="4:8" ht="13.25" hidden="1" x14ac:dyDescent="0.2">
      <c r="D402" s="40"/>
      <c r="E402" s="40"/>
      <c r="F402" s="40"/>
      <c r="G402" s="40"/>
      <c r="H402" s="40"/>
    </row>
    <row r="403" spans="4:8" ht="13.25" hidden="1" x14ac:dyDescent="0.2">
      <c r="D403" s="40"/>
      <c r="E403" s="40"/>
      <c r="F403" s="40"/>
      <c r="G403" s="40"/>
      <c r="H403" s="40"/>
    </row>
    <row r="404" spans="4:8" ht="13.25" hidden="1" x14ac:dyDescent="0.2">
      <c r="D404" s="40"/>
      <c r="E404" s="40"/>
      <c r="F404" s="40"/>
      <c r="G404" s="40"/>
      <c r="H404" s="40"/>
    </row>
    <row r="405" spans="4:8" ht="13.25" hidden="1" x14ac:dyDescent="0.2">
      <c r="D405" s="40"/>
      <c r="E405" s="40"/>
      <c r="F405" s="40"/>
      <c r="G405" s="40"/>
      <c r="H405" s="40"/>
    </row>
    <row r="406" spans="4:8" ht="13.25" hidden="1" x14ac:dyDescent="0.2">
      <c r="D406" s="40"/>
      <c r="E406" s="40"/>
      <c r="F406" s="40"/>
      <c r="G406" s="40"/>
      <c r="H406" s="40"/>
    </row>
    <row r="407" spans="4:8" ht="13.25" hidden="1" x14ac:dyDescent="0.2">
      <c r="D407" s="40"/>
      <c r="E407" s="40"/>
      <c r="F407" s="40"/>
      <c r="G407" s="40"/>
      <c r="H407" s="40"/>
    </row>
    <row r="408" spans="4:8" ht="13.25" hidden="1" x14ac:dyDescent="0.2">
      <c r="D408" s="40"/>
      <c r="E408" s="40"/>
      <c r="F408" s="40"/>
      <c r="G408" s="40"/>
      <c r="H408" s="40"/>
    </row>
    <row r="409" spans="4:8" ht="13.25" hidden="1" x14ac:dyDescent="0.2">
      <c r="D409" s="40"/>
      <c r="E409" s="40"/>
      <c r="F409" s="40"/>
      <c r="G409" s="40"/>
      <c r="H409" s="40"/>
    </row>
    <row r="410" spans="4:8" ht="13.25" hidden="1" x14ac:dyDescent="0.2">
      <c r="D410" s="40"/>
      <c r="E410" s="40"/>
      <c r="F410" s="40"/>
      <c r="G410" s="40"/>
      <c r="H410" s="40"/>
    </row>
    <row r="411" spans="4:8" ht="13.25" hidden="1" x14ac:dyDescent="0.2">
      <c r="D411" s="40"/>
      <c r="E411" s="40"/>
      <c r="F411" s="40"/>
      <c r="G411" s="40"/>
      <c r="H411" s="40"/>
    </row>
    <row r="412" spans="4:8" ht="13.25" hidden="1" x14ac:dyDescent="0.2">
      <c r="D412" s="40"/>
      <c r="E412" s="40"/>
      <c r="F412" s="40"/>
      <c r="G412" s="40"/>
      <c r="H412" s="40"/>
    </row>
    <row r="413" spans="4:8" ht="13.25" hidden="1" x14ac:dyDescent="0.2">
      <c r="D413" s="40"/>
      <c r="E413" s="40"/>
      <c r="F413" s="40"/>
      <c r="G413" s="40"/>
      <c r="H413" s="40"/>
    </row>
    <row r="414" spans="4:8" ht="13.25" hidden="1" x14ac:dyDescent="0.2">
      <c r="D414" s="40"/>
      <c r="E414" s="40"/>
      <c r="F414" s="40"/>
      <c r="G414" s="40"/>
      <c r="H414" s="40"/>
    </row>
    <row r="415" spans="4:8" ht="13.25" hidden="1" x14ac:dyDescent="0.2">
      <c r="D415" s="40"/>
      <c r="E415" s="40"/>
      <c r="F415" s="40"/>
      <c r="G415" s="40"/>
      <c r="H415" s="40"/>
    </row>
    <row r="416" spans="4:8" ht="13.25" hidden="1" x14ac:dyDescent="0.2">
      <c r="D416" s="40"/>
      <c r="E416" s="40"/>
      <c r="F416" s="40"/>
      <c r="G416" s="40"/>
      <c r="H416" s="40"/>
    </row>
    <row r="417" spans="4:8" ht="13.25" hidden="1" x14ac:dyDescent="0.2">
      <c r="D417" s="40"/>
      <c r="E417" s="40"/>
      <c r="F417" s="40"/>
      <c r="G417" s="40"/>
      <c r="H417" s="40"/>
    </row>
    <row r="418" spans="4:8" ht="13.25" hidden="1" x14ac:dyDescent="0.2">
      <c r="D418" s="40"/>
      <c r="E418" s="40"/>
      <c r="F418" s="40"/>
      <c r="G418" s="40"/>
      <c r="H418" s="40"/>
    </row>
    <row r="419" spans="4:8" ht="13.25" hidden="1" x14ac:dyDescent="0.2">
      <c r="D419" s="40"/>
      <c r="E419" s="40"/>
      <c r="F419" s="40"/>
      <c r="G419" s="40"/>
      <c r="H419" s="40"/>
    </row>
    <row r="420" spans="4:8" ht="13.25" hidden="1" x14ac:dyDescent="0.2">
      <c r="D420" s="40"/>
      <c r="E420" s="40"/>
      <c r="F420" s="40"/>
      <c r="G420" s="40"/>
      <c r="H420" s="40"/>
    </row>
    <row r="421" spans="4:8" ht="13.25" hidden="1" x14ac:dyDescent="0.2">
      <c r="D421" s="40"/>
      <c r="E421" s="40"/>
      <c r="F421" s="40"/>
      <c r="G421" s="40"/>
      <c r="H421" s="40"/>
    </row>
    <row r="422" spans="4:8" ht="13.25" hidden="1" x14ac:dyDescent="0.2">
      <c r="D422" s="40"/>
      <c r="E422" s="40"/>
      <c r="F422" s="40"/>
      <c r="G422" s="40"/>
      <c r="H422" s="40"/>
    </row>
    <row r="423" spans="4:8" ht="13.25" hidden="1" x14ac:dyDescent="0.2">
      <c r="D423" s="40"/>
      <c r="E423" s="40"/>
      <c r="F423" s="40"/>
      <c r="G423" s="40"/>
      <c r="H423" s="40"/>
    </row>
    <row r="424" spans="4:8" ht="13.25" hidden="1" x14ac:dyDescent="0.2">
      <c r="D424" s="40"/>
      <c r="E424" s="40"/>
      <c r="F424" s="40"/>
      <c r="G424" s="40"/>
      <c r="H424" s="40"/>
    </row>
    <row r="425" spans="4:8" ht="13.25" hidden="1" x14ac:dyDescent="0.2">
      <c r="D425" s="40"/>
      <c r="E425" s="40"/>
      <c r="F425" s="40"/>
      <c r="G425" s="40"/>
      <c r="H425" s="40"/>
    </row>
    <row r="426" spans="4:8" ht="13.25" hidden="1" x14ac:dyDescent="0.2">
      <c r="D426" s="40"/>
      <c r="E426" s="40"/>
      <c r="F426" s="40"/>
      <c r="G426" s="40"/>
      <c r="H426" s="40"/>
    </row>
    <row r="427" spans="4:8" ht="13.25" hidden="1" x14ac:dyDescent="0.2">
      <c r="D427" s="40"/>
      <c r="E427" s="40"/>
      <c r="F427" s="40"/>
      <c r="G427" s="40"/>
      <c r="H427" s="40"/>
    </row>
    <row r="428" spans="4:8" ht="13.25" hidden="1" x14ac:dyDescent="0.2">
      <c r="D428" s="40"/>
      <c r="E428" s="40"/>
      <c r="F428" s="40"/>
      <c r="G428" s="40"/>
      <c r="H428" s="40"/>
    </row>
    <row r="429" spans="4:8" ht="13.25" hidden="1" x14ac:dyDescent="0.2">
      <c r="D429" s="40"/>
      <c r="E429" s="40"/>
      <c r="F429" s="40"/>
      <c r="G429" s="40"/>
      <c r="H429" s="40"/>
    </row>
    <row r="430" spans="4:8" ht="13.25" hidden="1" x14ac:dyDescent="0.2">
      <c r="D430" s="40"/>
      <c r="E430" s="40"/>
      <c r="F430" s="40"/>
      <c r="G430" s="40"/>
      <c r="H430" s="40"/>
    </row>
    <row r="431" spans="4:8" ht="13.25" hidden="1" x14ac:dyDescent="0.2">
      <c r="D431" s="40"/>
      <c r="E431" s="40"/>
      <c r="F431" s="40"/>
      <c r="G431" s="40"/>
      <c r="H431" s="40"/>
    </row>
    <row r="432" spans="4:8" ht="13.25" hidden="1" x14ac:dyDescent="0.2">
      <c r="D432" s="40"/>
      <c r="E432" s="40"/>
      <c r="F432" s="40"/>
      <c r="G432" s="40"/>
      <c r="H432" s="40"/>
    </row>
    <row r="433" spans="4:8" ht="13.25" hidden="1" x14ac:dyDescent="0.2">
      <c r="D433" s="40"/>
      <c r="E433" s="40"/>
      <c r="F433" s="40"/>
      <c r="G433" s="40"/>
      <c r="H433" s="40"/>
    </row>
    <row r="434" spans="4:8" ht="13.25" hidden="1" x14ac:dyDescent="0.2">
      <c r="D434" s="40"/>
      <c r="E434" s="40"/>
      <c r="F434" s="40"/>
      <c r="G434" s="40"/>
      <c r="H434" s="40"/>
    </row>
    <row r="435" spans="4:8" ht="13.25" hidden="1" x14ac:dyDescent="0.2">
      <c r="D435" s="40"/>
      <c r="E435" s="40"/>
      <c r="F435" s="40"/>
      <c r="G435" s="40"/>
      <c r="H435" s="40"/>
    </row>
    <row r="436" spans="4:8" ht="13.25" hidden="1" x14ac:dyDescent="0.2">
      <c r="D436" s="40"/>
      <c r="E436" s="40"/>
      <c r="F436" s="40"/>
      <c r="G436" s="40"/>
      <c r="H436" s="40"/>
    </row>
    <row r="437" spans="4:8" ht="13.25" hidden="1" x14ac:dyDescent="0.2">
      <c r="D437" s="40"/>
      <c r="E437" s="40"/>
      <c r="F437" s="40"/>
      <c r="G437" s="40"/>
      <c r="H437" s="40"/>
    </row>
    <row r="438" spans="4:8" ht="13.25" hidden="1" x14ac:dyDescent="0.2">
      <c r="D438" s="40"/>
      <c r="E438" s="40"/>
      <c r="F438" s="40"/>
      <c r="G438" s="40"/>
      <c r="H438" s="40"/>
    </row>
    <row r="439" spans="4:8" ht="13.25" hidden="1" x14ac:dyDescent="0.2">
      <c r="D439" s="40"/>
      <c r="E439" s="40"/>
      <c r="F439" s="40"/>
      <c r="G439" s="40"/>
      <c r="H439" s="40"/>
    </row>
    <row r="440" spans="4:8" ht="13.25" hidden="1" x14ac:dyDescent="0.2">
      <c r="D440" s="40"/>
      <c r="E440" s="40"/>
      <c r="F440" s="40"/>
      <c r="G440" s="40"/>
      <c r="H440" s="40"/>
    </row>
    <row r="441" spans="4:8" ht="13.25" hidden="1" x14ac:dyDescent="0.2">
      <c r="D441" s="40"/>
      <c r="E441" s="40"/>
      <c r="F441" s="40"/>
      <c r="G441" s="40"/>
      <c r="H441" s="40"/>
    </row>
    <row r="442" spans="4:8" ht="13.25" hidden="1" x14ac:dyDescent="0.2">
      <c r="D442" s="40"/>
      <c r="E442" s="40"/>
      <c r="F442" s="40"/>
      <c r="G442" s="40"/>
      <c r="H442" s="40"/>
    </row>
    <row r="443" spans="4:8" ht="13.25" hidden="1" x14ac:dyDescent="0.2">
      <c r="D443" s="40"/>
      <c r="E443" s="40"/>
      <c r="F443" s="40"/>
      <c r="G443" s="40"/>
      <c r="H443" s="40"/>
    </row>
    <row r="444" spans="4:8" ht="13.25" hidden="1" x14ac:dyDescent="0.2">
      <c r="D444" s="40"/>
      <c r="E444" s="40"/>
      <c r="F444" s="40"/>
      <c r="G444" s="40"/>
      <c r="H444" s="40"/>
    </row>
    <row r="445" spans="4:8" ht="13.25" hidden="1" x14ac:dyDescent="0.2">
      <c r="D445" s="40"/>
      <c r="E445" s="40"/>
      <c r="F445" s="40"/>
      <c r="G445" s="40"/>
      <c r="H445" s="40"/>
    </row>
    <row r="446" spans="4:8" ht="13.25" hidden="1" x14ac:dyDescent="0.2">
      <c r="D446" s="40"/>
      <c r="E446" s="40"/>
      <c r="F446" s="40"/>
      <c r="G446" s="40"/>
      <c r="H446" s="40"/>
    </row>
    <row r="447" spans="4:8" ht="13.25" hidden="1" x14ac:dyDescent="0.2">
      <c r="D447" s="40"/>
      <c r="E447" s="40"/>
      <c r="F447" s="40"/>
      <c r="G447" s="40"/>
      <c r="H447" s="40"/>
    </row>
    <row r="448" spans="4:8" ht="13.25" hidden="1" x14ac:dyDescent="0.2">
      <c r="D448" s="40"/>
      <c r="E448" s="40"/>
      <c r="F448" s="40"/>
      <c r="G448" s="40"/>
      <c r="H448" s="40"/>
    </row>
    <row r="449" spans="4:8" ht="13.25" hidden="1" x14ac:dyDescent="0.2">
      <c r="D449" s="40"/>
      <c r="E449" s="40"/>
      <c r="F449" s="40"/>
      <c r="G449" s="40"/>
      <c r="H449" s="40"/>
    </row>
    <row r="450" spans="4:8" ht="13.25" hidden="1" x14ac:dyDescent="0.2">
      <c r="D450" s="40"/>
      <c r="E450" s="40"/>
      <c r="F450" s="40"/>
      <c r="G450" s="40"/>
      <c r="H450" s="40"/>
    </row>
    <row r="451" spans="4:8" ht="13.25" hidden="1" x14ac:dyDescent="0.2">
      <c r="D451" s="40"/>
      <c r="E451" s="40"/>
      <c r="F451" s="40"/>
      <c r="G451" s="40"/>
      <c r="H451" s="40"/>
    </row>
    <row r="452" spans="4:8" ht="13.25" hidden="1" x14ac:dyDescent="0.2">
      <c r="D452" s="40"/>
      <c r="E452" s="40"/>
      <c r="F452" s="40"/>
      <c r="G452" s="40"/>
      <c r="H452" s="40"/>
    </row>
    <row r="453" spans="4:8" ht="13.25" hidden="1" x14ac:dyDescent="0.2">
      <c r="D453" s="40"/>
      <c r="E453" s="40"/>
      <c r="F453" s="40"/>
      <c r="G453" s="40"/>
      <c r="H453" s="40"/>
    </row>
    <row r="454" spans="4:8" ht="13.25" hidden="1" x14ac:dyDescent="0.2">
      <c r="D454" s="40"/>
      <c r="E454" s="40"/>
      <c r="F454" s="40"/>
      <c r="G454" s="40"/>
      <c r="H454" s="40"/>
    </row>
    <row r="455" spans="4:8" ht="13.25" hidden="1" x14ac:dyDescent="0.2">
      <c r="D455" s="40"/>
      <c r="E455" s="40"/>
      <c r="F455" s="40"/>
      <c r="G455" s="40"/>
      <c r="H455" s="40"/>
    </row>
    <row r="456" spans="4:8" ht="13.25" hidden="1" x14ac:dyDescent="0.2">
      <c r="D456" s="40"/>
      <c r="E456" s="40"/>
      <c r="F456" s="40"/>
      <c r="G456" s="40"/>
      <c r="H456" s="40"/>
    </row>
    <row r="457" spans="4:8" ht="13.25" hidden="1" x14ac:dyDescent="0.2">
      <c r="D457" s="40"/>
      <c r="E457" s="40"/>
      <c r="F457" s="40"/>
      <c r="G457" s="40"/>
      <c r="H457" s="40"/>
    </row>
    <row r="458" spans="4:8" ht="13.25" hidden="1" x14ac:dyDescent="0.2">
      <c r="D458" s="40"/>
      <c r="E458" s="40"/>
      <c r="F458" s="40"/>
      <c r="G458" s="40"/>
      <c r="H458" s="40"/>
    </row>
    <row r="459" spans="4:8" ht="13.25" hidden="1" x14ac:dyDescent="0.2">
      <c r="D459" s="40"/>
      <c r="E459" s="40"/>
      <c r="F459" s="40"/>
      <c r="G459" s="40"/>
      <c r="H459" s="40"/>
    </row>
    <row r="460" spans="4:8" ht="13.25" hidden="1" x14ac:dyDescent="0.2">
      <c r="D460" s="40"/>
      <c r="E460" s="40"/>
      <c r="F460" s="40"/>
      <c r="G460" s="40"/>
      <c r="H460" s="40"/>
    </row>
    <row r="461" spans="4:8" ht="13.25" hidden="1" x14ac:dyDescent="0.2">
      <c r="D461" s="40"/>
      <c r="E461" s="40"/>
      <c r="F461" s="40"/>
      <c r="G461" s="40"/>
      <c r="H461" s="40"/>
    </row>
    <row r="462" spans="4:8" ht="13.25" hidden="1" x14ac:dyDescent="0.2">
      <c r="D462" s="40"/>
      <c r="E462" s="40"/>
      <c r="F462" s="40"/>
      <c r="G462" s="40"/>
      <c r="H462" s="40"/>
    </row>
    <row r="463" spans="4:8" ht="13.25" hidden="1" x14ac:dyDescent="0.2">
      <c r="D463" s="40"/>
      <c r="E463" s="40"/>
      <c r="F463" s="40"/>
      <c r="G463" s="40"/>
      <c r="H463" s="40"/>
    </row>
    <row r="464" spans="4:8" ht="13.25" hidden="1" x14ac:dyDescent="0.2">
      <c r="D464" s="40"/>
      <c r="E464" s="40"/>
      <c r="F464" s="40"/>
      <c r="G464" s="40"/>
      <c r="H464" s="40"/>
    </row>
    <row r="465" spans="4:8" ht="13.25" hidden="1" x14ac:dyDescent="0.2">
      <c r="D465" s="40"/>
      <c r="E465" s="40"/>
      <c r="F465" s="40"/>
      <c r="G465" s="40"/>
      <c r="H465" s="40"/>
    </row>
    <row r="466" spans="4:8" ht="13.25" hidden="1" x14ac:dyDescent="0.2">
      <c r="D466" s="40"/>
      <c r="E466" s="40"/>
      <c r="F466" s="40"/>
      <c r="G466" s="40"/>
      <c r="H466" s="40"/>
    </row>
    <row r="467" spans="4:8" ht="13.25" hidden="1" x14ac:dyDescent="0.2">
      <c r="D467" s="40"/>
      <c r="E467" s="40"/>
      <c r="F467" s="40"/>
      <c r="G467" s="40"/>
      <c r="H467" s="40"/>
    </row>
    <row r="468" spans="4:8" ht="13.25" hidden="1" x14ac:dyDescent="0.2">
      <c r="D468" s="40"/>
      <c r="E468" s="40"/>
      <c r="F468" s="40"/>
      <c r="G468" s="40"/>
      <c r="H468" s="40"/>
    </row>
    <row r="469" spans="4:8" ht="13.25" hidden="1" x14ac:dyDescent="0.2">
      <c r="D469" s="40"/>
      <c r="E469" s="40"/>
      <c r="F469" s="40"/>
      <c r="G469" s="40"/>
      <c r="H469" s="40"/>
    </row>
    <row r="470" spans="4:8" ht="13.25" hidden="1" x14ac:dyDescent="0.2">
      <c r="D470" s="40"/>
      <c r="E470" s="40"/>
      <c r="F470" s="40"/>
      <c r="G470" s="40"/>
      <c r="H470" s="40"/>
    </row>
    <row r="471" spans="4:8" ht="13.25" hidden="1" x14ac:dyDescent="0.2">
      <c r="D471" s="40"/>
      <c r="E471" s="40"/>
      <c r="F471" s="40"/>
      <c r="G471" s="40"/>
      <c r="H471" s="40"/>
    </row>
    <row r="472" spans="4:8" ht="13.25" hidden="1" x14ac:dyDescent="0.2">
      <c r="D472" s="40"/>
      <c r="E472" s="40"/>
      <c r="F472" s="40"/>
      <c r="G472" s="40"/>
      <c r="H472" s="40"/>
    </row>
    <row r="473" spans="4:8" ht="13.25" hidden="1" x14ac:dyDescent="0.2">
      <c r="D473" s="40"/>
      <c r="E473" s="40"/>
      <c r="F473" s="40"/>
      <c r="G473" s="40"/>
      <c r="H473" s="40"/>
    </row>
    <row r="474" spans="4:8" ht="13.25" hidden="1" x14ac:dyDescent="0.2">
      <c r="D474" s="40"/>
      <c r="E474" s="40"/>
      <c r="F474" s="40"/>
      <c r="G474" s="40"/>
      <c r="H474" s="40"/>
    </row>
    <row r="475" spans="4:8" ht="13.25" hidden="1" x14ac:dyDescent="0.2">
      <c r="D475" s="40"/>
      <c r="E475" s="40"/>
      <c r="F475" s="40"/>
      <c r="G475" s="40"/>
      <c r="H475" s="40"/>
    </row>
    <row r="476" spans="4:8" ht="13.25" hidden="1" x14ac:dyDescent="0.2">
      <c r="D476" s="40"/>
      <c r="E476" s="40"/>
      <c r="F476" s="40"/>
      <c r="G476" s="40"/>
      <c r="H476" s="40"/>
    </row>
    <row r="477" spans="4:8" ht="13.25" hidden="1" x14ac:dyDescent="0.2">
      <c r="D477" s="40"/>
      <c r="E477" s="40"/>
      <c r="F477" s="40"/>
      <c r="G477" s="40"/>
      <c r="H477" s="40"/>
    </row>
    <row r="478" spans="4:8" ht="13.25" hidden="1" x14ac:dyDescent="0.2">
      <c r="D478" s="40"/>
      <c r="E478" s="40"/>
      <c r="F478" s="40"/>
      <c r="G478" s="40"/>
      <c r="H478" s="40"/>
    </row>
    <row r="479" spans="4:8" ht="13.25" hidden="1" x14ac:dyDescent="0.2">
      <c r="D479" s="40"/>
      <c r="E479" s="40"/>
      <c r="F479" s="40"/>
      <c r="G479" s="40"/>
      <c r="H479" s="40"/>
    </row>
    <row r="480" spans="4:8" ht="13.25" hidden="1" x14ac:dyDescent="0.2">
      <c r="D480" s="40"/>
      <c r="E480" s="40"/>
      <c r="F480" s="40"/>
      <c r="G480" s="40"/>
      <c r="H480" s="40"/>
    </row>
    <row r="481" spans="4:8" ht="13.25" hidden="1" x14ac:dyDescent="0.2">
      <c r="D481" s="40"/>
      <c r="E481" s="40"/>
      <c r="F481" s="40"/>
      <c r="G481" s="40"/>
      <c r="H481" s="40"/>
    </row>
    <row r="482" spans="4:8" ht="13.25" hidden="1" x14ac:dyDescent="0.2">
      <c r="D482" s="40"/>
      <c r="E482" s="40"/>
      <c r="F482" s="40"/>
      <c r="G482" s="40"/>
      <c r="H482" s="40"/>
    </row>
    <row r="483" spans="4:8" ht="13.25" hidden="1" x14ac:dyDescent="0.2">
      <c r="D483" s="40"/>
      <c r="E483" s="40"/>
      <c r="F483" s="40"/>
      <c r="G483" s="40"/>
      <c r="H483" s="40"/>
    </row>
    <row r="484" spans="4:8" ht="13.25" hidden="1" x14ac:dyDescent="0.2">
      <c r="D484" s="40"/>
      <c r="E484" s="40"/>
      <c r="F484" s="40"/>
      <c r="G484" s="40"/>
      <c r="H484" s="40"/>
    </row>
    <row r="485" spans="4:8" ht="13.25" hidden="1" x14ac:dyDescent="0.2">
      <c r="D485" s="40"/>
      <c r="E485" s="40"/>
      <c r="F485" s="40"/>
      <c r="G485" s="40"/>
      <c r="H485" s="40"/>
    </row>
    <row r="486" spans="4:8" ht="13.25" hidden="1" x14ac:dyDescent="0.2">
      <c r="D486" s="40"/>
      <c r="E486" s="40"/>
      <c r="F486" s="40"/>
      <c r="G486" s="40"/>
      <c r="H486" s="40"/>
    </row>
    <row r="487" spans="4:8" ht="13.25" hidden="1" x14ac:dyDescent="0.2">
      <c r="D487" s="40"/>
      <c r="E487" s="40"/>
      <c r="F487" s="40"/>
      <c r="G487" s="40"/>
      <c r="H487" s="40"/>
    </row>
    <row r="488" spans="4:8" ht="13.25" hidden="1" x14ac:dyDescent="0.2">
      <c r="D488" s="40"/>
      <c r="E488" s="40"/>
      <c r="F488" s="40"/>
      <c r="G488" s="40"/>
      <c r="H488" s="40"/>
    </row>
    <row r="489" spans="4:8" ht="13.25" hidden="1" x14ac:dyDescent="0.2">
      <c r="D489" s="40"/>
      <c r="E489" s="40"/>
      <c r="F489" s="40"/>
      <c r="G489" s="40"/>
      <c r="H489" s="40"/>
    </row>
    <row r="490" spans="4:8" ht="13.25" hidden="1" x14ac:dyDescent="0.2">
      <c r="D490" s="40"/>
      <c r="E490" s="40"/>
      <c r="F490" s="40"/>
      <c r="G490" s="40"/>
      <c r="H490" s="40"/>
    </row>
    <row r="491" spans="4:8" ht="13.25" hidden="1" x14ac:dyDescent="0.2">
      <c r="D491" s="40"/>
      <c r="E491" s="40"/>
      <c r="F491" s="40"/>
      <c r="G491" s="40"/>
      <c r="H491" s="40"/>
    </row>
    <row r="492" spans="4:8" ht="13.25" hidden="1" x14ac:dyDescent="0.2">
      <c r="D492" s="40"/>
      <c r="E492" s="40"/>
      <c r="F492" s="40"/>
      <c r="G492" s="40"/>
      <c r="H492" s="40"/>
    </row>
    <row r="493" spans="4:8" ht="13.25" hidden="1" x14ac:dyDescent="0.2">
      <c r="D493" s="40"/>
      <c r="E493" s="40"/>
      <c r="F493" s="40"/>
      <c r="G493" s="40"/>
      <c r="H493" s="40"/>
    </row>
    <row r="494" spans="4:8" ht="13.25" hidden="1" x14ac:dyDescent="0.2">
      <c r="D494" s="40"/>
      <c r="E494" s="40"/>
      <c r="F494" s="40"/>
      <c r="G494" s="40"/>
      <c r="H494" s="40"/>
    </row>
    <row r="495" spans="4:8" ht="13.25" hidden="1" x14ac:dyDescent="0.2">
      <c r="D495" s="40"/>
      <c r="E495" s="40"/>
      <c r="F495" s="40"/>
      <c r="G495" s="40"/>
      <c r="H495" s="40"/>
    </row>
    <row r="496" spans="4:8" ht="13.25" hidden="1" x14ac:dyDescent="0.2">
      <c r="D496" s="40"/>
      <c r="E496" s="40"/>
      <c r="F496" s="40"/>
      <c r="G496" s="40"/>
      <c r="H496" s="40"/>
    </row>
    <row r="497" spans="4:8" ht="13.25" hidden="1" x14ac:dyDescent="0.2">
      <c r="D497" s="40"/>
      <c r="E497" s="40"/>
      <c r="F497" s="40"/>
      <c r="G497" s="40"/>
      <c r="H497" s="40"/>
    </row>
    <row r="498" spans="4:8" ht="13.25" hidden="1" x14ac:dyDescent="0.2">
      <c r="D498" s="40"/>
      <c r="E498" s="40"/>
      <c r="F498" s="40"/>
      <c r="G498" s="40"/>
      <c r="H498" s="40"/>
    </row>
    <row r="499" spans="4:8" ht="13.25" hidden="1" x14ac:dyDescent="0.2">
      <c r="D499" s="40"/>
      <c r="E499" s="40"/>
      <c r="F499" s="40"/>
      <c r="G499" s="40"/>
      <c r="H499" s="40"/>
    </row>
    <row r="500" spans="4:8" ht="13.25" hidden="1" x14ac:dyDescent="0.2">
      <c r="D500" s="40"/>
      <c r="E500" s="40"/>
      <c r="F500" s="40"/>
      <c r="G500" s="40"/>
      <c r="H500" s="40"/>
    </row>
    <row r="501" spans="4:8" ht="13.25" hidden="1" x14ac:dyDescent="0.2">
      <c r="D501" s="40"/>
      <c r="E501" s="40"/>
      <c r="F501" s="40"/>
      <c r="G501" s="40"/>
      <c r="H501" s="40"/>
    </row>
    <row r="502" spans="4:8" ht="13.25" hidden="1" x14ac:dyDescent="0.2">
      <c r="D502" s="40"/>
      <c r="E502" s="40"/>
      <c r="F502" s="40"/>
      <c r="G502" s="40"/>
      <c r="H502" s="40"/>
    </row>
    <row r="503" spans="4:8" ht="13.25" hidden="1" x14ac:dyDescent="0.2">
      <c r="D503" s="40"/>
      <c r="E503" s="40"/>
      <c r="F503" s="40"/>
      <c r="G503" s="40"/>
      <c r="H503" s="40"/>
    </row>
    <row r="504" spans="4:8" ht="13.25" hidden="1" x14ac:dyDescent="0.2">
      <c r="D504" s="40"/>
      <c r="E504" s="40"/>
      <c r="F504" s="40"/>
      <c r="G504" s="40"/>
      <c r="H504" s="40"/>
    </row>
    <row r="505" spans="4:8" ht="13.25" hidden="1" x14ac:dyDescent="0.2">
      <c r="D505" s="40"/>
      <c r="E505" s="40"/>
      <c r="F505" s="40"/>
      <c r="G505" s="40"/>
      <c r="H505" s="40"/>
    </row>
    <row r="506" spans="4:8" ht="13.25" hidden="1" x14ac:dyDescent="0.2">
      <c r="D506" s="40"/>
      <c r="E506" s="40"/>
      <c r="F506" s="40"/>
      <c r="G506" s="40"/>
      <c r="H506" s="40"/>
    </row>
    <row r="507" spans="4:8" ht="13.25" hidden="1" x14ac:dyDescent="0.2">
      <c r="D507" s="40"/>
      <c r="E507" s="40"/>
      <c r="F507" s="40"/>
      <c r="G507" s="40"/>
      <c r="H507" s="40"/>
    </row>
    <row r="508" spans="4:8" ht="13.25" hidden="1" x14ac:dyDescent="0.2">
      <c r="D508" s="40"/>
      <c r="E508" s="40"/>
      <c r="F508" s="40"/>
      <c r="G508" s="40"/>
      <c r="H508" s="40"/>
    </row>
    <row r="509" spans="4:8" ht="13.25" hidden="1" x14ac:dyDescent="0.2">
      <c r="D509" s="40"/>
      <c r="E509" s="40"/>
      <c r="F509" s="40"/>
      <c r="G509" s="40"/>
      <c r="H509" s="40"/>
    </row>
    <row r="510" spans="4:8" ht="13.25" hidden="1" x14ac:dyDescent="0.2">
      <c r="D510" s="40"/>
      <c r="E510" s="40"/>
      <c r="F510" s="40"/>
      <c r="G510" s="40"/>
      <c r="H510" s="40"/>
    </row>
    <row r="511" spans="4:8" ht="13.25" hidden="1" x14ac:dyDescent="0.2">
      <c r="D511" s="40"/>
      <c r="E511" s="40"/>
      <c r="F511" s="40"/>
      <c r="G511" s="40"/>
      <c r="H511" s="40"/>
    </row>
    <row r="512" spans="4:8" ht="13.25" hidden="1" x14ac:dyDescent="0.2">
      <c r="D512" s="40"/>
      <c r="E512" s="40"/>
      <c r="F512" s="40"/>
      <c r="G512" s="40"/>
      <c r="H512" s="40"/>
    </row>
    <row r="513" spans="4:8" ht="13.25" hidden="1" x14ac:dyDescent="0.2">
      <c r="D513" s="40"/>
      <c r="E513" s="40"/>
      <c r="F513" s="40"/>
      <c r="G513" s="40"/>
      <c r="H513" s="40"/>
    </row>
    <row r="514" spans="4:8" ht="13.25" hidden="1" x14ac:dyDescent="0.2">
      <c r="D514" s="40"/>
      <c r="E514" s="40"/>
      <c r="F514" s="40"/>
      <c r="G514" s="40"/>
      <c r="H514" s="40"/>
    </row>
    <row r="515" spans="4:8" ht="13.25" hidden="1" x14ac:dyDescent="0.2">
      <c r="D515" s="40"/>
      <c r="E515" s="40"/>
      <c r="F515" s="40"/>
      <c r="G515" s="40"/>
      <c r="H515" s="40"/>
    </row>
    <row r="516" spans="4:8" ht="13.25" hidden="1" x14ac:dyDescent="0.2">
      <c r="D516" s="40"/>
      <c r="E516" s="40"/>
      <c r="F516" s="40"/>
      <c r="G516" s="40"/>
      <c r="H516" s="40"/>
    </row>
    <row r="517" spans="4:8" ht="13.25" hidden="1" x14ac:dyDescent="0.2">
      <c r="D517" s="40"/>
      <c r="E517" s="40"/>
      <c r="F517" s="40"/>
      <c r="G517" s="40"/>
      <c r="H517" s="40"/>
    </row>
    <row r="518" spans="4:8" ht="13.25" hidden="1" x14ac:dyDescent="0.2">
      <c r="D518" s="40"/>
      <c r="E518" s="40"/>
      <c r="F518" s="40"/>
      <c r="G518" s="40"/>
      <c r="H518" s="40"/>
    </row>
    <row r="519" spans="4:8" ht="13.25" hidden="1" x14ac:dyDescent="0.2">
      <c r="D519" s="40"/>
      <c r="E519" s="40"/>
      <c r="F519" s="40"/>
      <c r="G519" s="40"/>
      <c r="H519" s="40"/>
    </row>
    <row r="520" spans="4:8" ht="13.25" hidden="1" x14ac:dyDescent="0.2">
      <c r="D520" s="40"/>
      <c r="E520" s="40"/>
      <c r="F520" s="40"/>
      <c r="G520" s="40"/>
      <c r="H520" s="40"/>
    </row>
    <row r="521" spans="4:8" ht="13.25" hidden="1" x14ac:dyDescent="0.2">
      <c r="D521" s="40"/>
      <c r="E521" s="40"/>
      <c r="F521" s="40"/>
      <c r="G521" s="40"/>
      <c r="H521" s="40"/>
    </row>
    <row r="522" spans="4:8" ht="13.25" hidden="1" x14ac:dyDescent="0.2">
      <c r="D522" s="40"/>
      <c r="E522" s="40"/>
      <c r="F522" s="40"/>
      <c r="G522" s="40"/>
      <c r="H522" s="40"/>
    </row>
    <row r="523" spans="4:8" ht="13.25" hidden="1" x14ac:dyDescent="0.2">
      <c r="D523" s="40"/>
      <c r="E523" s="40"/>
      <c r="F523" s="40"/>
      <c r="G523" s="40"/>
      <c r="H523" s="40"/>
    </row>
    <row r="524" spans="4:8" ht="13.25" hidden="1" x14ac:dyDescent="0.2">
      <c r="D524" s="40"/>
      <c r="E524" s="40"/>
      <c r="F524" s="40"/>
      <c r="G524" s="40"/>
      <c r="H524" s="40"/>
    </row>
    <row r="525" spans="4:8" ht="13.25" hidden="1" x14ac:dyDescent="0.2">
      <c r="D525" s="40"/>
      <c r="E525" s="40"/>
      <c r="F525" s="40"/>
      <c r="G525" s="40"/>
      <c r="H525" s="40"/>
    </row>
    <row r="526" spans="4:8" ht="13.25" hidden="1" x14ac:dyDescent="0.2">
      <c r="D526" s="40"/>
      <c r="E526" s="40"/>
      <c r="F526" s="40"/>
      <c r="G526" s="40"/>
      <c r="H526" s="40"/>
    </row>
    <row r="527" spans="4:8" ht="13.25" hidden="1" x14ac:dyDescent="0.2">
      <c r="D527" s="40"/>
      <c r="E527" s="40"/>
      <c r="F527" s="40"/>
      <c r="G527" s="40"/>
      <c r="H527" s="40"/>
    </row>
    <row r="528" spans="4:8" ht="13.25" hidden="1" x14ac:dyDescent="0.2">
      <c r="D528" s="40"/>
      <c r="E528" s="40"/>
      <c r="F528" s="40"/>
      <c r="G528" s="40"/>
      <c r="H528" s="40"/>
    </row>
    <row r="529" spans="4:8" ht="13.25" hidden="1" x14ac:dyDescent="0.2">
      <c r="D529" s="40"/>
      <c r="E529" s="40"/>
      <c r="F529" s="40"/>
      <c r="G529" s="40"/>
      <c r="H529" s="40"/>
    </row>
    <row r="530" spans="4:8" ht="13.25" hidden="1" x14ac:dyDescent="0.2">
      <c r="D530" s="40"/>
      <c r="E530" s="40"/>
      <c r="F530" s="40"/>
      <c r="G530" s="40"/>
      <c r="H530" s="40"/>
    </row>
    <row r="531" spans="4:8" ht="13.25" hidden="1" x14ac:dyDescent="0.2">
      <c r="D531" s="40"/>
      <c r="E531" s="40"/>
      <c r="F531" s="40"/>
      <c r="G531" s="40"/>
      <c r="H531" s="40"/>
    </row>
    <row r="532" spans="4:8" ht="13.25" hidden="1" x14ac:dyDescent="0.2">
      <c r="D532" s="40"/>
      <c r="E532" s="40"/>
      <c r="F532" s="40"/>
      <c r="G532" s="40"/>
      <c r="H532" s="40"/>
    </row>
    <row r="533" spans="4:8" ht="13.25" hidden="1" x14ac:dyDescent="0.2">
      <c r="D533" s="40"/>
      <c r="E533" s="40"/>
      <c r="F533" s="40"/>
      <c r="G533" s="40"/>
      <c r="H533" s="40"/>
    </row>
    <row r="534" spans="4:8" ht="13.25" hidden="1" x14ac:dyDescent="0.2">
      <c r="D534" s="40"/>
      <c r="E534" s="40"/>
      <c r="F534" s="40"/>
      <c r="G534" s="40"/>
      <c r="H534" s="40"/>
    </row>
    <row r="535" spans="4:8" ht="13.25" hidden="1" x14ac:dyDescent="0.2">
      <c r="D535" s="40"/>
      <c r="E535" s="40"/>
      <c r="F535" s="40"/>
      <c r="G535" s="40"/>
      <c r="H535" s="40"/>
    </row>
    <row r="536" spans="4:8" ht="13.25" hidden="1" x14ac:dyDescent="0.2">
      <c r="D536" s="40"/>
      <c r="E536" s="40"/>
      <c r="F536" s="40"/>
      <c r="G536" s="40"/>
      <c r="H536" s="40"/>
    </row>
    <row r="537" spans="4:8" ht="13.25" hidden="1" x14ac:dyDescent="0.2">
      <c r="D537" s="40"/>
      <c r="E537" s="40"/>
      <c r="F537" s="40"/>
      <c r="G537" s="40"/>
      <c r="H537" s="40"/>
    </row>
    <row r="538" spans="4:8" ht="13.25" hidden="1" x14ac:dyDescent="0.2">
      <c r="D538" s="40"/>
      <c r="E538" s="40"/>
      <c r="F538" s="40"/>
      <c r="G538" s="40"/>
      <c r="H538" s="40"/>
    </row>
    <row r="539" spans="4:8" ht="13.25" hidden="1" x14ac:dyDescent="0.2">
      <c r="D539" s="40"/>
      <c r="E539" s="40"/>
      <c r="F539" s="40"/>
      <c r="G539" s="40"/>
      <c r="H539" s="40"/>
    </row>
    <row r="540" spans="4:8" ht="13.25" hidden="1" x14ac:dyDescent="0.2">
      <c r="D540" s="40"/>
      <c r="E540" s="40"/>
      <c r="F540" s="40"/>
      <c r="G540" s="40"/>
      <c r="H540" s="40"/>
    </row>
    <row r="541" spans="4:8" ht="13.25" hidden="1" x14ac:dyDescent="0.2">
      <c r="D541" s="40"/>
      <c r="E541" s="40"/>
      <c r="F541" s="40"/>
      <c r="G541" s="40"/>
      <c r="H541" s="40"/>
    </row>
    <row r="542" spans="4:8" ht="13.25" hidden="1" x14ac:dyDescent="0.2">
      <c r="D542" s="40"/>
      <c r="E542" s="40"/>
      <c r="F542" s="40"/>
      <c r="G542" s="40"/>
      <c r="H542" s="40"/>
    </row>
    <row r="543" spans="4:8" ht="13.25" hidden="1" x14ac:dyDescent="0.2">
      <c r="D543" s="40"/>
      <c r="E543" s="40"/>
      <c r="F543" s="40"/>
      <c r="G543" s="40"/>
      <c r="H543" s="40"/>
    </row>
    <row r="544" spans="4:8" ht="13.25" hidden="1" x14ac:dyDescent="0.2">
      <c r="D544" s="40"/>
      <c r="E544" s="40"/>
      <c r="F544" s="40"/>
      <c r="G544" s="40"/>
      <c r="H544" s="40"/>
    </row>
    <row r="545" spans="4:8" ht="13.25" hidden="1" x14ac:dyDescent="0.2">
      <c r="D545" s="40"/>
      <c r="E545" s="40"/>
      <c r="F545" s="40"/>
      <c r="G545" s="40"/>
      <c r="H545" s="40"/>
    </row>
    <row r="546" spans="4:8" ht="13.25" hidden="1" x14ac:dyDescent="0.2">
      <c r="D546" s="40"/>
      <c r="E546" s="40"/>
      <c r="F546" s="40"/>
      <c r="G546" s="40"/>
      <c r="H546" s="40"/>
    </row>
    <row r="547" spans="4:8" ht="13.25" hidden="1" x14ac:dyDescent="0.2">
      <c r="D547" s="40"/>
      <c r="E547" s="40"/>
      <c r="F547" s="40"/>
      <c r="G547" s="40"/>
      <c r="H547" s="40"/>
    </row>
    <row r="548" spans="4:8" ht="13.25" hidden="1" x14ac:dyDescent="0.2">
      <c r="D548" s="40"/>
      <c r="E548" s="40"/>
      <c r="F548" s="40"/>
      <c r="G548" s="40"/>
      <c r="H548" s="40"/>
    </row>
    <row r="549" spans="4:8" ht="13.25" hidden="1" x14ac:dyDescent="0.2">
      <c r="D549" s="40"/>
      <c r="E549" s="40"/>
      <c r="F549" s="40"/>
      <c r="G549" s="40"/>
      <c r="H549" s="40"/>
    </row>
    <row r="550" spans="4:8" ht="13.25" hidden="1" x14ac:dyDescent="0.2">
      <c r="D550" s="40"/>
      <c r="E550" s="40"/>
      <c r="F550" s="40"/>
      <c r="G550" s="40"/>
      <c r="H550" s="40"/>
    </row>
    <row r="551" spans="4:8" ht="13.25" hidden="1" x14ac:dyDescent="0.2">
      <c r="D551" s="40"/>
      <c r="E551" s="40"/>
      <c r="F551" s="40"/>
      <c r="G551" s="40"/>
      <c r="H551" s="40"/>
    </row>
    <row r="552" spans="4:8" ht="13.25" hidden="1" x14ac:dyDescent="0.2">
      <c r="D552" s="40"/>
      <c r="E552" s="40"/>
      <c r="F552" s="40"/>
      <c r="G552" s="40"/>
      <c r="H552" s="40"/>
    </row>
    <row r="553" spans="4:8" ht="13.25" hidden="1" x14ac:dyDescent="0.2">
      <c r="D553" s="40"/>
      <c r="E553" s="40"/>
      <c r="F553" s="40"/>
      <c r="G553" s="40"/>
      <c r="H553" s="40"/>
    </row>
    <row r="554" spans="4:8" ht="13.25" hidden="1" x14ac:dyDescent="0.2">
      <c r="D554" s="40"/>
      <c r="E554" s="40"/>
      <c r="F554" s="40"/>
      <c r="G554" s="40"/>
      <c r="H554" s="40"/>
    </row>
    <row r="555" spans="4:8" ht="13.25" hidden="1" x14ac:dyDescent="0.2">
      <c r="D555" s="40"/>
      <c r="E555" s="40"/>
      <c r="F555" s="40"/>
      <c r="G555" s="40"/>
      <c r="H555" s="40"/>
    </row>
    <row r="556" spans="4:8" ht="13.25" hidden="1" x14ac:dyDescent="0.2">
      <c r="D556" s="40"/>
      <c r="E556" s="40"/>
      <c r="F556" s="40"/>
      <c r="G556" s="40"/>
      <c r="H556" s="40"/>
    </row>
    <row r="557" spans="4:8" ht="13.25" hidden="1" x14ac:dyDescent="0.2">
      <c r="D557" s="40"/>
      <c r="E557" s="40"/>
      <c r="F557" s="40"/>
      <c r="G557" s="40"/>
      <c r="H557" s="40"/>
    </row>
    <row r="558" spans="4:8" ht="13.25" hidden="1" x14ac:dyDescent="0.2">
      <c r="D558" s="40"/>
      <c r="E558" s="40"/>
      <c r="F558" s="40"/>
      <c r="G558" s="40"/>
      <c r="H558" s="40"/>
    </row>
    <row r="559" spans="4:8" ht="13.25" hidden="1" x14ac:dyDescent="0.2">
      <c r="D559" s="40"/>
      <c r="E559" s="40"/>
      <c r="F559" s="40"/>
      <c r="G559" s="40"/>
      <c r="H559" s="40"/>
    </row>
    <row r="560" spans="4:8" ht="13.25" hidden="1" x14ac:dyDescent="0.2">
      <c r="D560" s="40"/>
      <c r="E560" s="40"/>
      <c r="F560" s="40"/>
      <c r="G560" s="40"/>
      <c r="H560" s="40"/>
    </row>
    <row r="561" spans="4:8" ht="13.25" hidden="1" x14ac:dyDescent="0.2">
      <c r="D561" s="40"/>
      <c r="E561" s="40"/>
      <c r="F561" s="40"/>
      <c r="G561" s="40"/>
      <c r="H561" s="40"/>
    </row>
    <row r="562" spans="4:8" ht="13.25" hidden="1" x14ac:dyDescent="0.2">
      <c r="D562" s="40"/>
      <c r="E562" s="40"/>
      <c r="F562" s="40"/>
      <c r="G562" s="40"/>
      <c r="H562" s="40"/>
    </row>
    <row r="563" spans="4:8" ht="13.25" hidden="1" x14ac:dyDescent="0.2">
      <c r="D563" s="40"/>
      <c r="E563" s="40"/>
      <c r="F563" s="40"/>
      <c r="G563" s="40"/>
      <c r="H563" s="40"/>
    </row>
    <row r="564" spans="4:8" ht="13.25" hidden="1" x14ac:dyDescent="0.2">
      <c r="D564" s="40"/>
      <c r="E564" s="40"/>
      <c r="F564" s="40"/>
      <c r="G564" s="40"/>
      <c r="H564" s="40"/>
    </row>
    <row r="565" spans="4:8" ht="13.25" hidden="1" x14ac:dyDescent="0.2">
      <c r="D565" s="40"/>
      <c r="E565" s="40"/>
      <c r="F565" s="40"/>
      <c r="G565" s="40"/>
      <c r="H565" s="40"/>
    </row>
    <row r="566" spans="4:8" ht="13.25" hidden="1" x14ac:dyDescent="0.2">
      <c r="D566" s="40"/>
      <c r="E566" s="40"/>
      <c r="F566" s="40"/>
      <c r="G566" s="40"/>
      <c r="H566" s="40"/>
    </row>
    <row r="567" spans="4:8" ht="13.25" hidden="1" x14ac:dyDescent="0.2">
      <c r="D567" s="40"/>
      <c r="E567" s="40"/>
      <c r="F567" s="40"/>
      <c r="G567" s="40"/>
      <c r="H567" s="40"/>
    </row>
    <row r="568" spans="4:8" ht="13.25" hidden="1" x14ac:dyDescent="0.2">
      <c r="D568" s="40"/>
      <c r="E568" s="40"/>
      <c r="F568" s="40"/>
      <c r="G568" s="40"/>
      <c r="H568" s="40"/>
    </row>
    <row r="569" spans="4:8" ht="13.25" hidden="1" x14ac:dyDescent="0.2">
      <c r="D569" s="40"/>
      <c r="E569" s="40"/>
      <c r="F569" s="40"/>
      <c r="G569" s="40"/>
      <c r="H569" s="40"/>
    </row>
    <row r="570" spans="4:8" ht="13.25" hidden="1" x14ac:dyDescent="0.2">
      <c r="D570" s="40"/>
      <c r="E570" s="40"/>
      <c r="F570" s="40"/>
      <c r="G570" s="40"/>
      <c r="H570" s="40"/>
    </row>
    <row r="571" spans="4:8" ht="13.25" hidden="1" x14ac:dyDescent="0.2">
      <c r="D571" s="40"/>
      <c r="E571" s="40"/>
      <c r="F571" s="40"/>
      <c r="G571" s="40"/>
      <c r="H571" s="40"/>
    </row>
    <row r="572" spans="4:8" ht="13.25" hidden="1" x14ac:dyDescent="0.2">
      <c r="D572" s="40"/>
      <c r="E572" s="40"/>
      <c r="F572" s="40"/>
      <c r="G572" s="40"/>
      <c r="H572" s="40"/>
    </row>
    <row r="573" spans="4:8" ht="13.25" hidden="1" x14ac:dyDescent="0.2">
      <c r="D573" s="40"/>
      <c r="E573" s="40"/>
      <c r="F573" s="40"/>
      <c r="G573" s="40"/>
      <c r="H573" s="40"/>
    </row>
    <row r="574" spans="4:8" ht="13.25" hidden="1" x14ac:dyDescent="0.2">
      <c r="D574" s="40"/>
      <c r="E574" s="40"/>
      <c r="F574" s="40"/>
      <c r="G574" s="40"/>
      <c r="H574" s="40"/>
    </row>
    <row r="575" spans="4:8" ht="13.25" hidden="1" x14ac:dyDescent="0.2">
      <c r="D575" s="40"/>
      <c r="E575" s="40"/>
      <c r="F575" s="40"/>
      <c r="G575" s="40"/>
      <c r="H575" s="40"/>
    </row>
    <row r="576" spans="4:8" ht="13.25" hidden="1" x14ac:dyDescent="0.2">
      <c r="D576" s="40"/>
      <c r="E576" s="40"/>
      <c r="F576" s="40"/>
      <c r="G576" s="40"/>
      <c r="H576" s="40"/>
    </row>
    <row r="577" spans="4:8" ht="13.25" hidden="1" x14ac:dyDescent="0.2">
      <c r="D577" s="40"/>
      <c r="E577" s="40"/>
      <c r="F577" s="40"/>
      <c r="G577" s="40"/>
      <c r="H577" s="40"/>
    </row>
    <row r="578" spans="4:8" ht="13.25" hidden="1" x14ac:dyDescent="0.2">
      <c r="D578" s="40"/>
      <c r="E578" s="40"/>
      <c r="F578" s="40"/>
      <c r="G578" s="40"/>
      <c r="H578" s="40"/>
    </row>
    <row r="579" spans="4:8" ht="13.25" hidden="1" x14ac:dyDescent="0.2">
      <c r="D579" s="40"/>
      <c r="E579" s="40"/>
      <c r="F579" s="40"/>
      <c r="G579" s="40"/>
      <c r="H579" s="40"/>
    </row>
    <row r="580" spans="4:8" ht="13.25" hidden="1" x14ac:dyDescent="0.2">
      <c r="D580" s="40"/>
      <c r="E580" s="40"/>
      <c r="F580" s="40"/>
      <c r="G580" s="40"/>
      <c r="H580" s="40"/>
    </row>
    <row r="581" spans="4:8" ht="13.25" hidden="1" x14ac:dyDescent="0.2">
      <c r="D581" s="40"/>
      <c r="E581" s="40"/>
      <c r="F581" s="40"/>
      <c r="G581" s="40"/>
      <c r="H581" s="40"/>
    </row>
    <row r="582" spans="4:8" ht="13.25" hidden="1" x14ac:dyDescent="0.2">
      <c r="D582" s="40"/>
      <c r="E582" s="40"/>
      <c r="F582" s="40"/>
      <c r="G582" s="40"/>
      <c r="H582" s="40"/>
    </row>
    <row r="583" spans="4:8" ht="13.25" hidden="1" x14ac:dyDescent="0.2">
      <c r="D583" s="40"/>
      <c r="E583" s="40"/>
      <c r="F583" s="40"/>
      <c r="G583" s="40"/>
      <c r="H583" s="40"/>
    </row>
    <row r="584" spans="4:8" ht="13.25" hidden="1" x14ac:dyDescent="0.2">
      <c r="D584" s="40"/>
      <c r="E584" s="40"/>
      <c r="F584" s="40"/>
      <c r="G584" s="40"/>
      <c r="H584" s="40"/>
    </row>
    <row r="585" spans="4:8" ht="13.25" hidden="1" x14ac:dyDescent="0.2">
      <c r="D585" s="40"/>
      <c r="E585" s="40"/>
      <c r="F585" s="40"/>
      <c r="G585" s="40"/>
      <c r="H585" s="40"/>
    </row>
    <row r="586" spans="4:8" ht="13.25" hidden="1" x14ac:dyDescent="0.2">
      <c r="D586" s="40"/>
      <c r="E586" s="40"/>
      <c r="F586" s="40"/>
      <c r="G586" s="40"/>
      <c r="H586" s="40"/>
    </row>
    <row r="587" spans="4:8" ht="13.25" hidden="1" x14ac:dyDescent="0.2">
      <c r="D587" s="40"/>
      <c r="E587" s="40"/>
      <c r="F587" s="40"/>
      <c r="G587" s="40"/>
      <c r="H587" s="40"/>
    </row>
    <row r="588" spans="4:8" ht="13.25" hidden="1" x14ac:dyDescent="0.2">
      <c r="D588" s="40"/>
      <c r="E588" s="40"/>
      <c r="F588" s="40"/>
      <c r="G588" s="40"/>
      <c r="H588" s="40"/>
    </row>
    <row r="589" spans="4:8" ht="13.25" hidden="1" x14ac:dyDescent="0.2">
      <c r="D589" s="40"/>
      <c r="E589" s="40"/>
      <c r="F589" s="40"/>
      <c r="G589" s="40"/>
      <c r="H589" s="40"/>
    </row>
    <row r="590" spans="4:8" ht="13.25" hidden="1" x14ac:dyDescent="0.2">
      <c r="D590" s="40"/>
      <c r="E590" s="40"/>
      <c r="F590" s="40"/>
      <c r="G590" s="40"/>
      <c r="H590" s="40"/>
    </row>
    <row r="591" spans="4:8" ht="13.25" hidden="1" x14ac:dyDescent="0.2">
      <c r="D591" s="40"/>
      <c r="E591" s="40"/>
      <c r="F591" s="40"/>
      <c r="G591" s="40"/>
      <c r="H591" s="40"/>
    </row>
    <row r="592" spans="4:8" ht="13.25" hidden="1" x14ac:dyDescent="0.2">
      <c r="D592" s="40"/>
      <c r="E592" s="40"/>
      <c r="F592" s="40"/>
      <c r="G592" s="40"/>
      <c r="H592" s="40"/>
    </row>
    <row r="593" spans="4:8" ht="13.25" hidden="1" x14ac:dyDescent="0.2">
      <c r="D593" s="40"/>
      <c r="E593" s="40"/>
      <c r="F593" s="40"/>
      <c r="G593" s="40"/>
      <c r="H593" s="40"/>
    </row>
    <row r="594" spans="4:8" ht="13.25" hidden="1" x14ac:dyDescent="0.2">
      <c r="D594" s="40"/>
      <c r="E594" s="40"/>
      <c r="F594" s="40"/>
      <c r="G594" s="40"/>
      <c r="H594" s="40"/>
    </row>
    <row r="595" spans="4:8" ht="13.25" hidden="1" x14ac:dyDescent="0.2">
      <c r="D595" s="40"/>
      <c r="E595" s="40"/>
      <c r="F595" s="40"/>
      <c r="G595" s="40"/>
      <c r="H595" s="40"/>
    </row>
    <row r="596" spans="4:8" ht="13.25" hidden="1" x14ac:dyDescent="0.2">
      <c r="D596" s="40"/>
      <c r="E596" s="40"/>
      <c r="F596" s="40"/>
      <c r="G596" s="40"/>
      <c r="H596" s="40"/>
    </row>
    <row r="597" spans="4:8" ht="13.25" hidden="1" x14ac:dyDescent="0.2">
      <c r="D597" s="40"/>
      <c r="E597" s="40"/>
      <c r="F597" s="40"/>
      <c r="G597" s="40"/>
      <c r="H597" s="40"/>
    </row>
    <row r="598" spans="4:8" ht="13.25" hidden="1" x14ac:dyDescent="0.2">
      <c r="D598" s="40"/>
      <c r="E598" s="40"/>
      <c r="F598" s="40"/>
      <c r="G598" s="40"/>
      <c r="H598" s="40"/>
    </row>
    <row r="599" spans="4:8" ht="13.25" hidden="1" x14ac:dyDescent="0.2">
      <c r="D599" s="40"/>
      <c r="E599" s="40"/>
      <c r="F599" s="40"/>
      <c r="G599" s="40"/>
      <c r="H599" s="40"/>
    </row>
    <row r="600" spans="4:8" ht="13.25" hidden="1" x14ac:dyDescent="0.2"/>
    <row r="601" spans="4:8" ht="13.25" hidden="1" x14ac:dyDescent="0.2"/>
    <row r="602" spans="4:8" ht="13.25" hidden="1" x14ac:dyDescent="0.2"/>
    <row r="603" spans="4:8" ht="13.25" hidden="1" x14ac:dyDescent="0.2"/>
    <row r="604" spans="4:8" ht="13.25" hidden="1" x14ac:dyDescent="0.2"/>
    <row r="605" spans="4:8" ht="13.25" hidden="1" x14ac:dyDescent="0.2"/>
    <row r="606" spans="4:8" ht="13.25" hidden="1" x14ac:dyDescent="0.2"/>
    <row r="607" spans="4:8" ht="13.25" hidden="1" x14ac:dyDescent="0.2"/>
    <row r="608" spans="4:8" ht="13.25" hidden="1" x14ac:dyDescent="0.2"/>
    <row r="609" ht="13.25" hidden="1" x14ac:dyDescent="0.2"/>
  </sheetData>
  <sheetProtection algorithmName="SHA-512" hashValue="iQv/J26gdYztW8ItppKvxaLbjT85DwdWu5AGJBh+2yEH/pi631GWY1RcYNUizc7+eoZ7SMDwK1rlCXwVprC2Sw==" saltValue="Z3aq9Cgpz/xgnbMYXOsvVw==" spinCount="100000" sheet="1" objects="1" scenarios="1"/>
  <mergeCells count="110">
    <mergeCell ref="C175:F175"/>
    <mergeCell ref="C164:F164"/>
    <mergeCell ref="C166:F166"/>
    <mergeCell ref="I166:K166"/>
    <mergeCell ref="E167:H167"/>
    <mergeCell ref="C170:H170"/>
    <mergeCell ref="C174:F174"/>
    <mergeCell ref="C154:F154"/>
    <mergeCell ref="C155:F155"/>
    <mergeCell ref="I155:K155"/>
    <mergeCell ref="E156:H156"/>
    <mergeCell ref="C159:H159"/>
    <mergeCell ref="C163:F163"/>
    <mergeCell ref="C145:F145"/>
    <mergeCell ref="C146:F146"/>
    <mergeCell ref="I146:K146"/>
    <mergeCell ref="E147:H147"/>
    <mergeCell ref="C150:H150"/>
    <mergeCell ref="C153:F153"/>
    <mergeCell ref="C135:F135"/>
    <mergeCell ref="C136:F136"/>
    <mergeCell ref="I136:K136"/>
    <mergeCell ref="E137:H137"/>
    <mergeCell ref="C140:H140"/>
    <mergeCell ref="C144:F144"/>
    <mergeCell ref="C125:F125"/>
    <mergeCell ref="C127:F127"/>
    <mergeCell ref="I127:K127"/>
    <mergeCell ref="E128:H128"/>
    <mergeCell ref="C131:H131"/>
    <mergeCell ref="C134:F134"/>
    <mergeCell ref="C115:F115"/>
    <mergeCell ref="C116:F116"/>
    <mergeCell ref="I116:K116"/>
    <mergeCell ref="E117:H117"/>
    <mergeCell ref="C120:H120"/>
    <mergeCell ref="C124:F124"/>
    <mergeCell ref="C106:F106"/>
    <mergeCell ref="C107:F107"/>
    <mergeCell ref="I107:K107"/>
    <mergeCell ref="E108:H108"/>
    <mergeCell ref="C111:H111"/>
    <mergeCell ref="C114:F114"/>
    <mergeCell ref="C96:F96"/>
    <mergeCell ref="C97:F97"/>
    <mergeCell ref="I97:K97"/>
    <mergeCell ref="E98:H98"/>
    <mergeCell ref="C101:H101"/>
    <mergeCell ref="C105:F105"/>
    <mergeCell ref="C86:F86"/>
    <mergeCell ref="C88:F88"/>
    <mergeCell ref="I88:K88"/>
    <mergeCell ref="E89:H89"/>
    <mergeCell ref="C92:H92"/>
    <mergeCell ref="C95:F95"/>
    <mergeCell ref="C76:F76"/>
    <mergeCell ref="C77:F77"/>
    <mergeCell ref="I77:K77"/>
    <mergeCell ref="E78:H78"/>
    <mergeCell ref="C81:H81"/>
    <mergeCell ref="C85:F85"/>
    <mergeCell ref="C67:F67"/>
    <mergeCell ref="C68:F68"/>
    <mergeCell ref="I68:K68"/>
    <mergeCell ref="E69:H69"/>
    <mergeCell ref="C72:H72"/>
    <mergeCell ref="C75:F75"/>
    <mergeCell ref="C57:F57"/>
    <mergeCell ref="C58:F58"/>
    <mergeCell ref="I58:K58"/>
    <mergeCell ref="E59:H59"/>
    <mergeCell ref="C62:H62"/>
    <mergeCell ref="C66:F66"/>
    <mergeCell ref="C47:F47"/>
    <mergeCell ref="C49:F49"/>
    <mergeCell ref="I49:K49"/>
    <mergeCell ref="E50:H50"/>
    <mergeCell ref="C53:H53"/>
    <mergeCell ref="C56:F56"/>
    <mergeCell ref="C37:F37"/>
    <mergeCell ref="C38:F38"/>
    <mergeCell ref="I38:K38"/>
    <mergeCell ref="E39:H39"/>
    <mergeCell ref="C42:H42"/>
    <mergeCell ref="C46:F46"/>
    <mergeCell ref="C28:F28"/>
    <mergeCell ref="C29:F29"/>
    <mergeCell ref="I29:K29"/>
    <mergeCell ref="E30:H30"/>
    <mergeCell ref="C33:H33"/>
    <mergeCell ref="C36:F36"/>
    <mergeCell ref="C18:F18"/>
    <mergeCell ref="C19:F19"/>
    <mergeCell ref="I19:K19"/>
    <mergeCell ref="E20:H20"/>
    <mergeCell ref="C23:H23"/>
    <mergeCell ref="C27:F27"/>
    <mergeCell ref="C10:F10"/>
    <mergeCell ref="I10:K10"/>
    <mergeCell ref="N10:AE10"/>
    <mergeCell ref="E11:H11"/>
    <mergeCell ref="C14:H14"/>
    <mergeCell ref="C17:F17"/>
    <mergeCell ref="B2:C4"/>
    <mergeCell ref="D2:H4"/>
    <mergeCell ref="B5:H5"/>
    <mergeCell ref="B6:H6"/>
    <mergeCell ref="C8:F8"/>
    <mergeCell ref="C9:F9"/>
    <mergeCell ref="P2:R3"/>
  </mergeCells>
  <conditionalFormatting sqref="L10">
    <cfRule type="cellIs" dxfId="239" priority="81" operator="greaterThan">
      <formula>110%</formula>
    </cfRule>
    <cfRule type="cellIs" dxfId="238" priority="82" operator="between">
      <formula>100.001%</formula>
      <formula>110%</formula>
    </cfRule>
    <cfRule type="cellIs" dxfId="237" priority="83" operator="between">
      <formula>70.001%</formula>
      <formula>100%</formula>
    </cfRule>
    <cfRule type="cellIs" dxfId="236" priority="84" operator="between">
      <formula>0.00001%</formula>
      <formula>70%</formula>
    </cfRule>
    <cfRule type="cellIs" dxfId="235" priority="85" operator="equal">
      <formula>0</formula>
    </cfRule>
  </conditionalFormatting>
  <conditionalFormatting sqref="L19">
    <cfRule type="cellIs" dxfId="234" priority="76" operator="greaterThan">
      <formula>110%</formula>
    </cfRule>
    <cfRule type="cellIs" dxfId="233" priority="77" operator="between">
      <formula>100.001%</formula>
      <formula>110%</formula>
    </cfRule>
    <cfRule type="cellIs" dxfId="232" priority="78" operator="between">
      <formula>70.001%</formula>
      <formula>100%</formula>
    </cfRule>
    <cfRule type="cellIs" dxfId="231" priority="79" operator="between">
      <formula>0.00001%</formula>
      <formula>70%</formula>
    </cfRule>
    <cfRule type="cellIs" dxfId="230" priority="80" operator="equal">
      <formula>0</formula>
    </cfRule>
  </conditionalFormatting>
  <conditionalFormatting sqref="L29">
    <cfRule type="cellIs" dxfId="229" priority="71" operator="greaterThan">
      <formula>110%</formula>
    </cfRule>
    <cfRule type="cellIs" dxfId="228" priority="72" operator="between">
      <formula>100.001%</formula>
      <formula>110%</formula>
    </cfRule>
    <cfRule type="cellIs" dxfId="227" priority="73" operator="between">
      <formula>70.001%</formula>
      <formula>100%</formula>
    </cfRule>
    <cfRule type="cellIs" dxfId="226" priority="74" operator="between">
      <formula>0.00001%</formula>
      <formula>70%</formula>
    </cfRule>
    <cfRule type="cellIs" dxfId="225" priority="75" operator="equal">
      <formula>0</formula>
    </cfRule>
  </conditionalFormatting>
  <conditionalFormatting sqref="L38">
    <cfRule type="cellIs" dxfId="224" priority="66" operator="greaterThan">
      <formula>110%</formula>
    </cfRule>
    <cfRule type="cellIs" dxfId="223" priority="67" operator="between">
      <formula>100.001%</formula>
      <formula>110%</formula>
    </cfRule>
    <cfRule type="cellIs" dxfId="222" priority="68" operator="between">
      <formula>70.001%</formula>
      <formula>100%</formula>
    </cfRule>
    <cfRule type="cellIs" dxfId="221" priority="69" operator="between">
      <formula>0.00001%</formula>
      <formula>70%</formula>
    </cfRule>
    <cfRule type="cellIs" dxfId="220" priority="70" operator="equal">
      <formula>0</formula>
    </cfRule>
  </conditionalFormatting>
  <conditionalFormatting sqref="L49">
    <cfRule type="cellIs" dxfId="219" priority="61" operator="greaterThan">
      <formula>110%</formula>
    </cfRule>
    <cfRule type="cellIs" dxfId="218" priority="62" operator="between">
      <formula>100.001%</formula>
      <formula>110%</formula>
    </cfRule>
    <cfRule type="cellIs" dxfId="217" priority="63" operator="between">
      <formula>70.001%</formula>
      <formula>100%</formula>
    </cfRule>
    <cfRule type="cellIs" dxfId="216" priority="64" operator="between">
      <formula>0.00001%</formula>
      <formula>70%</formula>
    </cfRule>
    <cfRule type="cellIs" dxfId="215" priority="65" operator="equal">
      <formula>0</formula>
    </cfRule>
  </conditionalFormatting>
  <conditionalFormatting sqref="L58">
    <cfRule type="cellIs" dxfId="214" priority="56" operator="greaterThan">
      <formula>110%</formula>
    </cfRule>
    <cfRule type="cellIs" dxfId="213" priority="57" operator="between">
      <formula>100.001%</formula>
      <formula>110%</formula>
    </cfRule>
    <cfRule type="cellIs" dxfId="212" priority="58" operator="between">
      <formula>70.001%</formula>
      <formula>100%</formula>
    </cfRule>
    <cfRule type="cellIs" dxfId="211" priority="59" operator="between">
      <formula>0.00001%</formula>
      <formula>70%</formula>
    </cfRule>
    <cfRule type="cellIs" dxfId="210" priority="60" operator="equal">
      <formula>0</formula>
    </cfRule>
  </conditionalFormatting>
  <conditionalFormatting sqref="L68">
    <cfRule type="cellIs" dxfId="209" priority="51" operator="greaterThan">
      <formula>110%</formula>
    </cfRule>
    <cfRule type="cellIs" dxfId="208" priority="52" operator="between">
      <formula>100.001%</formula>
      <formula>110%</formula>
    </cfRule>
    <cfRule type="cellIs" dxfId="207" priority="53" operator="between">
      <formula>70.001%</formula>
      <formula>100%</formula>
    </cfRule>
    <cfRule type="cellIs" dxfId="206" priority="54" operator="between">
      <formula>0.00001%</formula>
      <formula>70%</formula>
    </cfRule>
    <cfRule type="cellIs" dxfId="205" priority="55" operator="equal">
      <formula>0</formula>
    </cfRule>
  </conditionalFormatting>
  <conditionalFormatting sqref="L77">
    <cfRule type="cellIs" dxfId="204" priority="46" operator="greaterThan">
      <formula>110%</formula>
    </cfRule>
    <cfRule type="cellIs" dxfId="203" priority="47" operator="between">
      <formula>100.001%</formula>
      <formula>110%</formula>
    </cfRule>
    <cfRule type="cellIs" dxfId="202" priority="48" operator="between">
      <formula>70.001%</formula>
      <formula>100%</formula>
    </cfRule>
    <cfRule type="cellIs" dxfId="201" priority="49" operator="between">
      <formula>0.00001%</formula>
      <formula>70%</formula>
    </cfRule>
    <cfRule type="cellIs" dxfId="200" priority="50" operator="equal">
      <formula>0</formula>
    </cfRule>
  </conditionalFormatting>
  <conditionalFormatting sqref="L88">
    <cfRule type="cellIs" dxfId="199" priority="41" operator="greaterThan">
      <formula>110%</formula>
    </cfRule>
    <cfRule type="cellIs" dxfId="198" priority="42" operator="between">
      <formula>100.001%</formula>
      <formula>110%</formula>
    </cfRule>
    <cfRule type="cellIs" dxfId="197" priority="43" operator="between">
      <formula>70.001%</formula>
      <formula>100%</formula>
    </cfRule>
    <cfRule type="cellIs" dxfId="196" priority="44" operator="between">
      <formula>0.00001%</formula>
      <formula>70%</formula>
    </cfRule>
    <cfRule type="cellIs" dxfId="195" priority="45" operator="equal">
      <formula>0</formula>
    </cfRule>
  </conditionalFormatting>
  <conditionalFormatting sqref="L97">
    <cfRule type="cellIs" dxfId="194" priority="36" operator="greaterThan">
      <formula>110%</formula>
    </cfRule>
    <cfRule type="cellIs" dxfId="193" priority="37" operator="between">
      <formula>100.001%</formula>
      <formula>110%</formula>
    </cfRule>
    <cfRule type="cellIs" dxfId="192" priority="38" operator="between">
      <formula>70.001%</formula>
      <formula>100%</formula>
    </cfRule>
    <cfRule type="cellIs" dxfId="191" priority="39" operator="between">
      <formula>0.00001%</formula>
      <formula>70%</formula>
    </cfRule>
    <cfRule type="cellIs" dxfId="190" priority="40" operator="equal">
      <formula>0</formula>
    </cfRule>
  </conditionalFormatting>
  <conditionalFormatting sqref="L107">
    <cfRule type="cellIs" dxfId="189" priority="31" operator="greaterThan">
      <formula>110%</formula>
    </cfRule>
    <cfRule type="cellIs" dxfId="188" priority="32" operator="between">
      <formula>100.001%</formula>
      <formula>110%</formula>
    </cfRule>
    <cfRule type="cellIs" dxfId="187" priority="33" operator="between">
      <formula>70.001%</formula>
      <formula>100%</formula>
    </cfRule>
    <cfRule type="cellIs" dxfId="186" priority="34" operator="between">
      <formula>0.00001%</formula>
      <formula>70%</formula>
    </cfRule>
    <cfRule type="cellIs" dxfId="185" priority="35" operator="equal">
      <formula>0</formula>
    </cfRule>
  </conditionalFormatting>
  <conditionalFormatting sqref="L116">
    <cfRule type="cellIs" dxfId="184" priority="26" operator="greaterThan">
      <formula>110%</formula>
    </cfRule>
    <cfRule type="cellIs" dxfId="183" priority="27" operator="between">
      <formula>100.001%</formula>
      <formula>110%</formula>
    </cfRule>
    <cfRule type="cellIs" dxfId="182" priority="28" operator="between">
      <formula>70.001%</formula>
      <formula>100%</formula>
    </cfRule>
    <cfRule type="cellIs" dxfId="181" priority="29" operator="between">
      <formula>0.00001%</formula>
      <formula>70%</formula>
    </cfRule>
    <cfRule type="cellIs" dxfId="180" priority="30" operator="equal">
      <formula>0</formula>
    </cfRule>
  </conditionalFormatting>
  <conditionalFormatting sqref="L127">
    <cfRule type="cellIs" dxfId="179" priority="21" operator="greaterThan">
      <formula>110%</formula>
    </cfRule>
    <cfRule type="cellIs" dxfId="178" priority="22" operator="between">
      <formula>100.001%</formula>
      <formula>110%</formula>
    </cfRule>
    <cfRule type="cellIs" dxfId="177" priority="23" operator="between">
      <formula>70.001%</formula>
      <formula>100%</formula>
    </cfRule>
    <cfRule type="cellIs" dxfId="176" priority="24" operator="between">
      <formula>0.00001%</formula>
      <formula>70%</formula>
    </cfRule>
    <cfRule type="cellIs" dxfId="175" priority="25" operator="equal">
      <formula>0</formula>
    </cfRule>
  </conditionalFormatting>
  <conditionalFormatting sqref="L136">
    <cfRule type="cellIs" dxfId="174" priority="16" operator="greaterThan">
      <formula>110%</formula>
    </cfRule>
    <cfRule type="cellIs" dxfId="173" priority="17" operator="between">
      <formula>100.001%</formula>
      <formula>110%</formula>
    </cfRule>
    <cfRule type="cellIs" dxfId="172" priority="18" operator="between">
      <formula>70.001%</formula>
      <formula>100%</formula>
    </cfRule>
    <cfRule type="cellIs" dxfId="171" priority="19" operator="between">
      <formula>0.00001%</formula>
      <formula>70%</formula>
    </cfRule>
    <cfRule type="cellIs" dxfId="170" priority="20" operator="equal">
      <formula>0</formula>
    </cfRule>
  </conditionalFormatting>
  <conditionalFormatting sqref="L146">
    <cfRule type="cellIs" dxfId="169" priority="11" operator="greaterThan">
      <formula>110%</formula>
    </cfRule>
    <cfRule type="cellIs" dxfId="168" priority="12" operator="between">
      <formula>100.001%</formula>
      <formula>110%</formula>
    </cfRule>
    <cfRule type="cellIs" dxfId="167" priority="13" operator="between">
      <formula>70.001%</formula>
      <formula>100%</formula>
    </cfRule>
    <cfRule type="cellIs" dxfId="166" priority="14" operator="between">
      <formula>0.00001%</formula>
      <formula>70%</formula>
    </cfRule>
    <cfRule type="cellIs" dxfId="165" priority="15" operator="equal">
      <formula>0</formula>
    </cfRule>
  </conditionalFormatting>
  <conditionalFormatting sqref="L155">
    <cfRule type="cellIs" dxfId="164" priority="6" operator="greaterThan">
      <formula>110%</formula>
    </cfRule>
    <cfRule type="cellIs" dxfId="163" priority="7" operator="between">
      <formula>100.001%</formula>
      <formula>110%</formula>
    </cfRule>
    <cfRule type="cellIs" dxfId="162" priority="8" operator="between">
      <formula>70.001%</formula>
      <formula>100%</formula>
    </cfRule>
    <cfRule type="cellIs" dxfId="161" priority="9" operator="between">
      <formula>0.00001%</formula>
      <formula>70%</formula>
    </cfRule>
    <cfRule type="cellIs" dxfId="160" priority="10" operator="equal">
      <formula>0</formula>
    </cfRule>
  </conditionalFormatting>
  <conditionalFormatting sqref="L166">
    <cfRule type="cellIs" dxfId="159" priority="1" operator="greaterThan">
      <formula>110%</formula>
    </cfRule>
    <cfRule type="cellIs" dxfId="158" priority="2" operator="between">
      <formula>100.001%</formula>
      <formula>110%</formula>
    </cfRule>
    <cfRule type="cellIs" dxfId="157" priority="3" operator="between">
      <formula>70.001%</formula>
      <formula>100%</formula>
    </cfRule>
    <cfRule type="cellIs" dxfId="156" priority="4" operator="between">
      <formula>0.00001%</formula>
      <formula>70%</formula>
    </cfRule>
    <cfRule type="cellIs" dxfId="155" priority="5" operator="equal">
      <formula>0</formula>
    </cfRule>
  </conditionalFormatting>
  <hyperlinks>
    <hyperlink ref="P2:R3" location="RESUMEN!A1" display="VOLVER AL RESUMEN" xr:uid="{2E2ABAFD-6CCE-46C5-A628-A917DD31AEF9}"/>
  </hyperlinks>
  <pageMargins left="0.7" right="0.7" top="0.75" bottom="0.75" header="0.3" footer="0.3"/>
  <pageSetup paperSize="9" orientation="portrait" horizontalDpi="300" r:id="rId1"/>
  <headerFooter>
    <oddHeader>&amp;LIndicadores de Proceso</oddHeader>
    <oddFooter>&amp;L Publicación: 13 de mayo de 2020&amp;REnero - Marzo de 2020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30435-0759-4072-8C5E-616980B29BDF}">
  <sheetPr codeName="Hoja13">
    <tabColor theme="4" tint="0.59999389629810485"/>
  </sheetPr>
  <dimension ref="A1:AM609"/>
  <sheetViews>
    <sheetView zoomScale="73" zoomScaleNormal="73" zoomScaleSheetLayoutView="142" zoomScalePageLayoutView="62" workbookViewId="0">
      <selection activeCell="B10" sqref="B10:H129"/>
    </sheetView>
  </sheetViews>
  <sheetFormatPr baseColWidth="10" defaultColWidth="0" defaultRowHeight="0" customHeight="1" zeroHeight="1" x14ac:dyDescent="0.2"/>
  <cols>
    <col min="1" max="1" width="2.5703125" style="4" customWidth="1"/>
    <col min="2" max="2" width="51.140625" style="8" customWidth="1"/>
    <col min="3" max="3" width="12.140625" style="8" customWidth="1"/>
    <col min="4" max="4" width="10.7109375" style="8" customWidth="1"/>
    <col min="5" max="5" width="15.42578125" style="8" customWidth="1"/>
    <col min="6" max="6" width="14" style="8" customWidth="1"/>
    <col min="7" max="8" width="10.7109375" style="8" customWidth="1"/>
    <col min="9" max="11" width="5.7109375" style="41" customWidth="1"/>
    <col min="12" max="12" width="10.7109375" style="38" customWidth="1"/>
    <col min="13" max="33" width="10.7109375" style="8" customWidth="1"/>
    <col min="34" max="34" width="11.42578125" style="8" customWidth="1"/>
    <col min="35" max="16384" width="11.42578125" style="8" hidden="1"/>
  </cols>
  <sheetData>
    <row r="1" spans="1:39" s="4" customFormat="1" ht="13.8" customHeight="1" thickBot="1" x14ac:dyDescent="0.25">
      <c r="A1" s="1">
        <v>9</v>
      </c>
      <c r="B1" s="2"/>
      <c r="C1" s="3"/>
      <c r="D1" s="3"/>
      <c r="G1" s="3"/>
      <c r="H1" s="3"/>
      <c r="I1" s="67"/>
      <c r="J1" s="39"/>
      <c r="K1" s="39"/>
      <c r="L1" s="6"/>
      <c r="N1" s="3"/>
      <c r="O1" s="3"/>
      <c r="R1" s="3"/>
      <c r="S1" s="3"/>
      <c r="V1" s="3"/>
      <c r="W1" s="3"/>
      <c r="Z1" s="3"/>
      <c r="AA1" s="3"/>
      <c r="AD1" s="3"/>
      <c r="AE1" s="3"/>
    </row>
    <row r="2" spans="1:39" ht="12.7" customHeight="1" x14ac:dyDescent="0.2">
      <c r="B2" s="145"/>
      <c r="C2" s="146"/>
      <c r="D2" s="149" t="s">
        <v>1</v>
      </c>
      <c r="E2" s="149"/>
      <c r="F2" s="149"/>
      <c r="G2" s="149"/>
      <c r="H2" s="150"/>
      <c r="I2" s="39"/>
      <c r="J2" s="39"/>
      <c r="K2" s="39"/>
      <c r="L2" s="7"/>
      <c r="M2" s="4"/>
      <c r="N2" s="4"/>
      <c r="O2" s="4"/>
      <c r="P2" s="80" t="s">
        <v>58</v>
      </c>
      <c r="Q2" s="80"/>
      <c r="R2" s="80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ht="12.7" customHeight="1" x14ac:dyDescent="0.2">
      <c r="B3" s="147"/>
      <c r="C3" s="148"/>
      <c r="D3" s="151"/>
      <c r="E3" s="151"/>
      <c r="F3" s="151"/>
      <c r="G3" s="151"/>
      <c r="H3" s="152"/>
      <c r="I3" s="39"/>
      <c r="J3" s="39"/>
      <c r="K3" s="39"/>
      <c r="L3" s="7"/>
      <c r="M3" s="4"/>
      <c r="N3" s="4"/>
      <c r="O3" s="4"/>
      <c r="P3" s="80"/>
      <c r="Q3" s="80"/>
      <c r="R3" s="80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12.7" customHeight="1" x14ac:dyDescent="0.2">
      <c r="B4" s="147"/>
      <c r="C4" s="148"/>
      <c r="D4" s="151"/>
      <c r="E4" s="151"/>
      <c r="F4" s="151"/>
      <c r="G4" s="151"/>
      <c r="H4" s="152"/>
      <c r="I4" s="39"/>
      <c r="J4" s="39"/>
      <c r="K4" s="39"/>
      <c r="L4" s="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ht="12.7" customHeight="1" x14ac:dyDescent="0.2">
      <c r="B5" s="153" t="s">
        <v>0</v>
      </c>
      <c r="C5" s="154"/>
      <c r="D5" s="154"/>
      <c r="E5" s="154"/>
      <c r="F5" s="154"/>
      <c r="G5" s="154"/>
      <c r="H5" s="155"/>
      <c r="I5" s="39"/>
      <c r="J5" s="39"/>
      <c r="K5" s="39"/>
      <c r="L5" s="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ht="12.7" customHeight="1" thickBot="1" x14ac:dyDescent="0.25">
      <c r="B6" s="156" t="s">
        <v>2</v>
      </c>
      <c r="C6" s="157"/>
      <c r="D6" s="157"/>
      <c r="E6" s="157"/>
      <c r="F6" s="157"/>
      <c r="G6" s="157"/>
      <c r="H6" s="158"/>
      <c r="I6" s="39"/>
      <c r="J6" s="39"/>
      <c r="K6" s="39"/>
      <c r="L6" s="7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s="4" customFormat="1" ht="12.7" customHeight="1" thickBot="1" x14ac:dyDescent="0.25">
      <c r="B7" s="1"/>
      <c r="C7" s="1"/>
      <c r="D7" s="1"/>
      <c r="E7" s="1"/>
      <c r="F7" s="1"/>
      <c r="G7" s="1"/>
      <c r="H7" s="1"/>
      <c r="I7" s="39"/>
      <c r="J7" s="39"/>
      <c r="K7" s="39"/>
      <c r="L7" s="7"/>
    </row>
    <row r="8" spans="1:39" ht="14" hidden="1" thickBot="1" x14ac:dyDescent="0.25">
      <c r="B8" s="46" t="s">
        <v>3</v>
      </c>
      <c r="C8" s="159" t="str">
        <f>+VLOOKUP(C11,'[13]Datos Indicadores'!$A$2:$Y$144,11,FALSE)</f>
        <v>Proceso: Recursos Financieros</v>
      </c>
      <c r="D8" s="159"/>
      <c r="E8" s="159"/>
      <c r="F8" s="159"/>
      <c r="G8" s="47" t="s">
        <v>4</v>
      </c>
      <c r="H8" s="48">
        <f>+VLOOKUP(C11,'[13]Datos Indicadores'!$A$2:$Y$144,10,FALSE)</f>
        <v>13</v>
      </c>
      <c r="I8" s="39"/>
      <c r="J8" s="39"/>
      <c r="K8" s="39"/>
      <c r="L8" s="7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ht="14" hidden="1" thickBot="1" x14ac:dyDescent="0.25">
      <c r="B9" s="49" t="s">
        <v>5</v>
      </c>
      <c r="C9" s="144" t="str">
        <f>+VLOOKUP(C11,'[13]Datos Indicadores'!$A$2:$Y$144,13,FALSE)</f>
        <v>Subproceso: Reconocimiento</v>
      </c>
      <c r="D9" s="144"/>
      <c r="E9" s="144"/>
      <c r="F9" s="144"/>
      <c r="G9" s="50" t="s">
        <v>4</v>
      </c>
      <c r="H9" s="51">
        <f>+VLOOKUP(C11,'[13]Datos Indicadores'!$A$2:$Y$144,12,FALSE)</f>
        <v>226</v>
      </c>
      <c r="I9" s="39"/>
      <c r="J9" s="39"/>
      <c r="K9" s="39"/>
      <c r="L9" s="7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ht="25.55" customHeight="1" thickTop="1" thickBot="1" x14ac:dyDescent="0.25">
      <c r="B10" s="52" t="s">
        <v>6</v>
      </c>
      <c r="C10" s="108" t="s">
        <v>270</v>
      </c>
      <c r="D10" s="109"/>
      <c r="E10" s="109"/>
      <c r="F10" s="110"/>
      <c r="G10" s="53" t="s">
        <v>4</v>
      </c>
      <c r="H10" s="54">
        <v>2156</v>
      </c>
      <c r="I10" s="160" t="s">
        <v>7</v>
      </c>
      <c r="J10" s="160"/>
      <c r="K10" s="160"/>
      <c r="L10" s="15">
        <f>+'[13]363 PRF'!BB62</f>
        <v>0.99486625236422588</v>
      </c>
      <c r="M10" s="4"/>
      <c r="N10" s="114" t="s">
        <v>32</v>
      </c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6"/>
      <c r="AF10" s="4"/>
      <c r="AG10" s="4"/>
      <c r="AH10" s="4"/>
      <c r="AI10" s="4"/>
      <c r="AJ10" s="4"/>
      <c r="AK10" s="4"/>
      <c r="AL10" s="4"/>
      <c r="AM10" s="4"/>
    </row>
    <row r="11" spans="1:39" ht="35.299999999999997" customHeight="1" thickTop="1" thickBot="1" x14ac:dyDescent="0.25">
      <c r="B11" s="55" t="s">
        <v>9</v>
      </c>
      <c r="C11" s="69">
        <v>363</v>
      </c>
      <c r="D11" s="56" t="s">
        <v>10</v>
      </c>
      <c r="E11" s="117" t="s">
        <v>271</v>
      </c>
      <c r="F11" s="118"/>
      <c r="G11" s="118"/>
      <c r="H11" s="119"/>
      <c r="I11" s="39"/>
      <c r="J11" s="39"/>
      <c r="K11" s="39"/>
      <c r="L11" s="7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ht="12.7" hidden="1" customHeight="1" x14ac:dyDescent="0.2">
      <c r="B12" s="57" t="s">
        <v>11</v>
      </c>
      <c r="C12" s="58" t="s">
        <v>82</v>
      </c>
      <c r="D12" s="59" t="s">
        <v>12</v>
      </c>
      <c r="E12" s="58">
        <v>100</v>
      </c>
      <c r="F12" s="59" t="s">
        <v>13</v>
      </c>
      <c r="G12" s="60">
        <v>0</v>
      </c>
      <c r="H12" s="61"/>
      <c r="I12" s="39"/>
      <c r="J12" s="39"/>
      <c r="K12" s="39"/>
      <c r="L12" s="7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ht="12.7" hidden="1" customHeight="1" x14ac:dyDescent="0.2">
      <c r="B13" s="46" t="s">
        <v>14</v>
      </c>
      <c r="C13" s="68" t="s">
        <v>72</v>
      </c>
      <c r="D13" s="47" t="s">
        <v>15</v>
      </c>
      <c r="E13" s="68" t="s">
        <v>64</v>
      </c>
      <c r="F13" s="47"/>
      <c r="G13" s="47"/>
      <c r="H13" s="62"/>
      <c r="I13" s="39"/>
      <c r="J13" s="39"/>
      <c r="K13" s="39"/>
      <c r="L13" s="7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ht="13.6" hidden="1" customHeight="1" thickBot="1" x14ac:dyDescent="0.25">
      <c r="B14" s="55" t="s">
        <v>16</v>
      </c>
      <c r="C14" s="120" t="s">
        <v>65</v>
      </c>
      <c r="D14" s="121"/>
      <c r="E14" s="121"/>
      <c r="F14" s="121"/>
      <c r="G14" s="121"/>
      <c r="H14" s="122"/>
      <c r="I14" s="39"/>
      <c r="J14" s="39"/>
      <c r="K14" s="39"/>
      <c r="L14" s="7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s="4" customFormat="1" ht="12.7" hidden="1" customHeight="1" x14ac:dyDescent="0.2">
      <c r="B15" s="1"/>
      <c r="C15" s="1"/>
      <c r="D15" s="1"/>
      <c r="E15" s="1"/>
      <c r="F15" s="1"/>
      <c r="G15" s="1"/>
      <c r="H15" s="1"/>
      <c r="I15" s="39"/>
      <c r="J15" s="39"/>
      <c r="K15" s="39"/>
      <c r="L15" s="7"/>
    </row>
    <row r="16" spans="1:39" s="4" customFormat="1" ht="12.7" customHeight="1" thickBot="1" x14ac:dyDescent="0.25">
      <c r="B16" s="1"/>
      <c r="C16" s="1"/>
      <c r="D16" s="1"/>
      <c r="E16" s="1"/>
      <c r="F16" s="1"/>
      <c r="G16" s="1"/>
      <c r="H16" s="1"/>
      <c r="I16" s="39"/>
      <c r="J16" s="39"/>
      <c r="K16" s="39"/>
      <c r="L16" s="7"/>
    </row>
    <row r="17" spans="2:39" ht="13.6" hidden="1" customHeight="1" thickBot="1" x14ac:dyDescent="0.25">
      <c r="B17" s="46" t="s">
        <v>3</v>
      </c>
      <c r="C17" s="81" t="s">
        <v>272</v>
      </c>
      <c r="D17" s="82"/>
      <c r="E17" s="82"/>
      <c r="F17" s="83"/>
      <c r="G17" s="47" t="s">
        <v>4</v>
      </c>
      <c r="H17" s="48">
        <v>13</v>
      </c>
      <c r="I17" s="39"/>
      <c r="J17" s="39"/>
      <c r="K17" s="39"/>
      <c r="L17" s="7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2:39" ht="13.6" hidden="1" customHeight="1" thickBot="1" x14ac:dyDescent="0.25">
      <c r="B18" s="49" t="s">
        <v>5</v>
      </c>
      <c r="C18" s="105" t="s">
        <v>273</v>
      </c>
      <c r="D18" s="106"/>
      <c r="E18" s="106"/>
      <c r="F18" s="107"/>
      <c r="G18" s="50" t="s">
        <v>4</v>
      </c>
      <c r="H18" s="51">
        <v>281</v>
      </c>
      <c r="I18" s="39"/>
      <c r="J18" s="39"/>
      <c r="K18" s="39"/>
      <c r="L18" s="7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2:39" ht="25.55" customHeight="1" thickTop="1" thickBot="1" x14ac:dyDescent="0.25">
      <c r="B19" s="52" t="s">
        <v>6</v>
      </c>
      <c r="C19" s="108" t="s">
        <v>274</v>
      </c>
      <c r="D19" s="109"/>
      <c r="E19" s="109"/>
      <c r="F19" s="110"/>
      <c r="G19" s="53" t="s">
        <v>4</v>
      </c>
      <c r="H19" s="54">
        <v>2157</v>
      </c>
      <c r="I19" s="160" t="s">
        <v>7</v>
      </c>
      <c r="J19" s="160"/>
      <c r="K19" s="160"/>
      <c r="L19" s="15">
        <f>+'[13]368 PRF'!BB24</f>
        <v>1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2:39" ht="35.299999999999997" customHeight="1" thickTop="1" thickBot="1" x14ac:dyDescent="0.25">
      <c r="B20" s="55" t="s">
        <v>9</v>
      </c>
      <c r="C20" s="69">
        <v>368</v>
      </c>
      <c r="D20" s="56" t="s">
        <v>10</v>
      </c>
      <c r="E20" s="117" t="s">
        <v>275</v>
      </c>
      <c r="F20" s="118"/>
      <c r="G20" s="118"/>
      <c r="H20" s="119"/>
      <c r="I20" s="39"/>
      <c r="J20" s="39"/>
      <c r="K20" s="39"/>
      <c r="L20" s="7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2:39" ht="12.7" hidden="1" customHeight="1" x14ac:dyDescent="0.2">
      <c r="B21" s="57" t="s">
        <v>11</v>
      </c>
      <c r="C21" s="58" t="s">
        <v>82</v>
      </c>
      <c r="D21" s="59" t="s">
        <v>12</v>
      </c>
      <c r="E21" s="58">
        <v>4</v>
      </c>
      <c r="F21" s="59" t="s">
        <v>13</v>
      </c>
      <c r="G21" s="60">
        <v>0</v>
      </c>
      <c r="H21" s="61"/>
      <c r="I21" s="39"/>
      <c r="J21" s="39"/>
      <c r="K21" s="39"/>
      <c r="L21" s="7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2:39" ht="12.7" hidden="1" customHeight="1" x14ac:dyDescent="0.2">
      <c r="B22" s="46" t="s">
        <v>14</v>
      </c>
      <c r="C22" s="68" t="s">
        <v>72</v>
      </c>
      <c r="D22" s="47" t="s">
        <v>15</v>
      </c>
      <c r="E22" s="68" t="s">
        <v>194</v>
      </c>
      <c r="F22" s="47"/>
      <c r="G22" s="47"/>
      <c r="H22" s="62"/>
      <c r="I22" s="39"/>
      <c r="J22" s="39"/>
      <c r="K22" s="39"/>
      <c r="L22" s="7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2:39" ht="13.6" hidden="1" customHeight="1" thickBot="1" x14ac:dyDescent="0.25">
      <c r="B23" s="55" t="s">
        <v>16</v>
      </c>
      <c r="C23" s="120" t="s">
        <v>192</v>
      </c>
      <c r="D23" s="121"/>
      <c r="E23" s="121"/>
      <c r="F23" s="121"/>
      <c r="G23" s="121"/>
      <c r="H23" s="122"/>
      <c r="I23" s="39"/>
      <c r="J23" s="39"/>
      <c r="K23" s="39"/>
      <c r="L23" s="7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2:39" s="4" customFormat="1" ht="12.7" hidden="1" customHeight="1" x14ac:dyDescent="0.2">
      <c r="B24" s="1"/>
      <c r="C24" s="1"/>
      <c r="D24" s="1"/>
      <c r="E24" s="1"/>
      <c r="F24" s="1"/>
      <c r="G24" s="1"/>
      <c r="H24" s="1"/>
      <c r="I24" s="39"/>
      <c r="J24" s="39"/>
      <c r="K24" s="39"/>
      <c r="L24" s="7"/>
    </row>
    <row r="25" spans="2:39" s="4" customFormat="1" ht="12.7" hidden="1" customHeight="1" x14ac:dyDescent="0.2">
      <c r="B25" s="1"/>
      <c r="C25" s="1"/>
      <c r="D25" s="1"/>
      <c r="E25" s="1"/>
      <c r="F25" s="1"/>
      <c r="G25" s="1"/>
      <c r="H25" s="1"/>
      <c r="I25" s="39"/>
      <c r="J25" s="39"/>
      <c r="K25" s="39"/>
      <c r="L25" s="7"/>
    </row>
    <row r="26" spans="2:39" s="4" customFormat="1" ht="12.7" customHeight="1" thickBot="1" x14ac:dyDescent="0.25">
      <c r="B26" s="1"/>
      <c r="C26" s="1"/>
      <c r="D26" s="1"/>
      <c r="E26" s="1"/>
      <c r="F26" s="1"/>
      <c r="G26" s="1"/>
      <c r="H26" s="1"/>
      <c r="I26" s="39"/>
      <c r="J26" s="39"/>
      <c r="K26" s="39"/>
      <c r="L26" s="7"/>
    </row>
    <row r="27" spans="2:39" ht="13.6" hidden="1" customHeight="1" thickBot="1" x14ac:dyDescent="0.25">
      <c r="B27" s="46" t="s">
        <v>3</v>
      </c>
      <c r="C27" s="81" t="s">
        <v>272</v>
      </c>
      <c r="D27" s="82"/>
      <c r="E27" s="82"/>
      <c r="F27" s="83"/>
      <c r="G27" s="47" t="s">
        <v>4</v>
      </c>
      <c r="H27" s="48">
        <v>13</v>
      </c>
      <c r="I27" s="39"/>
      <c r="J27" s="39"/>
      <c r="K27" s="39"/>
      <c r="L27" s="7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2:39" ht="13.6" hidden="1" customHeight="1" thickBot="1" x14ac:dyDescent="0.25">
      <c r="B28" s="49" t="s">
        <v>5</v>
      </c>
      <c r="C28" s="105" t="s">
        <v>276</v>
      </c>
      <c r="D28" s="106"/>
      <c r="E28" s="106"/>
      <c r="F28" s="107"/>
      <c r="G28" s="50" t="s">
        <v>4</v>
      </c>
      <c r="H28" s="51">
        <v>228</v>
      </c>
      <c r="I28" s="39"/>
      <c r="J28" s="39"/>
      <c r="K28" s="39"/>
      <c r="L28" s="7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2:39" ht="25.55" customHeight="1" thickTop="1" thickBot="1" x14ac:dyDescent="0.25">
      <c r="B29" s="52" t="s">
        <v>6</v>
      </c>
      <c r="C29" s="108" t="s">
        <v>277</v>
      </c>
      <c r="D29" s="109"/>
      <c r="E29" s="109"/>
      <c r="F29" s="110"/>
      <c r="G29" s="53" t="s">
        <v>4</v>
      </c>
      <c r="H29" s="54">
        <v>2166</v>
      </c>
      <c r="I29" s="160" t="s">
        <v>7</v>
      </c>
      <c r="J29" s="160"/>
      <c r="K29" s="160"/>
      <c r="L29" s="15">
        <f>+'[13]420 PRF'!CB24</f>
        <v>1.0526315789473684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2:39" ht="35.299999999999997" customHeight="1" thickTop="1" thickBot="1" x14ac:dyDescent="0.25">
      <c r="B30" s="55" t="s">
        <v>9</v>
      </c>
      <c r="C30" s="69">
        <v>420</v>
      </c>
      <c r="D30" s="56" t="s">
        <v>10</v>
      </c>
      <c r="E30" s="117" t="s">
        <v>278</v>
      </c>
      <c r="F30" s="118"/>
      <c r="G30" s="118"/>
      <c r="H30" s="119"/>
      <c r="I30" s="39"/>
      <c r="J30" s="39"/>
      <c r="K30" s="39"/>
      <c r="L30" s="7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2:39" ht="12.7" hidden="1" customHeight="1" x14ac:dyDescent="0.2">
      <c r="B31" s="57" t="s">
        <v>11</v>
      </c>
      <c r="C31" s="58" t="s">
        <v>82</v>
      </c>
      <c r="D31" s="59" t="s">
        <v>12</v>
      </c>
      <c r="E31" s="58">
        <v>95</v>
      </c>
      <c r="F31" s="59" t="s">
        <v>13</v>
      </c>
      <c r="G31" s="60">
        <v>0</v>
      </c>
      <c r="H31" s="61"/>
      <c r="I31" s="39"/>
      <c r="J31" s="39"/>
      <c r="K31" s="39"/>
      <c r="L31" s="7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2:39" ht="12.7" hidden="1" customHeight="1" x14ac:dyDescent="0.2">
      <c r="B32" s="46" t="s">
        <v>14</v>
      </c>
      <c r="C32" s="68" t="s">
        <v>72</v>
      </c>
      <c r="D32" s="47" t="s">
        <v>15</v>
      </c>
      <c r="E32" s="68" t="s">
        <v>64</v>
      </c>
      <c r="F32" s="47"/>
      <c r="G32" s="47"/>
      <c r="H32" s="62"/>
      <c r="I32" s="39"/>
      <c r="J32" s="39"/>
      <c r="K32" s="39"/>
      <c r="L32" s="7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2:39" ht="13.6" hidden="1" customHeight="1" thickBot="1" x14ac:dyDescent="0.25">
      <c r="B33" s="55" t="s">
        <v>16</v>
      </c>
      <c r="C33" s="120" t="s">
        <v>279</v>
      </c>
      <c r="D33" s="121"/>
      <c r="E33" s="121"/>
      <c r="F33" s="121"/>
      <c r="G33" s="121"/>
      <c r="H33" s="122"/>
      <c r="I33" s="39"/>
      <c r="J33" s="39"/>
      <c r="K33" s="39"/>
      <c r="L33" s="7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2:39" s="4" customFormat="1" ht="12.7" hidden="1" customHeight="1" x14ac:dyDescent="0.2">
      <c r="B34" s="1"/>
      <c r="C34" s="1"/>
      <c r="D34" s="1"/>
      <c r="E34" s="1"/>
      <c r="F34" s="1"/>
      <c r="G34" s="1"/>
      <c r="H34" s="1"/>
      <c r="I34" s="39"/>
      <c r="J34" s="39"/>
      <c r="K34" s="39"/>
      <c r="L34" s="7"/>
    </row>
    <row r="35" spans="2:39" s="4" customFormat="1" ht="12.7" customHeight="1" thickBot="1" x14ac:dyDescent="0.25">
      <c r="B35" s="1"/>
      <c r="C35" s="1"/>
      <c r="D35" s="1"/>
      <c r="E35" s="1"/>
      <c r="F35" s="1"/>
      <c r="G35" s="1"/>
      <c r="H35" s="1"/>
      <c r="I35" s="39"/>
      <c r="J35" s="39"/>
      <c r="K35" s="39"/>
      <c r="L35" s="7"/>
    </row>
    <row r="36" spans="2:39" ht="13.6" hidden="1" customHeight="1" thickBot="1" x14ac:dyDescent="0.25">
      <c r="B36" s="46" t="s">
        <v>3</v>
      </c>
      <c r="C36" s="81" t="s">
        <v>272</v>
      </c>
      <c r="D36" s="82"/>
      <c r="E36" s="82"/>
      <c r="F36" s="83"/>
      <c r="G36" s="47" t="s">
        <v>4</v>
      </c>
      <c r="H36" s="48">
        <v>13</v>
      </c>
      <c r="I36" s="39"/>
      <c r="J36" s="39"/>
      <c r="K36" s="39"/>
      <c r="L36" s="7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2:39" ht="13.6" hidden="1" customHeight="1" thickBot="1" x14ac:dyDescent="0.25">
      <c r="B37" s="49" t="s">
        <v>5</v>
      </c>
      <c r="C37" s="105" t="s">
        <v>276</v>
      </c>
      <c r="D37" s="106"/>
      <c r="E37" s="106"/>
      <c r="F37" s="107"/>
      <c r="G37" s="50" t="s">
        <v>4</v>
      </c>
      <c r="H37" s="51">
        <v>228</v>
      </c>
      <c r="I37" s="39"/>
      <c r="J37" s="39"/>
      <c r="K37" s="39"/>
      <c r="L37" s="7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2:39" ht="25.55" customHeight="1" thickTop="1" thickBot="1" x14ac:dyDescent="0.25">
      <c r="B38" s="52" t="s">
        <v>6</v>
      </c>
      <c r="C38" s="108" t="s">
        <v>277</v>
      </c>
      <c r="D38" s="109"/>
      <c r="E38" s="109"/>
      <c r="F38" s="110"/>
      <c r="G38" s="53" t="s">
        <v>4</v>
      </c>
      <c r="H38" s="54">
        <v>2166</v>
      </c>
      <c r="I38" s="160" t="s">
        <v>7</v>
      </c>
      <c r="J38" s="160"/>
      <c r="K38" s="160"/>
      <c r="L38" s="15">
        <f>+'[13]421 PRF'!CB24</f>
        <v>1.0526315789239296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spans="2:39" ht="35.299999999999997" customHeight="1" thickTop="1" thickBot="1" x14ac:dyDescent="0.25">
      <c r="B39" s="55" t="s">
        <v>9</v>
      </c>
      <c r="C39" s="69">
        <v>421</v>
      </c>
      <c r="D39" s="56" t="s">
        <v>10</v>
      </c>
      <c r="E39" s="117" t="s">
        <v>280</v>
      </c>
      <c r="F39" s="118"/>
      <c r="G39" s="118"/>
      <c r="H39" s="119"/>
      <c r="I39" s="39"/>
      <c r="J39" s="39"/>
      <c r="K39" s="39"/>
      <c r="L39" s="7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2:39" ht="12.7" hidden="1" customHeight="1" x14ac:dyDescent="0.2">
      <c r="B40" s="57" t="s">
        <v>11</v>
      </c>
      <c r="C40" s="58" t="s">
        <v>82</v>
      </c>
      <c r="D40" s="59" t="s">
        <v>12</v>
      </c>
      <c r="E40" s="58">
        <v>95</v>
      </c>
      <c r="F40" s="59" t="s">
        <v>13</v>
      </c>
      <c r="G40" s="60">
        <v>0</v>
      </c>
      <c r="H40" s="61"/>
      <c r="I40" s="39"/>
      <c r="J40" s="39"/>
      <c r="K40" s="39"/>
      <c r="L40" s="7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2:39" ht="12.7" hidden="1" customHeight="1" x14ac:dyDescent="0.2">
      <c r="B41" s="46" t="s">
        <v>14</v>
      </c>
      <c r="C41" s="68" t="s">
        <v>72</v>
      </c>
      <c r="D41" s="47" t="s">
        <v>15</v>
      </c>
      <c r="E41" s="68" t="s">
        <v>64</v>
      </c>
      <c r="F41" s="47"/>
      <c r="G41" s="47"/>
      <c r="H41" s="62"/>
      <c r="I41" s="39"/>
      <c r="J41" s="39"/>
      <c r="K41" s="39"/>
      <c r="L41" s="7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2:39" ht="13.6" hidden="1" customHeight="1" thickBot="1" x14ac:dyDescent="0.25">
      <c r="B42" s="55" t="s">
        <v>16</v>
      </c>
      <c r="C42" s="120" t="s">
        <v>279</v>
      </c>
      <c r="D42" s="121"/>
      <c r="E42" s="121"/>
      <c r="F42" s="121"/>
      <c r="G42" s="121"/>
      <c r="H42" s="122"/>
      <c r="I42" s="39"/>
      <c r="J42" s="39"/>
      <c r="K42" s="39"/>
      <c r="L42" s="7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2:39" s="4" customFormat="1" ht="12.7" hidden="1" customHeight="1" x14ac:dyDescent="0.2">
      <c r="B43" s="1"/>
      <c r="C43" s="1"/>
      <c r="D43" s="1"/>
      <c r="E43" s="1"/>
      <c r="F43" s="1"/>
      <c r="G43" s="1"/>
      <c r="H43" s="1"/>
      <c r="I43" s="39"/>
      <c r="J43" s="39"/>
      <c r="K43" s="39"/>
      <c r="L43" s="7"/>
    </row>
    <row r="44" spans="2:39" s="4" customFormat="1" ht="12.7" hidden="1" customHeight="1" x14ac:dyDescent="0.2">
      <c r="B44" s="1"/>
      <c r="C44" s="1"/>
      <c r="D44" s="1"/>
      <c r="E44" s="1"/>
      <c r="F44" s="1"/>
      <c r="G44" s="1"/>
      <c r="H44" s="1"/>
      <c r="I44" s="39"/>
      <c r="J44" s="39"/>
      <c r="K44" s="39"/>
      <c r="L44" s="7"/>
    </row>
    <row r="45" spans="2:39" s="4" customFormat="1" ht="12.7" hidden="1" customHeight="1" x14ac:dyDescent="0.2">
      <c r="B45" s="1"/>
      <c r="C45" s="1"/>
      <c r="D45" s="1"/>
      <c r="E45" s="1"/>
      <c r="F45" s="1"/>
      <c r="G45" s="1"/>
      <c r="H45" s="1"/>
      <c r="I45" s="39"/>
      <c r="J45" s="39"/>
      <c r="K45" s="39"/>
      <c r="L45" s="7"/>
    </row>
    <row r="46" spans="2:39" ht="12.7" hidden="1" customHeight="1" x14ac:dyDescent="0.2">
      <c r="B46" s="46" t="s">
        <v>3</v>
      </c>
      <c r="C46" s="81" t="s">
        <v>272</v>
      </c>
      <c r="D46" s="82"/>
      <c r="E46" s="82"/>
      <c r="F46" s="83"/>
      <c r="G46" s="47" t="s">
        <v>4</v>
      </c>
      <c r="H46" s="48">
        <v>13</v>
      </c>
      <c r="I46" s="39"/>
      <c r="J46" s="39"/>
      <c r="K46" s="39"/>
      <c r="L46" s="7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2:39" ht="12.7" hidden="1" customHeight="1" x14ac:dyDescent="0.2">
      <c r="B47" s="49" t="s">
        <v>5</v>
      </c>
      <c r="C47" s="123" t="s">
        <v>276</v>
      </c>
      <c r="D47" s="124"/>
      <c r="E47" s="124"/>
      <c r="F47" s="125"/>
      <c r="G47" s="50" t="s">
        <v>4</v>
      </c>
      <c r="H47" s="51">
        <v>228</v>
      </c>
      <c r="I47" s="39"/>
      <c r="J47" s="39"/>
      <c r="K47" s="39"/>
      <c r="L47" s="7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2:39" s="4" customFormat="1" ht="14" thickBot="1" x14ac:dyDescent="0.25">
      <c r="B48" s="63"/>
      <c r="C48" s="64"/>
      <c r="D48" s="64"/>
      <c r="E48" s="64"/>
      <c r="F48" s="64"/>
      <c r="G48" s="65"/>
      <c r="H48" s="66"/>
      <c r="I48" s="39"/>
      <c r="J48" s="39"/>
      <c r="K48" s="39"/>
      <c r="L48" s="7"/>
    </row>
    <row r="49" spans="2:39" ht="25.55" customHeight="1" thickBot="1" x14ac:dyDescent="0.25">
      <c r="B49" s="52" t="s">
        <v>6</v>
      </c>
      <c r="C49" s="108" t="s">
        <v>277</v>
      </c>
      <c r="D49" s="109"/>
      <c r="E49" s="109"/>
      <c r="F49" s="110"/>
      <c r="G49" s="53" t="s">
        <v>4</v>
      </c>
      <c r="H49" s="54">
        <v>2166</v>
      </c>
      <c r="I49" s="160" t="s">
        <v>7</v>
      </c>
      <c r="J49" s="160"/>
      <c r="K49" s="160"/>
      <c r="L49" s="26">
        <f>+'[13]425 PRF'!CB24</f>
        <v>1.1111111110544079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2:39" ht="35.299999999999997" customHeight="1" thickTop="1" thickBot="1" x14ac:dyDescent="0.25">
      <c r="B50" s="55" t="s">
        <v>9</v>
      </c>
      <c r="C50" s="69">
        <v>425</v>
      </c>
      <c r="D50" s="56" t="s">
        <v>10</v>
      </c>
      <c r="E50" s="117" t="s">
        <v>281</v>
      </c>
      <c r="F50" s="118"/>
      <c r="G50" s="118"/>
      <c r="H50" s="119"/>
      <c r="I50" s="39"/>
      <c r="J50" s="39"/>
      <c r="K50" s="39"/>
      <c r="L50" s="7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2:39" ht="12.7" hidden="1" customHeight="1" x14ac:dyDescent="0.2">
      <c r="B51" s="57" t="s">
        <v>11</v>
      </c>
      <c r="C51" s="58" t="s">
        <v>82</v>
      </c>
      <c r="D51" s="59" t="s">
        <v>12</v>
      </c>
      <c r="E51" s="58">
        <v>90</v>
      </c>
      <c r="F51" s="59" t="s">
        <v>13</v>
      </c>
      <c r="G51" s="60">
        <v>0</v>
      </c>
      <c r="H51" s="61"/>
      <c r="I51" s="39"/>
      <c r="J51" s="39"/>
      <c r="K51" s="39"/>
      <c r="L51" s="7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2:39" ht="12.7" hidden="1" customHeight="1" x14ac:dyDescent="0.2">
      <c r="B52" s="46" t="s">
        <v>14</v>
      </c>
      <c r="C52" s="68" t="s">
        <v>72</v>
      </c>
      <c r="D52" s="47" t="s">
        <v>15</v>
      </c>
      <c r="E52" s="68" t="s">
        <v>64</v>
      </c>
      <c r="F52" s="47"/>
      <c r="G52" s="47"/>
      <c r="H52" s="62"/>
      <c r="I52" s="39"/>
      <c r="J52" s="39"/>
      <c r="K52" s="39"/>
      <c r="L52" s="7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</row>
    <row r="53" spans="2:39" ht="13.6" hidden="1" customHeight="1" thickBot="1" x14ac:dyDescent="0.25">
      <c r="B53" s="55" t="s">
        <v>16</v>
      </c>
      <c r="C53" s="120" t="s">
        <v>279</v>
      </c>
      <c r="D53" s="121"/>
      <c r="E53" s="121"/>
      <c r="F53" s="121"/>
      <c r="G53" s="121"/>
      <c r="H53" s="122"/>
      <c r="I53" s="39"/>
      <c r="J53" s="39"/>
      <c r="K53" s="39"/>
      <c r="L53" s="7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</row>
    <row r="54" spans="2:39" s="4" customFormat="1" ht="12.7" customHeight="1" thickBot="1" x14ac:dyDescent="0.25">
      <c r="B54" s="1"/>
      <c r="C54" s="1"/>
      <c r="D54" s="1"/>
      <c r="E54" s="1"/>
      <c r="F54" s="1"/>
      <c r="G54" s="1"/>
      <c r="H54" s="1"/>
      <c r="I54" s="39"/>
      <c r="J54" s="39"/>
      <c r="K54" s="39"/>
      <c r="L54" s="7"/>
    </row>
    <row r="55" spans="2:39" s="4" customFormat="1" ht="13.6" hidden="1" customHeight="1" thickBot="1" x14ac:dyDescent="0.25">
      <c r="B55" s="1"/>
      <c r="C55" s="1"/>
      <c r="D55" s="1"/>
      <c r="E55" s="1"/>
      <c r="F55" s="1"/>
      <c r="G55" s="1"/>
      <c r="H55" s="1"/>
      <c r="I55" s="39"/>
      <c r="J55" s="39"/>
      <c r="K55" s="39"/>
      <c r="L55" s="7"/>
    </row>
    <row r="56" spans="2:39" ht="13.6" hidden="1" customHeight="1" thickBot="1" x14ac:dyDescent="0.25">
      <c r="B56" s="46" t="s">
        <v>3</v>
      </c>
      <c r="C56" s="81" t="s">
        <v>272</v>
      </c>
      <c r="D56" s="82"/>
      <c r="E56" s="82"/>
      <c r="F56" s="83"/>
      <c r="G56" s="47" t="s">
        <v>4</v>
      </c>
      <c r="H56" s="48">
        <v>13</v>
      </c>
      <c r="I56" s="39"/>
      <c r="J56" s="39"/>
      <c r="K56" s="39"/>
      <c r="L56" s="7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2:39" ht="13.6" hidden="1" customHeight="1" thickBot="1" x14ac:dyDescent="0.25">
      <c r="B57" s="49" t="s">
        <v>5</v>
      </c>
      <c r="C57" s="105" t="s">
        <v>276</v>
      </c>
      <c r="D57" s="106"/>
      <c r="E57" s="106"/>
      <c r="F57" s="107"/>
      <c r="G57" s="50" t="s">
        <v>4</v>
      </c>
      <c r="H57" s="51">
        <v>228</v>
      </c>
      <c r="I57" s="39"/>
      <c r="J57" s="39"/>
      <c r="K57" s="39"/>
      <c r="L57" s="7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2:39" ht="25.55" customHeight="1" thickTop="1" thickBot="1" x14ac:dyDescent="0.25">
      <c r="B58" s="52" t="s">
        <v>6</v>
      </c>
      <c r="C58" s="108" t="s">
        <v>277</v>
      </c>
      <c r="D58" s="109"/>
      <c r="E58" s="109"/>
      <c r="F58" s="110"/>
      <c r="G58" s="53" t="s">
        <v>4</v>
      </c>
      <c r="H58" s="54">
        <v>2166</v>
      </c>
      <c r="I58" s="160" t="s">
        <v>7</v>
      </c>
      <c r="J58" s="160"/>
      <c r="K58" s="160"/>
      <c r="L58" s="15">
        <f>+'[13]426 PRF'!CB24</f>
        <v>1.0526315785718647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2:39" ht="35.299999999999997" customHeight="1" thickTop="1" thickBot="1" x14ac:dyDescent="0.25">
      <c r="B59" s="55" t="s">
        <v>9</v>
      </c>
      <c r="C59" s="69">
        <v>426</v>
      </c>
      <c r="D59" s="56" t="s">
        <v>10</v>
      </c>
      <c r="E59" s="117" t="s">
        <v>282</v>
      </c>
      <c r="F59" s="118"/>
      <c r="G59" s="118"/>
      <c r="H59" s="119"/>
      <c r="I59" s="39"/>
      <c r="J59" s="39"/>
      <c r="K59" s="39"/>
      <c r="L59" s="7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2:39" ht="12.7" hidden="1" customHeight="1" x14ac:dyDescent="0.2">
      <c r="B60" s="57" t="s">
        <v>11</v>
      </c>
      <c r="C60" s="58" t="s">
        <v>82</v>
      </c>
      <c r="D60" s="59" t="s">
        <v>12</v>
      </c>
      <c r="E60" s="58">
        <v>95</v>
      </c>
      <c r="F60" s="59" t="s">
        <v>13</v>
      </c>
      <c r="G60" s="60">
        <v>0</v>
      </c>
      <c r="H60" s="61"/>
      <c r="I60" s="39"/>
      <c r="J60" s="39"/>
      <c r="K60" s="39"/>
      <c r="L60" s="7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2:39" ht="12.7" hidden="1" customHeight="1" x14ac:dyDescent="0.2">
      <c r="B61" s="46" t="s">
        <v>14</v>
      </c>
      <c r="C61" s="68" t="s">
        <v>72</v>
      </c>
      <c r="D61" s="47" t="s">
        <v>15</v>
      </c>
      <c r="E61" s="68" t="s">
        <v>64</v>
      </c>
      <c r="F61" s="47"/>
      <c r="G61" s="47"/>
      <c r="H61" s="62"/>
      <c r="I61" s="39"/>
      <c r="J61" s="39"/>
      <c r="K61" s="39"/>
      <c r="L61" s="7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2:39" ht="13.6" hidden="1" customHeight="1" thickBot="1" x14ac:dyDescent="0.25">
      <c r="B62" s="55" t="s">
        <v>16</v>
      </c>
      <c r="C62" s="120" t="s">
        <v>279</v>
      </c>
      <c r="D62" s="121"/>
      <c r="E62" s="121"/>
      <c r="F62" s="121"/>
      <c r="G62" s="121"/>
      <c r="H62" s="122"/>
      <c r="I62" s="39"/>
      <c r="J62" s="39"/>
      <c r="K62" s="39"/>
      <c r="L62" s="7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2:39" s="4" customFormat="1" ht="12.7" hidden="1" customHeight="1" x14ac:dyDescent="0.2">
      <c r="B63" s="1"/>
      <c r="C63" s="1"/>
      <c r="D63" s="1"/>
      <c r="E63" s="1"/>
      <c r="F63" s="1"/>
      <c r="G63" s="1"/>
      <c r="H63" s="1"/>
      <c r="I63" s="39"/>
      <c r="J63" s="39"/>
      <c r="K63" s="39"/>
      <c r="L63" s="7"/>
    </row>
    <row r="64" spans="2:39" s="4" customFormat="1" ht="12.7" hidden="1" customHeight="1" x14ac:dyDescent="0.2">
      <c r="B64" s="1"/>
      <c r="C64" s="1"/>
      <c r="D64" s="1"/>
      <c r="E64" s="1"/>
      <c r="F64" s="1"/>
      <c r="G64" s="1"/>
      <c r="H64" s="1"/>
      <c r="I64" s="39"/>
      <c r="J64" s="39"/>
      <c r="K64" s="39"/>
      <c r="L64" s="7"/>
    </row>
    <row r="65" spans="2:39" s="4" customFormat="1" ht="12.7" customHeight="1" thickBot="1" x14ac:dyDescent="0.25">
      <c r="B65" s="1"/>
      <c r="C65" s="1"/>
      <c r="D65" s="1"/>
      <c r="E65" s="1"/>
      <c r="F65" s="1"/>
      <c r="G65" s="1"/>
      <c r="H65" s="1"/>
      <c r="I65" s="39"/>
      <c r="J65" s="39"/>
      <c r="K65" s="39"/>
      <c r="L65" s="7"/>
    </row>
    <row r="66" spans="2:39" ht="13.6" hidden="1" customHeight="1" thickBot="1" x14ac:dyDescent="0.25">
      <c r="B66" s="46" t="s">
        <v>3</v>
      </c>
      <c r="C66" s="81" t="s">
        <v>272</v>
      </c>
      <c r="D66" s="82"/>
      <c r="E66" s="82"/>
      <c r="F66" s="83"/>
      <c r="G66" s="47" t="s">
        <v>4</v>
      </c>
      <c r="H66" s="48">
        <v>13</v>
      </c>
      <c r="I66" s="39"/>
      <c r="J66" s="39"/>
      <c r="K66" s="39"/>
      <c r="L66" s="7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2:39" ht="13.6" hidden="1" customHeight="1" thickBot="1" x14ac:dyDescent="0.25">
      <c r="B67" s="49" t="s">
        <v>5</v>
      </c>
      <c r="C67" s="105" t="s">
        <v>272</v>
      </c>
      <c r="D67" s="106"/>
      <c r="E67" s="106"/>
      <c r="F67" s="107"/>
      <c r="G67" s="50" t="s">
        <v>4</v>
      </c>
      <c r="H67" s="51">
        <v>265</v>
      </c>
      <c r="I67" s="39"/>
      <c r="J67" s="39"/>
      <c r="K67" s="39"/>
      <c r="L67" s="7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spans="2:39" ht="25.55" customHeight="1" thickTop="1" thickBot="1" x14ac:dyDescent="0.25">
      <c r="B68" s="52" t="s">
        <v>6</v>
      </c>
      <c r="C68" s="108" t="s">
        <v>272</v>
      </c>
      <c r="D68" s="109"/>
      <c r="E68" s="109"/>
      <c r="F68" s="110"/>
      <c r="G68" s="53" t="s">
        <v>4</v>
      </c>
      <c r="H68" s="54">
        <v>3064</v>
      </c>
      <c r="I68" s="160" t="s">
        <v>7</v>
      </c>
      <c r="J68" s="160"/>
      <c r="K68" s="160"/>
      <c r="L68" s="15">
        <f>+'[13]5058 PRF'!J24</f>
        <v>0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</row>
    <row r="69" spans="2:39" ht="35.299999999999997" customHeight="1" thickTop="1" thickBot="1" x14ac:dyDescent="0.25">
      <c r="B69" s="55" t="s">
        <v>9</v>
      </c>
      <c r="C69" s="69">
        <v>5058</v>
      </c>
      <c r="D69" s="56" t="s">
        <v>10</v>
      </c>
      <c r="E69" s="117" t="s">
        <v>283</v>
      </c>
      <c r="F69" s="118"/>
      <c r="G69" s="118"/>
      <c r="H69" s="119"/>
      <c r="I69" s="39"/>
      <c r="J69" s="39"/>
      <c r="K69" s="39"/>
      <c r="L69" s="7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</row>
    <row r="70" spans="2:39" ht="12.7" hidden="1" customHeight="1" x14ac:dyDescent="0.2">
      <c r="B70" s="57" t="s">
        <v>11</v>
      </c>
      <c r="C70" s="58" t="s">
        <v>148</v>
      </c>
      <c r="D70" s="59" t="s">
        <v>12</v>
      </c>
      <c r="E70" s="58">
        <v>80</v>
      </c>
      <c r="F70" s="59" t="s">
        <v>13</v>
      </c>
      <c r="G70" s="60">
        <v>0</v>
      </c>
      <c r="H70" s="61"/>
      <c r="I70" s="39"/>
      <c r="J70" s="39"/>
      <c r="K70" s="39"/>
      <c r="L70" s="7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</row>
    <row r="71" spans="2:39" ht="12.7" hidden="1" customHeight="1" x14ac:dyDescent="0.2">
      <c r="B71" s="46" t="s">
        <v>14</v>
      </c>
      <c r="C71" s="68" t="s">
        <v>72</v>
      </c>
      <c r="D71" s="47" t="s">
        <v>15</v>
      </c>
      <c r="E71" s="68" t="s">
        <v>64</v>
      </c>
      <c r="F71" s="47"/>
      <c r="G71" s="47"/>
      <c r="H71" s="62"/>
      <c r="I71" s="39"/>
      <c r="J71" s="39"/>
      <c r="K71" s="39"/>
      <c r="L71" s="7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</row>
    <row r="72" spans="2:39" ht="13.6" hidden="1" customHeight="1" thickBot="1" x14ac:dyDescent="0.25">
      <c r="B72" s="55" t="s">
        <v>16</v>
      </c>
      <c r="C72" s="120" t="s">
        <v>284</v>
      </c>
      <c r="D72" s="121"/>
      <c r="E72" s="121"/>
      <c r="F72" s="121"/>
      <c r="G72" s="121"/>
      <c r="H72" s="122"/>
      <c r="I72" s="39"/>
      <c r="J72" s="39"/>
      <c r="K72" s="39"/>
      <c r="L72" s="7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</row>
    <row r="73" spans="2:39" s="4" customFormat="1" ht="12.7" customHeight="1" thickBot="1" x14ac:dyDescent="0.25">
      <c r="B73" s="1"/>
      <c r="C73" s="1"/>
      <c r="D73" s="1"/>
      <c r="E73" s="1"/>
      <c r="F73" s="1"/>
      <c r="G73" s="1"/>
      <c r="H73" s="1"/>
      <c r="I73" s="39"/>
      <c r="J73" s="39"/>
      <c r="K73" s="39"/>
      <c r="L73" s="7"/>
    </row>
    <row r="74" spans="2:39" s="4" customFormat="1" ht="13.6" hidden="1" customHeight="1" thickBot="1" x14ac:dyDescent="0.25">
      <c r="B74" s="1"/>
      <c r="C74" s="1"/>
      <c r="D74" s="1"/>
      <c r="E74" s="1"/>
      <c r="F74" s="1"/>
      <c r="G74" s="1"/>
      <c r="H74" s="1"/>
      <c r="I74" s="39"/>
      <c r="J74" s="39"/>
      <c r="K74" s="39"/>
      <c r="L74" s="7"/>
    </row>
    <row r="75" spans="2:39" ht="13.6" hidden="1" customHeight="1" thickBot="1" x14ac:dyDescent="0.25">
      <c r="B75" s="46" t="s">
        <v>3</v>
      </c>
      <c r="C75" s="81" t="s">
        <v>272</v>
      </c>
      <c r="D75" s="82"/>
      <c r="E75" s="82"/>
      <c r="F75" s="83"/>
      <c r="G75" s="47" t="s">
        <v>4</v>
      </c>
      <c r="H75" s="48">
        <v>13</v>
      </c>
      <c r="I75" s="39"/>
      <c r="J75" s="39"/>
      <c r="K75" s="39"/>
      <c r="L75" s="7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</row>
    <row r="76" spans="2:39" ht="13.6" hidden="1" customHeight="1" thickBot="1" x14ac:dyDescent="0.25">
      <c r="B76" s="49" t="s">
        <v>5</v>
      </c>
      <c r="C76" s="105" t="s">
        <v>272</v>
      </c>
      <c r="D76" s="106"/>
      <c r="E76" s="106"/>
      <c r="F76" s="107"/>
      <c r="G76" s="50" t="s">
        <v>4</v>
      </c>
      <c r="H76" s="51">
        <v>265</v>
      </c>
      <c r="I76" s="39"/>
      <c r="J76" s="39"/>
      <c r="K76" s="39"/>
      <c r="L76" s="7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</row>
    <row r="77" spans="2:39" ht="25.55" customHeight="1" thickTop="1" thickBot="1" x14ac:dyDescent="0.25">
      <c r="B77" s="52" t="s">
        <v>6</v>
      </c>
      <c r="C77" s="108" t="s">
        <v>272</v>
      </c>
      <c r="D77" s="109"/>
      <c r="E77" s="109"/>
      <c r="F77" s="110"/>
      <c r="G77" s="53" t="s">
        <v>4</v>
      </c>
      <c r="H77" s="54">
        <v>3064</v>
      </c>
      <c r="I77" s="160" t="s">
        <v>7</v>
      </c>
      <c r="J77" s="160"/>
      <c r="K77" s="160"/>
      <c r="L77" s="15">
        <f>+'[13]5059 PRF'!V24</f>
        <v>0.98251600423536989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</row>
    <row r="78" spans="2:39" ht="35.299999999999997" customHeight="1" thickTop="1" thickBot="1" x14ac:dyDescent="0.25">
      <c r="B78" s="55" t="s">
        <v>9</v>
      </c>
      <c r="C78" s="69">
        <v>5059</v>
      </c>
      <c r="D78" s="56" t="s">
        <v>10</v>
      </c>
      <c r="E78" s="117" t="s">
        <v>285</v>
      </c>
      <c r="F78" s="118"/>
      <c r="G78" s="118"/>
      <c r="H78" s="119"/>
      <c r="I78" s="39"/>
      <c r="J78" s="39"/>
      <c r="K78" s="39"/>
      <c r="L78" s="7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</row>
    <row r="79" spans="2:39" ht="12.7" hidden="1" customHeight="1" x14ac:dyDescent="0.2">
      <c r="B79" s="57" t="s">
        <v>11</v>
      </c>
      <c r="C79" s="58" t="s">
        <v>62</v>
      </c>
      <c r="D79" s="59" t="s">
        <v>12</v>
      </c>
      <c r="E79" s="58">
        <v>95</v>
      </c>
      <c r="F79" s="59" t="s">
        <v>13</v>
      </c>
      <c r="G79" s="60">
        <v>0</v>
      </c>
      <c r="H79" s="61"/>
      <c r="I79" s="39"/>
      <c r="J79" s="39"/>
      <c r="K79" s="39"/>
      <c r="L79" s="7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</row>
    <row r="80" spans="2:39" ht="12.7" hidden="1" customHeight="1" x14ac:dyDescent="0.2">
      <c r="B80" s="46" t="s">
        <v>14</v>
      </c>
      <c r="C80" s="68" t="s">
        <v>72</v>
      </c>
      <c r="D80" s="47" t="s">
        <v>15</v>
      </c>
      <c r="E80" s="68" t="s">
        <v>64</v>
      </c>
      <c r="F80" s="47"/>
      <c r="G80" s="47"/>
      <c r="H80" s="62"/>
      <c r="I80" s="39"/>
      <c r="J80" s="39"/>
      <c r="K80" s="39"/>
      <c r="L80" s="7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</row>
    <row r="81" spans="2:39" ht="13.6" hidden="1" customHeight="1" thickBot="1" x14ac:dyDescent="0.25">
      <c r="B81" s="55" t="s">
        <v>16</v>
      </c>
      <c r="C81" s="120" t="s">
        <v>65</v>
      </c>
      <c r="D81" s="121"/>
      <c r="E81" s="121"/>
      <c r="F81" s="121"/>
      <c r="G81" s="121"/>
      <c r="H81" s="122"/>
      <c r="I81" s="39"/>
      <c r="J81" s="39"/>
      <c r="K81" s="39"/>
      <c r="L81" s="7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spans="2:39" s="4" customFormat="1" ht="12.7" hidden="1" customHeight="1" x14ac:dyDescent="0.2">
      <c r="B82" s="1"/>
      <c r="C82" s="1"/>
      <c r="D82" s="1"/>
      <c r="E82" s="1"/>
      <c r="F82" s="1"/>
      <c r="G82" s="1"/>
      <c r="H82" s="1"/>
      <c r="I82" s="39"/>
      <c r="J82" s="39"/>
      <c r="K82" s="39"/>
      <c r="L82" s="7"/>
    </row>
    <row r="83" spans="2:39" s="4" customFormat="1" ht="12.7" hidden="1" customHeight="1" x14ac:dyDescent="0.2">
      <c r="B83" s="1"/>
      <c r="C83" s="1"/>
      <c r="D83" s="1"/>
      <c r="E83" s="1"/>
      <c r="F83" s="1"/>
      <c r="G83" s="1"/>
      <c r="H83" s="1"/>
      <c r="I83" s="39"/>
      <c r="J83" s="39"/>
      <c r="K83" s="39"/>
      <c r="L83" s="7"/>
    </row>
    <row r="84" spans="2:39" s="4" customFormat="1" ht="12.7" hidden="1" customHeight="1" x14ac:dyDescent="0.2">
      <c r="B84" s="1"/>
      <c r="C84" s="1"/>
      <c r="D84" s="1"/>
      <c r="E84" s="1"/>
      <c r="F84" s="1"/>
      <c r="G84" s="1"/>
      <c r="H84" s="1"/>
      <c r="I84" s="39"/>
      <c r="J84" s="39"/>
      <c r="K84" s="39"/>
      <c r="L84" s="7"/>
    </row>
    <row r="85" spans="2:39" ht="12.7" hidden="1" customHeight="1" x14ac:dyDescent="0.2">
      <c r="B85" s="46" t="s">
        <v>3</v>
      </c>
      <c r="C85" s="81" t="s">
        <v>272</v>
      </c>
      <c r="D85" s="82"/>
      <c r="E85" s="82"/>
      <c r="F85" s="83"/>
      <c r="G85" s="47" t="s">
        <v>4</v>
      </c>
      <c r="H85" s="48">
        <v>13</v>
      </c>
      <c r="I85" s="39"/>
      <c r="J85" s="39"/>
      <c r="K85" s="39"/>
      <c r="L85" s="7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</row>
    <row r="86" spans="2:39" ht="12.7" hidden="1" customHeight="1" x14ac:dyDescent="0.2">
      <c r="B86" s="49" t="s">
        <v>5</v>
      </c>
      <c r="C86" s="123" t="s">
        <v>272</v>
      </c>
      <c r="D86" s="124"/>
      <c r="E86" s="124"/>
      <c r="F86" s="125"/>
      <c r="G86" s="50" t="s">
        <v>4</v>
      </c>
      <c r="H86" s="51">
        <v>265</v>
      </c>
      <c r="I86" s="39"/>
      <c r="J86" s="39"/>
      <c r="K86" s="39"/>
      <c r="L86" s="7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</row>
    <row r="87" spans="2:39" s="4" customFormat="1" ht="14" thickBot="1" x14ac:dyDescent="0.25">
      <c r="B87" s="63"/>
      <c r="C87" s="64"/>
      <c r="D87" s="64"/>
      <c r="E87" s="64"/>
      <c r="F87" s="64"/>
      <c r="G87" s="65"/>
      <c r="H87" s="66"/>
      <c r="I87" s="39"/>
      <c r="J87" s="39"/>
      <c r="K87" s="39"/>
      <c r="L87" s="7"/>
    </row>
    <row r="88" spans="2:39" ht="25.55" customHeight="1" thickBot="1" x14ac:dyDescent="0.25">
      <c r="B88" s="52" t="s">
        <v>6</v>
      </c>
      <c r="C88" s="108" t="s">
        <v>272</v>
      </c>
      <c r="D88" s="109"/>
      <c r="E88" s="109"/>
      <c r="F88" s="110"/>
      <c r="G88" s="53" t="s">
        <v>4</v>
      </c>
      <c r="H88" s="54">
        <v>3064</v>
      </c>
      <c r="I88" s="160" t="s">
        <v>7</v>
      </c>
      <c r="J88" s="160"/>
      <c r="K88" s="160"/>
      <c r="L88" s="26">
        <f>+'[13]5060 PRF'!V24</f>
        <v>1.1074552495464023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</row>
    <row r="89" spans="2:39" ht="35.299999999999997" customHeight="1" thickTop="1" thickBot="1" x14ac:dyDescent="0.25">
      <c r="B89" s="55" t="s">
        <v>9</v>
      </c>
      <c r="C89" s="69">
        <v>5060</v>
      </c>
      <c r="D89" s="56" t="s">
        <v>10</v>
      </c>
      <c r="E89" s="117" t="s">
        <v>286</v>
      </c>
      <c r="F89" s="118"/>
      <c r="G89" s="118"/>
      <c r="H89" s="119"/>
      <c r="I89" s="39"/>
      <c r="J89" s="39"/>
      <c r="K89" s="39"/>
      <c r="L89" s="7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</row>
    <row r="90" spans="2:39" ht="12.7" hidden="1" customHeight="1" x14ac:dyDescent="0.2">
      <c r="B90" s="17" t="s">
        <v>11</v>
      </c>
      <c r="C90" s="18" t="s">
        <v>62</v>
      </c>
      <c r="D90" s="19" t="s">
        <v>12</v>
      </c>
      <c r="E90" s="18">
        <v>90</v>
      </c>
      <c r="F90" s="19" t="s">
        <v>13</v>
      </c>
      <c r="G90" s="20">
        <v>0</v>
      </c>
      <c r="H90" s="21"/>
      <c r="I90" s="39"/>
      <c r="J90" s="39"/>
      <c r="K90" s="39"/>
      <c r="L90" s="7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</row>
    <row r="91" spans="2:39" ht="12.7" hidden="1" customHeight="1" x14ac:dyDescent="0.2">
      <c r="B91" s="9" t="s">
        <v>14</v>
      </c>
      <c r="C91" s="71" t="s">
        <v>72</v>
      </c>
      <c r="D91" s="10" t="s">
        <v>15</v>
      </c>
      <c r="E91" s="71" t="s">
        <v>64</v>
      </c>
      <c r="F91" s="10"/>
      <c r="G91" s="10"/>
      <c r="H91" s="23"/>
      <c r="I91" s="39"/>
      <c r="J91" s="39"/>
      <c r="K91" s="39"/>
      <c r="L91" s="7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</row>
    <row r="92" spans="2:39" ht="13.6" hidden="1" customHeight="1" thickBot="1" x14ac:dyDescent="0.25">
      <c r="B92" s="16" t="s">
        <v>16</v>
      </c>
      <c r="C92" s="138" t="s">
        <v>65</v>
      </c>
      <c r="D92" s="139"/>
      <c r="E92" s="139"/>
      <c r="F92" s="139"/>
      <c r="G92" s="139"/>
      <c r="H92" s="140"/>
      <c r="I92" s="39"/>
      <c r="J92" s="39"/>
      <c r="K92" s="39"/>
      <c r="L92" s="7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</row>
    <row r="93" spans="2:39" s="4" customFormat="1" ht="12.7" customHeight="1" x14ac:dyDescent="0.2">
      <c r="I93" s="39"/>
      <c r="J93" s="39"/>
      <c r="K93" s="39"/>
      <c r="L93" s="7"/>
    </row>
    <row r="94" spans="2:39" s="4" customFormat="1" ht="12.7" hidden="1" customHeight="1" x14ac:dyDescent="0.2">
      <c r="I94" s="39"/>
      <c r="J94" s="39"/>
      <c r="K94" s="39"/>
      <c r="L94" s="7"/>
    </row>
    <row r="95" spans="2:39" ht="12.7" hidden="1" customHeight="1" x14ac:dyDescent="0.2">
      <c r="B95" s="9" t="s">
        <v>3</v>
      </c>
      <c r="C95" s="141" t="e">
        <v>#REF!</v>
      </c>
      <c r="D95" s="142"/>
      <c r="E95" s="142"/>
      <c r="F95" s="143"/>
      <c r="G95" s="10" t="s">
        <v>4</v>
      </c>
      <c r="H95" s="11" t="e">
        <v>#REF!</v>
      </c>
      <c r="I95" s="39"/>
      <c r="J95" s="39"/>
      <c r="K95" s="39"/>
      <c r="L95" s="7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</row>
    <row r="96" spans="2:39" ht="12.7" hidden="1" customHeight="1" x14ac:dyDescent="0.2">
      <c r="B96" s="12" t="s">
        <v>5</v>
      </c>
      <c r="C96" s="126" t="e">
        <v>#REF!</v>
      </c>
      <c r="D96" s="127"/>
      <c r="E96" s="127"/>
      <c r="F96" s="128"/>
      <c r="G96" s="13" t="s">
        <v>4</v>
      </c>
      <c r="H96" s="14" t="e">
        <v>#REF!</v>
      </c>
      <c r="I96" s="39"/>
      <c r="J96" s="39"/>
      <c r="K96" s="39"/>
      <c r="L96" s="7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</row>
    <row r="97" spans="2:39" ht="12.7" hidden="1" customHeight="1" x14ac:dyDescent="0.2">
      <c r="B97" s="17" t="s">
        <v>11</v>
      </c>
      <c r="C97" s="18" t="e">
        <v>#REF!</v>
      </c>
      <c r="D97" s="19" t="s">
        <v>12</v>
      </c>
      <c r="E97" s="18" t="e">
        <v>#REF!</v>
      </c>
      <c r="F97" s="19" t="s">
        <v>13</v>
      </c>
      <c r="G97" s="20" t="e">
        <v>#REF!</v>
      </c>
      <c r="H97" s="21"/>
      <c r="I97" s="39"/>
      <c r="J97" s="39"/>
      <c r="K97" s="39"/>
      <c r="L97" s="7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</row>
    <row r="98" spans="2:39" ht="12.7" hidden="1" customHeight="1" x14ac:dyDescent="0.2">
      <c r="B98" s="9" t="s">
        <v>14</v>
      </c>
      <c r="C98" s="71" t="e">
        <v>#REF!</v>
      </c>
      <c r="D98" s="10" t="s">
        <v>15</v>
      </c>
      <c r="E98" s="71" t="e">
        <v>#REF!</v>
      </c>
      <c r="F98" s="10"/>
      <c r="G98" s="10"/>
      <c r="H98" s="23"/>
      <c r="I98" s="39"/>
      <c r="J98" s="39"/>
      <c r="K98" s="39"/>
      <c r="L98" s="7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</row>
    <row r="99" spans="2:39" ht="13.6" hidden="1" customHeight="1" thickBot="1" x14ac:dyDescent="0.25">
      <c r="B99" s="16" t="s">
        <v>16</v>
      </c>
      <c r="C99" s="138" t="e">
        <v>#REF!</v>
      </c>
      <c r="D99" s="139"/>
      <c r="E99" s="139"/>
      <c r="F99" s="139"/>
      <c r="G99" s="139"/>
      <c r="H99" s="140"/>
      <c r="I99" s="39"/>
      <c r="J99" s="39"/>
      <c r="K99" s="39"/>
      <c r="L99" s="7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</row>
    <row r="100" spans="2:39" s="4" customFormat="1" ht="12.7" customHeight="1" x14ac:dyDescent="0.2">
      <c r="I100" s="39"/>
      <c r="J100" s="39"/>
      <c r="K100" s="39"/>
      <c r="L100" s="7"/>
    </row>
    <row r="101" spans="2:39" s="4" customFormat="1" ht="12.7" hidden="1" customHeight="1" x14ac:dyDescent="0.2">
      <c r="I101" s="39"/>
      <c r="J101" s="39"/>
      <c r="K101" s="39"/>
      <c r="L101" s="7"/>
    </row>
    <row r="102" spans="2:39" s="4" customFormat="1" ht="12.7" customHeight="1" x14ac:dyDescent="0.2">
      <c r="I102" s="39"/>
      <c r="J102" s="39"/>
      <c r="K102" s="39"/>
      <c r="L102" s="7"/>
    </row>
    <row r="103" spans="2:39" ht="12.7" hidden="1" customHeight="1" x14ac:dyDescent="0.2">
      <c r="B103" s="9" t="s">
        <v>3</v>
      </c>
      <c r="C103" s="141" t="e">
        <v>#REF!</v>
      </c>
      <c r="D103" s="142"/>
      <c r="E103" s="142"/>
      <c r="F103" s="143"/>
      <c r="G103" s="10" t="s">
        <v>4</v>
      </c>
      <c r="H103" s="11" t="e">
        <v>#REF!</v>
      </c>
      <c r="I103" s="39"/>
      <c r="J103" s="39"/>
      <c r="K103" s="39"/>
      <c r="L103" s="7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</row>
    <row r="104" spans="2:39" ht="12.7" hidden="1" customHeight="1" x14ac:dyDescent="0.2">
      <c r="B104" s="9" t="s">
        <v>5</v>
      </c>
      <c r="C104" s="161" t="e">
        <v>#REF!</v>
      </c>
      <c r="D104" s="162"/>
      <c r="E104" s="162"/>
      <c r="F104" s="163"/>
      <c r="G104" s="10" t="s">
        <v>4</v>
      </c>
      <c r="H104" s="11" t="e">
        <v>#REF!</v>
      </c>
      <c r="I104" s="39"/>
      <c r="J104" s="39"/>
      <c r="K104" s="39"/>
      <c r="L104" s="7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</row>
    <row r="105" spans="2:39" s="4" customFormat="1" ht="13.25" x14ac:dyDescent="0.2">
      <c r="I105" s="39"/>
      <c r="J105" s="39"/>
      <c r="K105" s="39"/>
      <c r="L105" s="7"/>
    </row>
    <row r="106" spans="2:39" s="4" customFormat="1" ht="13.25" x14ac:dyDescent="0.2">
      <c r="D106" s="28"/>
      <c r="E106" s="28"/>
      <c r="F106" s="28"/>
      <c r="G106" s="28"/>
      <c r="H106" s="28"/>
      <c r="I106" s="39"/>
      <c r="J106" s="39"/>
      <c r="K106" s="39"/>
      <c r="L106" s="7"/>
    </row>
    <row r="107" spans="2:39" s="4" customFormat="1" ht="12.7" customHeight="1" x14ac:dyDescent="0.2">
      <c r="D107" s="28"/>
      <c r="E107" s="28"/>
      <c r="F107" s="28"/>
      <c r="G107" s="28"/>
      <c r="H107" s="28"/>
      <c r="I107" s="39"/>
      <c r="J107" s="39"/>
      <c r="K107" s="39"/>
      <c r="L107" s="7"/>
    </row>
    <row r="108" spans="2:39" s="4" customFormat="1" ht="12.7" customHeight="1" x14ac:dyDescent="0.2">
      <c r="D108" s="28"/>
      <c r="E108" s="28"/>
      <c r="F108" s="28"/>
      <c r="G108" s="28"/>
      <c r="H108" s="28"/>
      <c r="I108" s="39"/>
      <c r="J108" s="39"/>
      <c r="K108" s="39"/>
      <c r="L108" s="7"/>
    </row>
    <row r="109" spans="2:39" s="31" customFormat="1" ht="13.25" x14ac:dyDescent="0.2">
      <c r="D109" s="28"/>
      <c r="E109" s="28"/>
      <c r="F109" s="28"/>
      <c r="G109" s="28"/>
      <c r="H109" s="28"/>
      <c r="I109" s="39"/>
      <c r="J109" s="39"/>
      <c r="K109" s="39"/>
      <c r="L109" s="33"/>
    </row>
    <row r="110" spans="2:39" s="31" customFormat="1" ht="13.25" x14ac:dyDescent="0.2">
      <c r="I110" s="39"/>
      <c r="J110" s="39"/>
      <c r="K110" s="39"/>
      <c r="L110" s="33"/>
    </row>
    <row r="111" spans="2:39" s="31" customFormat="1" ht="13.25" x14ac:dyDescent="0.2">
      <c r="I111" s="39"/>
      <c r="J111" s="39"/>
      <c r="K111" s="39"/>
      <c r="L111" s="33"/>
    </row>
    <row r="112" spans="2:39" s="31" customFormat="1" ht="13.25" x14ac:dyDescent="0.2">
      <c r="I112" s="39"/>
      <c r="J112" s="39"/>
      <c r="K112" s="39"/>
      <c r="L112" s="33"/>
    </row>
    <row r="113" spans="2:12" s="31" customFormat="1" ht="13.25" x14ac:dyDescent="0.2">
      <c r="I113" s="39"/>
      <c r="J113" s="39"/>
      <c r="K113" s="39"/>
      <c r="L113" s="33"/>
    </row>
    <row r="114" spans="2:12" s="31" customFormat="1" ht="13.25" x14ac:dyDescent="0.2">
      <c r="F114" s="31" t="s">
        <v>17</v>
      </c>
      <c r="G114" s="31" t="s">
        <v>18</v>
      </c>
      <c r="I114" s="39"/>
      <c r="J114" s="39"/>
      <c r="K114" s="39"/>
      <c r="L114" s="33"/>
    </row>
    <row r="115" spans="2:12" s="31" customFormat="1" ht="13.25" x14ac:dyDescent="0.2">
      <c r="B115" s="32" t="s">
        <v>17</v>
      </c>
      <c r="C115" s="31" t="s">
        <v>10</v>
      </c>
      <c r="D115" s="31" t="s">
        <v>18</v>
      </c>
      <c r="F115" s="31">
        <v>363</v>
      </c>
      <c r="G115" s="33">
        <v>0.99486625236422588</v>
      </c>
      <c r="I115" s="39"/>
      <c r="J115" s="39"/>
      <c r="K115" s="39"/>
      <c r="L115" s="33"/>
    </row>
    <row r="116" spans="2:12" s="31" customFormat="1" ht="13.25" x14ac:dyDescent="0.2">
      <c r="B116" s="31">
        <v>363</v>
      </c>
      <c r="C116" s="31" t="s">
        <v>271</v>
      </c>
      <c r="D116" s="33">
        <v>0.99486625236422588</v>
      </c>
      <c r="F116" s="31">
        <v>368</v>
      </c>
      <c r="G116" s="33">
        <v>1</v>
      </c>
      <c r="I116" s="39"/>
      <c r="J116" s="39"/>
      <c r="K116" s="39"/>
      <c r="L116" s="33"/>
    </row>
    <row r="117" spans="2:12" s="31" customFormat="1" ht="13.25" x14ac:dyDescent="0.2">
      <c r="B117" s="31">
        <v>368</v>
      </c>
      <c r="C117" s="31" t="s">
        <v>275</v>
      </c>
      <c r="D117" s="33">
        <v>1</v>
      </c>
      <c r="F117" s="31">
        <v>420</v>
      </c>
      <c r="G117" s="33">
        <v>1.0526315789473684</v>
      </c>
      <c r="I117" s="39"/>
      <c r="J117" s="39"/>
      <c r="K117" s="39"/>
      <c r="L117" s="33"/>
    </row>
    <row r="118" spans="2:12" s="31" customFormat="1" ht="13.25" x14ac:dyDescent="0.2">
      <c r="B118" s="31">
        <v>420</v>
      </c>
      <c r="C118" s="33" t="s">
        <v>278</v>
      </c>
      <c r="D118" s="33">
        <v>1.0526315789473684</v>
      </c>
      <c r="F118" s="31">
        <v>421</v>
      </c>
      <c r="G118" s="33">
        <v>1.0526315789239296</v>
      </c>
      <c r="I118" s="39"/>
      <c r="J118" s="39"/>
      <c r="K118" s="39"/>
      <c r="L118" s="33"/>
    </row>
    <row r="119" spans="2:12" s="31" customFormat="1" ht="13.25" x14ac:dyDescent="0.2">
      <c r="B119" s="31">
        <v>421</v>
      </c>
      <c r="C119" s="31" t="s">
        <v>280</v>
      </c>
      <c r="D119" s="33">
        <v>1.0526315789239296</v>
      </c>
      <c r="F119" s="31">
        <v>425</v>
      </c>
      <c r="G119" s="33">
        <v>1.1111111110544079</v>
      </c>
      <c r="I119" s="39"/>
      <c r="J119" s="39"/>
      <c r="K119" s="39"/>
      <c r="L119" s="33"/>
    </row>
    <row r="120" spans="2:12" s="31" customFormat="1" ht="13.25" x14ac:dyDescent="0.2">
      <c r="B120" s="31">
        <v>425</v>
      </c>
      <c r="C120" s="31" t="s">
        <v>281</v>
      </c>
      <c r="D120" s="33">
        <v>1.1111111110544079</v>
      </c>
      <c r="F120" s="31">
        <v>426</v>
      </c>
      <c r="G120" s="33">
        <v>1.0526315785718647</v>
      </c>
      <c r="I120" s="39"/>
      <c r="J120" s="39"/>
      <c r="K120" s="39"/>
      <c r="L120" s="33"/>
    </row>
    <row r="121" spans="2:12" s="31" customFormat="1" ht="13.25" x14ac:dyDescent="0.2">
      <c r="B121" s="31">
        <v>426</v>
      </c>
      <c r="C121" s="31" t="s">
        <v>282</v>
      </c>
      <c r="D121" s="33">
        <v>1.0526315785718647</v>
      </c>
      <c r="F121" s="31">
        <v>5058</v>
      </c>
      <c r="G121" s="33">
        <v>0</v>
      </c>
      <c r="I121" s="39"/>
      <c r="J121" s="39"/>
      <c r="K121" s="39"/>
      <c r="L121" s="33"/>
    </row>
    <row r="122" spans="2:12" s="31" customFormat="1" ht="13.25" x14ac:dyDescent="0.2">
      <c r="B122" s="31">
        <v>5058</v>
      </c>
      <c r="C122" s="31" t="s">
        <v>283</v>
      </c>
      <c r="D122" s="33">
        <v>0</v>
      </c>
      <c r="F122" s="31">
        <v>5059</v>
      </c>
      <c r="G122" s="33">
        <v>0.98251600423536989</v>
      </c>
      <c r="I122" s="39"/>
      <c r="J122" s="39"/>
      <c r="K122" s="39"/>
      <c r="L122" s="33"/>
    </row>
    <row r="123" spans="2:12" s="31" customFormat="1" ht="13.25" x14ac:dyDescent="0.2">
      <c r="B123" s="31">
        <v>5059</v>
      </c>
      <c r="C123" s="31" t="s">
        <v>285</v>
      </c>
      <c r="D123" s="33">
        <v>0.98251600423536989</v>
      </c>
      <c r="F123" s="31">
        <v>5060</v>
      </c>
      <c r="G123" s="33">
        <v>1.1074552495464023</v>
      </c>
      <c r="I123" s="39"/>
      <c r="J123" s="39"/>
      <c r="K123" s="39"/>
      <c r="L123" s="33"/>
    </row>
    <row r="124" spans="2:12" s="31" customFormat="1" ht="13.25" x14ac:dyDescent="0.2">
      <c r="B124" s="31">
        <v>5060</v>
      </c>
      <c r="C124" s="31" t="s">
        <v>286</v>
      </c>
      <c r="D124" s="33">
        <v>1.1074552495464023</v>
      </c>
      <c r="F124" s="31" t="e">
        <v>#REF!</v>
      </c>
      <c r="G124" s="33" t="s">
        <v>0</v>
      </c>
      <c r="I124" s="39"/>
      <c r="J124" s="39"/>
      <c r="K124" s="39"/>
      <c r="L124" s="33"/>
    </row>
    <row r="125" spans="2:12" s="31" customFormat="1" ht="13.25" x14ac:dyDescent="0.2">
      <c r="B125" s="31" t="e">
        <v>#REF!</v>
      </c>
      <c r="C125" s="31" t="e">
        <v>#REF!</v>
      </c>
      <c r="D125" s="33" t="e">
        <v>#REF!</v>
      </c>
      <c r="F125" s="31" t="e">
        <v>#REF!</v>
      </c>
      <c r="G125" s="33" t="e">
        <v>#REF!</v>
      </c>
      <c r="I125" s="39"/>
      <c r="J125" s="39"/>
      <c r="K125" s="39"/>
      <c r="L125" s="33"/>
    </row>
    <row r="126" spans="2:12" s="31" customFormat="1" ht="13.25" x14ac:dyDescent="0.2">
      <c r="B126" s="31" t="e">
        <v>#REF!</v>
      </c>
      <c r="C126" s="31" t="e">
        <v>#REF!</v>
      </c>
      <c r="D126" s="33" t="e">
        <v>#REF!</v>
      </c>
      <c r="F126" s="31" t="e">
        <v>#REF!</v>
      </c>
      <c r="G126" s="33" t="e">
        <v>#REF!</v>
      </c>
      <c r="I126" s="39"/>
      <c r="J126" s="39"/>
      <c r="K126" s="39"/>
      <c r="L126" s="33"/>
    </row>
    <row r="127" spans="2:12" s="31" customFormat="1" ht="13.25" x14ac:dyDescent="0.2">
      <c r="B127" s="31" t="e">
        <v>#REF!</v>
      </c>
      <c r="C127" s="31" t="e">
        <v>#REF!</v>
      </c>
      <c r="D127" s="33" t="e">
        <v>#REF!</v>
      </c>
      <c r="F127" s="31" t="e">
        <v>#REF!</v>
      </c>
      <c r="G127" s="33" t="e">
        <v>#REF!</v>
      </c>
      <c r="I127" s="39"/>
      <c r="J127" s="39"/>
      <c r="K127" s="39"/>
      <c r="L127" s="33"/>
    </row>
    <row r="128" spans="2:12" s="31" customFormat="1" ht="13.25" x14ac:dyDescent="0.2">
      <c r="B128" s="31" t="e">
        <v>#REF!</v>
      </c>
      <c r="C128" s="31" t="e">
        <v>#REF!</v>
      </c>
      <c r="D128" s="33" t="e">
        <v>#REF!</v>
      </c>
      <c r="F128" s="31" t="e">
        <v>#REF!</v>
      </c>
      <c r="G128" s="33" t="e">
        <v>#REF!</v>
      </c>
      <c r="I128" s="39"/>
      <c r="J128" s="39"/>
      <c r="K128" s="39"/>
      <c r="L128" s="33"/>
    </row>
    <row r="129" spans="2:12" s="31" customFormat="1" ht="13.25" x14ac:dyDescent="0.2">
      <c r="B129" s="31" t="e">
        <v>#REF!</v>
      </c>
      <c r="C129" s="31" t="e">
        <v>#REF!</v>
      </c>
      <c r="D129" s="33" t="e">
        <v>#REF!</v>
      </c>
      <c r="F129" s="31" t="e">
        <v>#REF!</v>
      </c>
      <c r="G129" s="33" t="e">
        <v>#REF!</v>
      </c>
      <c r="I129" s="39"/>
      <c r="J129" s="39"/>
      <c r="K129" s="39"/>
      <c r="L129" s="33"/>
    </row>
    <row r="130" spans="2:12" s="31" customFormat="1" ht="13.25" x14ac:dyDescent="0.2">
      <c r="B130" s="31" t="e">
        <f>+#REF!</f>
        <v>#REF!</v>
      </c>
      <c r="C130" s="31" t="e">
        <f>+#REF!</f>
        <v>#REF!</v>
      </c>
      <c r="D130" s="33" t="e">
        <f>+#REF!</f>
        <v>#REF!</v>
      </c>
      <c r="F130" s="31" t="e">
        <f t="shared" ref="F130:F139" si="0">+B131</f>
        <v>#REF!</v>
      </c>
      <c r="G130" s="33" t="e">
        <f t="shared" ref="G130:G139" si="1">+D131</f>
        <v>#REF!</v>
      </c>
      <c r="I130" s="39"/>
      <c r="J130" s="39"/>
      <c r="K130" s="39"/>
      <c r="L130" s="33"/>
    </row>
    <row r="131" spans="2:12" s="31" customFormat="1" ht="13.25" x14ac:dyDescent="0.2">
      <c r="B131" s="31" t="e">
        <f>+#REF!</f>
        <v>#REF!</v>
      </c>
      <c r="C131" s="31" t="e">
        <f>+#REF!</f>
        <v>#REF!</v>
      </c>
      <c r="D131" s="33" t="e">
        <f>+#REF!</f>
        <v>#REF!</v>
      </c>
      <c r="F131" s="31" t="e">
        <f t="shared" si="0"/>
        <v>#REF!</v>
      </c>
      <c r="G131" s="33" t="e">
        <f t="shared" si="1"/>
        <v>#REF!</v>
      </c>
      <c r="I131" s="39"/>
      <c r="J131" s="39"/>
      <c r="K131" s="39"/>
      <c r="L131" s="33"/>
    </row>
    <row r="132" spans="2:12" s="31" customFormat="1" ht="13.25" x14ac:dyDescent="0.2">
      <c r="B132" s="31" t="e">
        <f>+#REF!</f>
        <v>#REF!</v>
      </c>
      <c r="C132" s="31" t="e">
        <f>+#REF!</f>
        <v>#REF!</v>
      </c>
      <c r="D132" s="33" t="e">
        <f>+#REF!</f>
        <v>#REF!</v>
      </c>
      <c r="F132" s="31" t="e">
        <f t="shared" si="0"/>
        <v>#REF!</v>
      </c>
      <c r="G132" s="33" t="e">
        <f t="shared" si="1"/>
        <v>#REF!</v>
      </c>
      <c r="I132" s="39"/>
      <c r="J132" s="39"/>
      <c r="K132" s="39"/>
      <c r="L132" s="33"/>
    </row>
    <row r="133" spans="2:12" s="31" customFormat="1" ht="13.25" x14ac:dyDescent="0.2">
      <c r="B133" s="31" t="e">
        <f>+#REF!</f>
        <v>#REF!</v>
      </c>
      <c r="C133" s="31" t="e">
        <f>+#REF!</f>
        <v>#REF!</v>
      </c>
      <c r="D133" s="33" t="e">
        <f>+#REF!</f>
        <v>#REF!</v>
      </c>
      <c r="F133" s="31">
        <f t="shared" si="0"/>
        <v>0</v>
      </c>
      <c r="G133" s="33">
        <f t="shared" si="1"/>
        <v>0</v>
      </c>
      <c r="I133" s="39"/>
      <c r="J133" s="39"/>
      <c r="K133" s="39"/>
      <c r="L133" s="33"/>
    </row>
    <row r="134" spans="2:12" s="31" customFormat="1" ht="13.25" x14ac:dyDescent="0.2">
      <c r="F134" s="31">
        <f t="shared" si="0"/>
        <v>0</v>
      </c>
      <c r="G134" s="33">
        <f t="shared" si="1"/>
        <v>0</v>
      </c>
      <c r="I134" s="39"/>
      <c r="J134" s="39"/>
      <c r="K134" s="39"/>
      <c r="L134" s="33"/>
    </row>
    <row r="135" spans="2:12" s="31" customFormat="1" ht="13.25" x14ac:dyDescent="0.2">
      <c r="F135" s="31">
        <f t="shared" si="0"/>
        <v>0</v>
      </c>
      <c r="G135" s="33">
        <f t="shared" si="1"/>
        <v>0</v>
      </c>
      <c r="I135" s="39"/>
      <c r="J135" s="39"/>
      <c r="K135" s="39"/>
      <c r="L135" s="33"/>
    </row>
    <row r="136" spans="2:12" s="31" customFormat="1" ht="13.25" x14ac:dyDescent="0.2">
      <c r="F136" s="31">
        <f t="shared" si="0"/>
        <v>0</v>
      </c>
      <c r="G136" s="33">
        <f t="shared" si="1"/>
        <v>0</v>
      </c>
      <c r="I136" s="39"/>
      <c r="J136" s="39"/>
      <c r="K136" s="39"/>
      <c r="L136" s="33"/>
    </row>
    <row r="137" spans="2:12" s="31" customFormat="1" ht="13.25" x14ac:dyDescent="0.2">
      <c r="F137" s="31">
        <f t="shared" si="0"/>
        <v>0</v>
      </c>
      <c r="G137" s="33">
        <f t="shared" si="1"/>
        <v>0</v>
      </c>
      <c r="I137" s="39"/>
      <c r="J137" s="39"/>
      <c r="K137" s="39"/>
      <c r="L137" s="33"/>
    </row>
    <row r="138" spans="2:12" s="31" customFormat="1" ht="13.25" x14ac:dyDescent="0.2">
      <c r="F138" s="31">
        <f t="shared" si="0"/>
        <v>0</v>
      </c>
      <c r="G138" s="33">
        <f t="shared" si="1"/>
        <v>0</v>
      </c>
      <c r="I138" s="39"/>
      <c r="J138" s="39"/>
      <c r="K138" s="39"/>
      <c r="L138" s="33"/>
    </row>
    <row r="139" spans="2:12" s="31" customFormat="1" ht="13.25" x14ac:dyDescent="0.2">
      <c r="F139" s="31">
        <f t="shared" si="0"/>
        <v>0</v>
      </c>
      <c r="G139" s="33">
        <f t="shared" si="1"/>
        <v>0</v>
      </c>
      <c r="I139" s="39"/>
      <c r="J139" s="39"/>
      <c r="K139" s="39"/>
      <c r="L139" s="33"/>
    </row>
    <row r="140" spans="2:12" s="31" customFormat="1" ht="13.25" x14ac:dyDescent="0.2">
      <c r="I140" s="39"/>
      <c r="J140" s="39"/>
      <c r="K140" s="39"/>
      <c r="L140" s="33"/>
    </row>
    <row r="141" spans="2:12" ht="13.25" hidden="1" x14ac:dyDescent="0.2">
      <c r="D141" s="40"/>
      <c r="E141" s="40"/>
      <c r="F141" s="40"/>
      <c r="G141" s="40"/>
      <c r="H141" s="40"/>
    </row>
    <row r="142" spans="2:12" ht="13.25" hidden="1" x14ac:dyDescent="0.2">
      <c r="D142" s="40"/>
      <c r="E142" s="40"/>
      <c r="F142" s="40"/>
      <c r="G142" s="40"/>
      <c r="H142" s="40"/>
    </row>
    <row r="143" spans="2:12" ht="13.25" hidden="1" x14ac:dyDescent="0.2">
      <c r="D143" s="40"/>
      <c r="E143" s="40"/>
      <c r="F143" s="40"/>
      <c r="G143" s="40"/>
      <c r="H143" s="40"/>
    </row>
    <row r="144" spans="2:12" ht="13.25" hidden="1" x14ac:dyDescent="0.2">
      <c r="D144" s="40"/>
      <c r="E144" s="40"/>
      <c r="F144" s="40"/>
      <c r="G144" s="40"/>
      <c r="H144" s="40"/>
    </row>
    <row r="145" spans="4:8" ht="13.25" hidden="1" x14ac:dyDescent="0.2">
      <c r="D145" s="40"/>
      <c r="E145" s="40"/>
      <c r="F145" s="40"/>
      <c r="G145" s="40"/>
      <c r="H145" s="40"/>
    </row>
    <row r="146" spans="4:8" ht="13.25" hidden="1" x14ac:dyDescent="0.2">
      <c r="D146" s="40"/>
      <c r="E146" s="40"/>
      <c r="F146" s="40"/>
      <c r="G146" s="40"/>
      <c r="H146" s="40"/>
    </row>
    <row r="147" spans="4:8" ht="13.25" hidden="1" x14ac:dyDescent="0.2">
      <c r="D147" s="40"/>
      <c r="E147" s="40"/>
      <c r="F147" s="40"/>
      <c r="G147" s="40"/>
      <c r="H147" s="40"/>
    </row>
    <row r="148" spans="4:8" ht="13.25" hidden="1" x14ac:dyDescent="0.2">
      <c r="D148" s="40"/>
      <c r="E148" s="40"/>
      <c r="F148" s="40"/>
      <c r="G148" s="40"/>
      <c r="H148" s="40"/>
    </row>
    <row r="149" spans="4:8" ht="13.25" hidden="1" x14ac:dyDescent="0.2">
      <c r="D149" s="40"/>
      <c r="E149" s="40"/>
      <c r="F149" s="40"/>
      <c r="G149" s="40"/>
      <c r="H149" s="40"/>
    </row>
    <row r="150" spans="4:8" ht="13.25" hidden="1" x14ac:dyDescent="0.2">
      <c r="D150" s="40"/>
      <c r="E150" s="40"/>
      <c r="F150" s="40"/>
      <c r="G150" s="40"/>
      <c r="H150" s="40"/>
    </row>
    <row r="151" spans="4:8" ht="13.25" hidden="1" x14ac:dyDescent="0.2">
      <c r="D151" s="40"/>
      <c r="E151" s="40"/>
      <c r="F151" s="40"/>
      <c r="G151" s="40"/>
      <c r="H151" s="40"/>
    </row>
    <row r="152" spans="4:8" ht="13.25" hidden="1" x14ac:dyDescent="0.2">
      <c r="D152" s="40"/>
      <c r="E152" s="40"/>
      <c r="F152" s="40"/>
      <c r="G152" s="40"/>
      <c r="H152" s="40"/>
    </row>
    <row r="153" spans="4:8" ht="13.25" hidden="1" x14ac:dyDescent="0.2">
      <c r="D153" s="40"/>
      <c r="E153" s="40"/>
      <c r="F153" s="40"/>
      <c r="G153" s="40"/>
      <c r="H153" s="40"/>
    </row>
    <row r="154" spans="4:8" ht="13.25" hidden="1" x14ac:dyDescent="0.2">
      <c r="D154" s="40"/>
      <c r="E154" s="40"/>
      <c r="F154" s="40"/>
      <c r="G154" s="40"/>
      <c r="H154" s="40"/>
    </row>
    <row r="155" spans="4:8" ht="13.25" hidden="1" x14ac:dyDescent="0.2">
      <c r="D155" s="40"/>
      <c r="E155" s="40"/>
      <c r="F155" s="40"/>
      <c r="G155" s="40"/>
      <c r="H155" s="40"/>
    </row>
    <row r="156" spans="4:8" ht="13.25" hidden="1" x14ac:dyDescent="0.2">
      <c r="D156" s="40"/>
      <c r="E156" s="40"/>
      <c r="F156" s="40"/>
      <c r="G156" s="40"/>
      <c r="H156" s="40"/>
    </row>
    <row r="157" spans="4:8" ht="13.25" hidden="1" x14ac:dyDescent="0.2">
      <c r="D157" s="40"/>
      <c r="E157" s="40"/>
      <c r="F157" s="40"/>
      <c r="G157" s="40"/>
      <c r="H157" s="40"/>
    </row>
    <row r="158" spans="4:8" ht="13.25" hidden="1" x14ac:dyDescent="0.2">
      <c r="D158" s="40"/>
      <c r="E158" s="40"/>
      <c r="F158" s="40"/>
      <c r="G158" s="40"/>
      <c r="H158" s="40"/>
    </row>
    <row r="159" spans="4:8" ht="13.25" hidden="1" x14ac:dyDescent="0.2">
      <c r="D159" s="40"/>
      <c r="E159" s="40"/>
      <c r="F159" s="40"/>
      <c r="G159" s="40"/>
      <c r="H159" s="40"/>
    </row>
    <row r="160" spans="4:8" ht="13.25" hidden="1" x14ac:dyDescent="0.2">
      <c r="D160" s="40"/>
      <c r="E160" s="40"/>
      <c r="F160" s="40"/>
      <c r="G160" s="40"/>
      <c r="H160" s="40"/>
    </row>
    <row r="161" spans="4:8" ht="13.25" hidden="1" x14ac:dyDescent="0.2">
      <c r="D161" s="40"/>
      <c r="E161" s="40"/>
      <c r="F161" s="40"/>
      <c r="G161" s="40"/>
      <c r="H161" s="40"/>
    </row>
    <row r="162" spans="4:8" ht="13.25" hidden="1" x14ac:dyDescent="0.2">
      <c r="D162" s="40"/>
      <c r="E162" s="40"/>
      <c r="F162" s="40"/>
      <c r="G162" s="40"/>
      <c r="H162" s="40"/>
    </row>
    <row r="163" spans="4:8" ht="13.25" hidden="1" x14ac:dyDescent="0.2">
      <c r="D163" s="40"/>
      <c r="E163" s="40"/>
      <c r="F163" s="40"/>
      <c r="G163" s="40"/>
      <c r="H163" s="40"/>
    </row>
    <row r="164" spans="4:8" ht="13.25" hidden="1" x14ac:dyDescent="0.2">
      <c r="D164" s="40"/>
      <c r="E164" s="40"/>
      <c r="F164" s="40"/>
      <c r="G164" s="40"/>
      <c r="H164" s="40"/>
    </row>
    <row r="165" spans="4:8" ht="13.25" hidden="1" x14ac:dyDescent="0.2">
      <c r="D165" s="40"/>
      <c r="E165" s="40"/>
      <c r="F165" s="40"/>
      <c r="G165" s="40"/>
      <c r="H165" s="40"/>
    </row>
    <row r="166" spans="4:8" ht="13.25" hidden="1" x14ac:dyDescent="0.2">
      <c r="D166" s="40"/>
      <c r="E166" s="40"/>
      <c r="F166" s="40"/>
      <c r="G166" s="40"/>
      <c r="H166" s="40"/>
    </row>
    <row r="167" spans="4:8" ht="13.25" hidden="1" x14ac:dyDescent="0.2">
      <c r="D167" s="40"/>
      <c r="E167" s="40"/>
      <c r="F167" s="40"/>
      <c r="G167" s="40"/>
      <c r="H167" s="40"/>
    </row>
    <row r="168" spans="4:8" ht="13.25" hidden="1" x14ac:dyDescent="0.2">
      <c r="D168" s="40"/>
      <c r="E168" s="40"/>
      <c r="F168" s="40"/>
      <c r="G168" s="40"/>
      <c r="H168" s="40"/>
    </row>
    <row r="169" spans="4:8" ht="13.25" hidden="1" x14ac:dyDescent="0.2">
      <c r="D169" s="40"/>
      <c r="E169" s="40"/>
      <c r="F169" s="40"/>
      <c r="G169" s="40"/>
      <c r="H169" s="40"/>
    </row>
    <row r="170" spans="4:8" ht="13.25" hidden="1" x14ac:dyDescent="0.2">
      <c r="D170" s="40"/>
      <c r="E170" s="40"/>
      <c r="F170" s="40"/>
      <c r="G170" s="40"/>
      <c r="H170" s="40"/>
    </row>
    <row r="171" spans="4:8" ht="13.25" hidden="1" x14ac:dyDescent="0.2">
      <c r="D171" s="40"/>
      <c r="E171" s="40"/>
      <c r="F171" s="40"/>
      <c r="G171" s="40"/>
      <c r="H171" s="40"/>
    </row>
    <row r="172" spans="4:8" ht="13.25" hidden="1" x14ac:dyDescent="0.2">
      <c r="D172" s="40"/>
      <c r="E172" s="40"/>
      <c r="F172" s="40"/>
      <c r="G172" s="40"/>
      <c r="H172" s="40"/>
    </row>
    <row r="173" spans="4:8" ht="13.25" hidden="1" x14ac:dyDescent="0.2">
      <c r="D173" s="40"/>
      <c r="E173" s="40"/>
      <c r="F173" s="40"/>
      <c r="G173" s="40"/>
      <c r="H173" s="40"/>
    </row>
    <row r="174" spans="4:8" ht="13.25" hidden="1" x14ac:dyDescent="0.2">
      <c r="D174" s="40"/>
      <c r="E174" s="40"/>
      <c r="F174" s="40"/>
      <c r="G174" s="40"/>
      <c r="H174" s="40"/>
    </row>
    <row r="175" spans="4:8" ht="13.25" hidden="1" x14ac:dyDescent="0.2">
      <c r="D175" s="40"/>
      <c r="E175" s="40"/>
      <c r="F175" s="40"/>
      <c r="G175" s="40"/>
      <c r="H175" s="40"/>
    </row>
    <row r="176" spans="4:8" ht="13.25" hidden="1" x14ac:dyDescent="0.2">
      <c r="D176" s="40"/>
      <c r="E176" s="40"/>
      <c r="F176" s="40"/>
      <c r="G176" s="40"/>
      <c r="H176" s="40"/>
    </row>
    <row r="177" spans="4:8" ht="13.25" hidden="1" x14ac:dyDescent="0.2">
      <c r="D177" s="40"/>
      <c r="E177" s="40"/>
      <c r="F177" s="40"/>
      <c r="G177" s="40"/>
      <c r="H177" s="40"/>
    </row>
    <row r="178" spans="4:8" ht="13.25" hidden="1" x14ac:dyDescent="0.2">
      <c r="D178" s="40"/>
      <c r="E178" s="40"/>
      <c r="F178" s="40"/>
      <c r="G178" s="40"/>
      <c r="H178" s="40"/>
    </row>
    <row r="179" spans="4:8" ht="13.25" hidden="1" x14ac:dyDescent="0.2">
      <c r="D179" s="40"/>
      <c r="E179" s="40"/>
      <c r="F179" s="40"/>
      <c r="G179" s="40"/>
      <c r="H179" s="40"/>
    </row>
    <row r="180" spans="4:8" ht="13.25" hidden="1" x14ac:dyDescent="0.2">
      <c r="D180" s="40"/>
      <c r="E180" s="40"/>
      <c r="F180" s="40"/>
      <c r="G180" s="40"/>
      <c r="H180" s="40"/>
    </row>
    <row r="181" spans="4:8" ht="13.25" hidden="1" x14ac:dyDescent="0.2">
      <c r="D181" s="40"/>
      <c r="E181" s="40"/>
      <c r="F181" s="40"/>
      <c r="G181" s="40"/>
      <c r="H181" s="40"/>
    </row>
    <row r="182" spans="4:8" ht="13.25" hidden="1" x14ac:dyDescent="0.2">
      <c r="D182" s="40"/>
      <c r="E182" s="40"/>
      <c r="F182" s="40"/>
      <c r="G182" s="40"/>
      <c r="H182" s="40"/>
    </row>
    <row r="183" spans="4:8" ht="13.25" hidden="1" x14ac:dyDescent="0.2">
      <c r="D183" s="40"/>
      <c r="E183" s="40"/>
      <c r="F183" s="40"/>
      <c r="G183" s="40"/>
      <c r="H183" s="40"/>
    </row>
    <row r="184" spans="4:8" ht="13.25" hidden="1" x14ac:dyDescent="0.2">
      <c r="D184" s="40"/>
      <c r="E184" s="40"/>
      <c r="F184" s="40"/>
      <c r="G184" s="40"/>
      <c r="H184" s="40"/>
    </row>
    <row r="185" spans="4:8" ht="13.25" hidden="1" x14ac:dyDescent="0.2">
      <c r="D185" s="40"/>
      <c r="E185" s="40"/>
      <c r="F185" s="40"/>
      <c r="G185" s="40"/>
      <c r="H185" s="40"/>
    </row>
    <row r="186" spans="4:8" ht="13.25" hidden="1" x14ac:dyDescent="0.2">
      <c r="D186" s="40"/>
      <c r="E186" s="40"/>
      <c r="F186" s="40"/>
      <c r="G186" s="40"/>
      <c r="H186" s="40"/>
    </row>
    <row r="187" spans="4:8" ht="13.25" hidden="1" x14ac:dyDescent="0.2">
      <c r="D187" s="40"/>
      <c r="E187" s="40"/>
      <c r="F187" s="40"/>
      <c r="G187" s="40"/>
      <c r="H187" s="40"/>
    </row>
    <row r="188" spans="4:8" ht="13.25" hidden="1" x14ac:dyDescent="0.2">
      <c r="D188" s="40"/>
      <c r="E188" s="40"/>
      <c r="F188" s="40"/>
      <c r="G188" s="40"/>
      <c r="H188" s="40"/>
    </row>
    <row r="189" spans="4:8" ht="13.25" hidden="1" x14ac:dyDescent="0.2">
      <c r="D189" s="40"/>
      <c r="E189" s="40"/>
      <c r="F189" s="40"/>
      <c r="G189" s="40"/>
      <c r="H189" s="40"/>
    </row>
    <row r="190" spans="4:8" ht="13.25" hidden="1" x14ac:dyDescent="0.2">
      <c r="D190" s="40"/>
      <c r="E190" s="40"/>
      <c r="F190" s="40"/>
      <c r="G190" s="40"/>
      <c r="H190" s="40"/>
    </row>
    <row r="191" spans="4:8" ht="13.25" hidden="1" x14ac:dyDescent="0.2">
      <c r="D191" s="40"/>
      <c r="E191" s="40"/>
      <c r="F191" s="40"/>
      <c r="G191" s="40"/>
      <c r="H191" s="40"/>
    </row>
    <row r="192" spans="4:8" ht="13.25" hidden="1" x14ac:dyDescent="0.2">
      <c r="D192" s="40"/>
      <c r="E192" s="40"/>
      <c r="F192" s="40"/>
      <c r="G192" s="40"/>
      <c r="H192" s="40"/>
    </row>
    <row r="193" spans="4:8" ht="13.25" hidden="1" x14ac:dyDescent="0.2">
      <c r="D193" s="40"/>
      <c r="E193" s="40"/>
      <c r="F193" s="40"/>
      <c r="G193" s="40"/>
      <c r="H193" s="40"/>
    </row>
    <row r="194" spans="4:8" ht="13.25" hidden="1" x14ac:dyDescent="0.2">
      <c r="D194" s="40"/>
      <c r="E194" s="40"/>
      <c r="F194" s="40"/>
      <c r="G194" s="40"/>
      <c r="H194" s="40"/>
    </row>
    <row r="195" spans="4:8" ht="13.25" hidden="1" x14ac:dyDescent="0.2">
      <c r="D195" s="40"/>
      <c r="E195" s="40"/>
      <c r="F195" s="40"/>
      <c r="G195" s="40"/>
      <c r="H195" s="40"/>
    </row>
    <row r="196" spans="4:8" ht="13.25" hidden="1" x14ac:dyDescent="0.2">
      <c r="D196" s="40"/>
      <c r="E196" s="40"/>
      <c r="F196" s="40"/>
      <c r="G196" s="40"/>
      <c r="H196" s="40"/>
    </row>
    <row r="197" spans="4:8" ht="13.25" hidden="1" x14ac:dyDescent="0.2">
      <c r="D197" s="40"/>
      <c r="E197" s="40"/>
      <c r="F197" s="40"/>
      <c r="G197" s="40"/>
      <c r="H197" s="40"/>
    </row>
    <row r="198" spans="4:8" ht="13.25" hidden="1" x14ac:dyDescent="0.2">
      <c r="D198" s="40"/>
      <c r="E198" s="40"/>
      <c r="F198" s="40"/>
      <c r="G198" s="40"/>
      <c r="H198" s="40"/>
    </row>
    <row r="199" spans="4:8" ht="13.25" hidden="1" x14ac:dyDescent="0.2">
      <c r="D199" s="40"/>
      <c r="E199" s="40"/>
      <c r="F199" s="40"/>
      <c r="G199" s="40"/>
      <c r="H199" s="40"/>
    </row>
    <row r="200" spans="4:8" ht="13.25" hidden="1" x14ac:dyDescent="0.2">
      <c r="D200" s="40"/>
      <c r="E200" s="40"/>
      <c r="F200" s="40"/>
      <c r="G200" s="40"/>
      <c r="H200" s="40"/>
    </row>
    <row r="201" spans="4:8" ht="13.25" hidden="1" x14ac:dyDescent="0.2">
      <c r="D201" s="40"/>
      <c r="E201" s="40"/>
      <c r="F201" s="40"/>
      <c r="G201" s="40"/>
      <c r="H201" s="40"/>
    </row>
    <row r="202" spans="4:8" ht="13.25" hidden="1" x14ac:dyDescent="0.2">
      <c r="D202" s="40"/>
      <c r="E202" s="40"/>
      <c r="F202" s="40"/>
      <c r="G202" s="40"/>
      <c r="H202" s="40"/>
    </row>
    <row r="203" spans="4:8" ht="13.25" hidden="1" x14ac:dyDescent="0.2">
      <c r="D203" s="40"/>
      <c r="E203" s="40"/>
      <c r="F203" s="40"/>
      <c r="G203" s="40"/>
      <c r="H203" s="40"/>
    </row>
    <row r="204" spans="4:8" ht="13.25" hidden="1" x14ac:dyDescent="0.2">
      <c r="D204" s="40"/>
      <c r="E204" s="40"/>
      <c r="F204" s="40"/>
      <c r="G204" s="40"/>
      <c r="H204" s="40"/>
    </row>
    <row r="205" spans="4:8" ht="13.25" hidden="1" x14ac:dyDescent="0.2">
      <c r="D205" s="40"/>
      <c r="E205" s="40"/>
      <c r="F205" s="40"/>
      <c r="G205" s="40"/>
      <c r="H205" s="40"/>
    </row>
    <row r="206" spans="4:8" ht="13.25" hidden="1" x14ac:dyDescent="0.2">
      <c r="D206" s="40"/>
      <c r="E206" s="40"/>
      <c r="F206" s="40"/>
      <c r="G206" s="40"/>
      <c r="H206" s="40"/>
    </row>
    <row r="207" spans="4:8" ht="13.25" hidden="1" x14ac:dyDescent="0.2">
      <c r="D207" s="40"/>
      <c r="E207" s="40"/>
      <c r="F207" s="40"/>
      <c r="G207" s="40"/>
      <c r="H207" s="40"/>
    </row>
    <row r="208" spans="4:8" ht="13.25" hidden="1" x14ac:dyDescent="0.2">
      <c r="D208" s="40"/>
      <c r="E208" s="40"/>
      <c r="F208" s="40"/>
      <c r="G208" s="40"/>
      <c r="H208" s="40"/>
    </row>
    <row r="209" spans="4:8" ht="13.25" hidden="1" x14ac:dyDescent="0.2">
      <c r="D209" s="40"/>
      <c r="E209" s="40"/>
      <c r="F209" s="40"/>
      <c r="G209" s="40"/>
      <c r="H209" s="40"/>
    </row>
    <row r="210" spans="4:8" ht="13.25" hidden="1" x14ac:dyDescent="0.2">
      <c r="D210" s="40"/>
      <c r="E210" s="40"/>
      <c r="F210" s="40"/>
      <c r="G210" s="40"/>
      <c r="H210" s="40"/>
    </row>
    <row r="211" spans="4:8" ht="13.25" hidden="1" x14ac:dyDescent="0.2">
      <c r="D211" s="40"/>
      <c r="E211" s="40"/>
      <c r="F211" s="40"/>
      <c r="G211" s="40"/>
      <c r="H211" s="40"/>
    </row>
    <row r="212" spans="4:8" ht="13.25" hidden="1" x14ac:dyDescent="0.2">
      <c r="D212" s="40"/>
      <c r="E212" s="40"/>
      <c r="F212" s="40"/>
      <c r="G212" s="40"/>
      <c r="H212" s="40"/>
    </row>
    <row r="213" spans="4:8" ht="13.25" hidden="1" x14ac:dyDescent="0.2">
      <c r="D213" s="40"/>
      <c r="E213" s="40"/>
      <c r="F213" s="40"/>
      <c r="G213" s="40"/>
      <c r="H213" s="40"/>
    </row>
    <row r="214" spans="4:8" ht="13.25" hidden="1" x14ac:dyDescent="0.2">
      <c r="D214" s="40"/>
      <c r="E214" s="40"/>
      <c r="F214" s="40"/>
      <c r="G214" s="40"/>
      <c r="H214" s="40"/>
    </row>
    <row r="215" spans="4:8" ht="13.25" hidden="1" x14ac:dyDescent="0.2">
      <c r="D215" s="40"/>
      <c r="E215" s="40"/>
      <c r="F215" s="40"/>
      <c r="G215" s="40"/>
      <c r="H215" s="40"/>
    </row>
    <row r="216" spans="4:8" ht="13.25" hidden="1" x14ac:dyDescent="0.2">
      <c r="D216" s="40"/>
      <c r="E216" s="40"/>
      <c r="F216" s="40"/>
      <c r="G216" s="40"/>
      <c r="H216" s="40"/>
    </row>
    <row r="217" spans="4:8" ht="13.25" hidden="1" x14ac:dyDescent="0.2">
      <c r="D217" s="40"/>
      <c r="E217" s="40"/>
      <c r="F217" s="40"/>
      <c r="G217" s="40"/>
      <c r="H217" s="40"/>
    </row>
    <row r="218" spans="4:8" ht="13.25" hidden="1" x14ac:dyDescent="0.2">
      <c r="D218" s="40"/>
      <c r="E218" s="40"/>
      <c r="F218" s="40"/>
      <c r="G218" s="40"/>
      <c r="H218" s="40"/>
    </row>
    <row r="219" spans="4:8" ht="13.25" hidden="1" x14ac:dyDescent="0.2">
      <c r="D219" s="40"/>
      <c r="E219" s="40"/>
      <c r="F219" s="40"/>
      <c r="G219" s="40"/>
      <c r="H219" s="40"/>
    </row>
    <row r="220" spans="4:8" ht="13.25" hidden="1" x14ac:dyDescent="0.2">
      <c r="D220" s="40"/>
      <c r="E220" s="40"/>
      <c r="F220" s="40"/>
      <c r="G220" s="40"/>
      <c r="H220" s="40"/>
    </row>
    <row r="221" spans="4:8" ht="13.25" hidden="1" x14ac:dyDescent="0.2">
      <c r="D221" s="40"/>
      <c r="E221" s="40"/>
      <c r="F221" s="40"/>
      <c r="G221" s="40"/>
      <c r="H221" s="40"/>
    </row>
    <row r="222" spans="4:8" ht="13.25" hidden="1" x14ac:dyDescent="0.2">
      <c r="D222" s="40"/>
      <c r="E222" s="40"/>
      <c r="F222" s="40"/>
      <c r="G222" s="40"/>
      <c r="H222" s="40"/>
    </row>
    <row r="223" spans="4:8" ht="13.25" hidden="1" x14ac:dyDescent="0.2">
      <c r="D223" s="40"/>
      <c r="E223" s="40"/>
      <c r="F223" s="40"/>
      <c r="G223" s="40"/>
      <c r="H223" s="40"/>
    </row>
    <row r="224" spans="4:8" ht="13.25" hidden="1" x14ac:dyDescent="0.2">
      <c r="D224" s="40"/>
      <c r="E224" s="40"/>
      <c r="F224" s="40"/>
      <c r="G224" s="40"/>
      <c r="H224" s="40"/>
    </row>
    <row r="225" spans="4:8" ht="13.25" hidden="1" x14ac:dyDescent="0.2">
      <c r="D225" s="40"/>
      <c r="E225" s="40"/>
      <c r="F225" s="40"/>
      <c r="G225" s="40"/>
      <c r="H225" s="40"/>
    </row>
    <row r="226" spans="4:8" ht="13.25" hidden="1" x14ac:dyDescent="0.2">
      <c r="D226" s="40"/>
      <c r="E226" s="40"/>
      <c r="F226" s="40"/>
      <c r="G226" s="40"/>
      <c r="H226" s="40"/>
    </row>
    <row r="227" spans="4:8" ht="13.25" hidden="1" x14ac:dyDescent="0.2">
      <c r="D227" s="40"/>
      <c r="E227" s="40"/>
      <c r="F227" s="40"/>
      <c r="G227" s="40"/>
      <c r="H227" s="40"/>
    </row>
    <row r="228" spans="4:8" ht="13.25" hidden="1" x14ac:dyDescent="0.2">
      <c r="D228" s="40"/>
      <c r="E228" s="40"/>
      <c r="F228" s="40"/>
      <c r="G228" s="40"/>
      <c r="H228" s="40"/>
    </row>
    <row r="229" spans="4:8" ht="13.25" hidden="1" x14ac:dyDescent="0.2">
      <c r="D229" s="40"/>
      <c r="E229" s="40"/>
      <c r="F229" s="40"/>
      <c r="G229" s="40"/>
      <c r="H229" s="40"/>
    </row>
    <row r="230" spans="4:8" ht="13.25" hidden="1" x14ac:dyDescent="0.2">
      <c r="D230" s="40"/>
      <c r="E230" s="40"/>
      <c r="F230" s="40"/>
      <c r="G230" s="40"/>
      <c r="H230" s="40"/>
    </row>
    <row r="231" spans="4:8" ht="13.25" hidden="1" x14ac:dyDescent="0.2">
      <c r="D231" s="40"/>
      <c r="E231" s="40"/>
      <c r="F231" s="40"/>
      <c r="G231" s="40"/>
      <c r="H231" s="40"/>
    </row>
    <row r="232" spans="4:8" ht="13.25" hidden="1" x14ac:dyDescent="0.2">
      <c r="D232" s="40"/>
      <c r="E232" s="40"/>
      <c r="F232" s="40"/>
      <c r="G232" s="40"/>
      <c r="H232" s="40"/>
    </row>
    <row r="233" spans="4:8" ht="13.25" hidden="1" x14ac:dyDescent="0.2">
      <c r="D233" s="40"/>
      <c r="E233" s="40"/>
      <c r="F233" s="40"/>
      <c r="G233" s="40"/>
      <c r="H233" s="40"/>
    </row>
    <row r="234" spans="4:8" ht="13.25" hidden="1" x14ac:dyDescent="0.2">
      <c r="D234" s="40"/>
      <c r="E234" s="40"/>
      <c r="F234" s="40"/>
      <c r="G234" s="40"/>
      <c r="H234" s="40"/>
    </row>
    <row r="235" spans="4:8" ht="13.25" hidden="1" x14ac:dyDescent="0.2">
      <c r="D235" s="40"/>
      <c r="E235" s="40"/>
      <c r="F235" s="40"/>
      <c r="G235" s="40"/>
      <c r="H235" s="40"/>
    </row>
    <row r="236" spans="4:8" ht="13.25" hidden="1" x14ac:dyDescent="0.2">
      <c r="D236" s="40"/>
      <c r="E236" s="40"/>
      <c r="F236" s="40"/>
      <c r="G236" s="40"/>
      <c r="H236" s="40"/>
    </row>
    <row r="237" spans="4:8" ht="13.25" hidden="1" x14ac:dyDescent="0.2">
      <c r="D237" s="40"/>
      <c r="E237" s="40"/>
      <c r="F237" s="40"/>
      <c r="G237" s="40"/>
      <c r="H237" s="40"/>
    </row>
    <row r="238" spans="4:8" ht="13.25" hidden="1" x14ac:dyDescent="0.2">
      <c r="D238" s="40"/>
      <c r="E238" s="40"/>
      <c r="F238" s="40"/>
      <c r="G238" s="40"/>
      <c r="H238" s="40"/>
    </row>
    <row r="239" spans="4:8" ht="13.25" hidden="1" x14ac:dyDescent="0.2">
      <c r="D239" s="40"/>
      <c r="E239" s="40"/>
      <c r="F239" s="40"/>
      <c r="G239" s="40"/>
      <c r="H239" s="40"/>
    </row>
    <row r="240" spans="4:8" ht="13.25" hidden="1" x14ac:dyDescent="0.2">
      <c r="D240" s="40"/>
      <c r="E240" s="40"/>
      <c r="F240" s="40"/>
      <c r="G240" s="40"/>
      <c r="H240" s="40"/>
    </row>
    <row r="241" spans="4:8" ht="13.25" hidden="1" x14ac:dyDescent="0.2">
      <c r="D241" s="40"/>
      <c r="E241" s="40"/>
      <c r="F241" s="40"/>
      <c r="G241" s="40"/>
      <c r="H241" s="40"/>
    </row>
    <row r="242" spans="4:8" ht="13.25" hidden="1" x14ac:dyDescent="0.2">
      <c r="D242" s="40"/>
      <c r="E242" s="40"/>
      <c r="F242" s="40"/>
      <c r="G242" s="40"/>
      <c r="H242" s="40"/>
    </row>
    <row r="243" spans="4:8" ht="13.25" hidden="1" x14ac:dyDescent="0.2">
      <c r="D243" s="40"/>
      <c r="E243" s="40"/>
      <c r="F243" s="40"/>
      <c r="G243" s="40"/>
      <c r="H243" s="40"/>
    </row>
    <row r="244" spans="4:8" ht="13.25" hidden="1" x14ac:dyDescent="0.2">
      <c r="D244" s="40"/>
      <c r="E244" s="40"/>
      <c r="F244" s="40"/>
      <c r="G244" s="40"/>
      <c r="H244" s="40"/>
    </row>
    <row r="245" spans="4:8" ht="13.25" hidden="1" x14ac:dyDescent="0.2">
      <c r="D245" s="40"/>
      <c r="E245" s="40"/>
      <c r="F245" s="40"/>
      <c r="G245" s="40"/>
      <c r="H245" s="40"/>
    </row>
    <row r="246" spans="4:8" ht="13.25" hidden="1" x14ac:dyDescent="0.2">
      <c r="D246" s="40"/>
      <c r="E246" s="40"/>
      <c r="F246" s="40"/>
      <c r="G246" s="40"/>
      <c r="H246" s="40"/>
    </row>
    <row r="247" spans="4:8" ht="13.25" hidden="1" x14ac:dyDescent="0.2">
      <c r="D247" s="40"/>
      <c r="E247" s="40"/>
      <c r="F247" s="40"/>
      <c r="G247" s="40"/>
      <c r="H247" s="40"/>
    </row>
    <row r="248" spans="4:8" ht="13.25" hidden="1" x14ac:dyDescent="0.2">
      <c r="D248" s="40"/>
      <c r="E248" s="40"/>
      <c r="F248" s="40"/>
      <c r="G248" s="40"/>
      <c r="H248" s="40"/>
    </row>
    <row r="249" spans="4:8" ht="13.25" hidden="1" x14ac:dyDescent="0.2">
      <c r="D249" s="40"/>
      <c r="E249" s="40"/>
      <c r="F249" s="40"/>
      <c r="G249" s="40"/>
      <c r="H249" s="40"/>
    </row>
    <row r="250" spans="4:8" ht="13.25" hidden="1" x14ac:dyDescent="0.2">
      <c r="D250" s="40"/>
      <c r="E250" s="40"/>
      <c r="F250" s="40"/>
      <c r="G250" s="40"/>
      <c r="H250" s="40"/>
    </row>
    <row r="251" spans="4:8" ht="13.25" hidden="1" x14ac:dyDescent="0.2">
      <c r="D251" s="40"/>
      <c r="E251" s="40"/>
      <c r="F251" s="40"/>
      <c r="G251" s="40"/>
      <c r="H251" s="40"/>
    </row>
    <row r="252" spans="4:8" ht="13.25" hidden="1" x14ac:dyDescent="0.2">
      <c r="D252" s="40"/>
      <c r="E252" s="40"/>
      <c r="F252" s="40"/>
      <c r="G252" s="40"/>
      <c r="H252" s="40"/>
    </row>
    <row r="253" spans="4:8" ht="13.25" hidden="1" x14ac:dyDescent="0.2">
      <c r="D253" s="40"/>
      <c r="E253" s="40"/>
      <c r="F253" s="40"/>
      <c r="G253" s="40"/>
      <c r="H253" s="40"/>
    </row>
    <row r="254" spans="4:8" ht="13.25" hidden="1" x14ac:dyDescent="0.2">
      <c r="D254" s="40"/>
      <c r="E254" s="40"/>
      <c r="F254" s="40"/>
      <c r="G254" s="40"/>
      <c r="H254" s="40"/>
    </row>
    <row r="255" spans="4:8" ht="13.25" hidden="1" x14ac:dyDescent="0.2">
      <c r="D255" s="40"/>
      <c r="E255" s="40"/>
      <c r="F255" s="40"/>
      <c r="G255" s="40"/>
      <c r="H255" s="40"/>
    </row>
    <row r="256" spans="4:8" ht="13.25" hidden="1" x14ac:dyDescent="0.2">
      <c r="D256" s="40"/>
      <c r="E256" s="40"/>
      <c r="F256" s="40"/>
      <c r="G256" s="40"/>
      <c r="H256" s="40"/>
    </row>
    <row r="257" spans="4:8" ht="13.25" hidden="1" x14ac:dyDescent="0.2">
      <c r="D257" s="40"/>
      <c r="E257" s="40"/>
      <c r="F257" s="40"/>
      <c r="G257" s="40"/>
      <c r="H257" s="40"/>
    </row>
    <row r="258" spans="4:8" ht="13.25" hidden="1" x14ac:dyDescent="0.2">
      <c r="D258" s="40"/>
      <c r="E258" s="40"/>
      <c r="F258" s="40"/>
      <c r="G258" s="40"/>
      <c r="H258" s="40"/>
    </row>
    <row r="259" spans="4:8" ht="13.25" hidden="1" x14ac:dyDescent="0.2">
      <c r="D259" s="40"/>
      <c r="E259" s="40"/>
      <c r="F259" s="40"/>
      <c r="G259" s="40"/>
      <c r="H259" s="40"/>
    </row>
    <row r="260" spans="4:8" ht="13.25" hidden="1" x14ac:dyDescent="0.2">
      <c r="D260" s="40"/>
      <c r="E260" s="40"/>
      <c r="F260" s="40"/>
      <c r="G260" s="40"/>
      <c r="H260" s="40"/>
    </row>
    <row r="261" spans="4:8" ht="13.25" hidden="1" x14ac:dyDescent="0.2">
      <c r="D261" s="40"/>
      <c r="E261" s="40"/>
      <c r="F261" s="40"/>
      <c r="G261" s="40"/>
      <c r="H261" s="40"/>
    </row>
    <row r="262" spans="4:8" ht="13.25" hidden="1" x14ac:dyDescent="0.2">
      <c r="D262" s="40"/>
      <c r="E262" s="40"/>
      <c r="F262" s="40"/>
      <c r="G262" s="40"/>
      <c r="H262" s="40"/>
    </row>
    <row r="263" spans="4:8" ht="13.25" hidden="1" x14ac:dyDescent="0.2">
      <c r="D263" s="40"/>
      <c r="E263" s="40"/>
      <c r="F263" s="40"/>
      <c r="G263" s="40"/>
      <c r="H263" s="40"/>
    </row>
    <row r="264" spans="4:8" ht="13.25" hidden="1" x14ac:dyDescent="0.2">
      <c r="D264" s="40"/>
      <c r="E264" s="40"/>
      <c r="F264" s="40"/>
      <c r="G264" s="40"/>
      <c r="H264" s="40"/>
    </row>
    <row r="265" spans="4:8" ht="13.25" hidden="1" x14ac:dyDescent="0.2">
      <c r="D265" s="40"/>
      <c r="E265" s="40"/>
      <c r="F265" s="40"/>
      <c r="G265" s="40"/>
      <c r="H265" s="40"/>
    </row>
    <row r="266" spans="4:8" ht="13.25" hidden="1" x14ac:dyDescent="0.2">
      <c r="D266" s="40"/>
      <c r="E266" s="40"/>
      <c r="F266" s="40"/>
      <c r="G266" s="40"/>
      <c r="H266" s="40"/>
    </row>
    <row r="267" spans="4:8" ht="13.25" hidden="1" x14ac:dyDescent="0.2">
      <c r="D267" s="40"/>
      <c r="E267" s="40"/>
      <c r="F267" s="40"/>
      <c r="G267" s="40"/>
      <c r="H267" s="40"/>
    </row>
    <row r="268" spans="4:8" ht="13.25" hidden="1" x14ac:dyDescent="0.2">
      <c r="D268" s="40"/>
      <c r="E268" s="40"/>
      <c r="F268" s="40"/>
      <c r="G268" s="40"/>
      <c r="H268" s="40"/>
    </row>
    <row r="269" spans="4:8" ht="13.25" hidden="1" x14ac:dyDescent="0.2">
      <c r="D269" s="40"/>
      <c r="E269" s="40"/>
      <c r="F269" s="40"/>
      <c r="G269" s="40"/>
      <c r="H269" s="40"/>
    </row>
    <row r="270" spans="4:8" ht="13.25" hidden="1" x14ac:dyDescent="0.2">
      <c r="D270" s="40"/>
      <c r="E270" s="40"/>
      <c r="F270" s="40"/>
      <c r="G270" s="40"/>
      <c r="H270" s="40"/>
    </row>
    <row r="271" spans="4:8" ht="13.25" hidden="1" x14ac:dyDescent="0.2">
      <c r="D271" s="40"/>
      <c r="E271" s="40"/>
      <c r="F271" s="40"/>
      <c r="G271" s="40"/>
      <c r="H271" s="40"/>
    </row>
    <row r="272" spans="4:8" ht="13.25" hidden="1" x14ac:dyDescent="0.2">
      <c r="D272" s="40"/>
      <c r="E272" s="40"/>
      <c r="F272" s="40"/>
      <c r="G272" s="40"/>
      <c r="H272" s="40"/>
    </row>
    <row r="273" spans="4:8" ht="13.25" hidden="1" x14ac:dyDescent="0.2">
      <c r="D273" s="40"/>
      <c r="E273" s="40"/>
      <c r="F273" s="40"/>
      <c r="G273" s="40"/>
      <c r="H273" s="40"/>
    </row>
    <row r="274" spans="4:8" ht="13.25" hidden="1" x14ac:dyDescent="0.2">
      <c r="D274" s="40"/>
      <c r="E274" s="40"/>
      <c r="F274" s="40"/>
      <c r="G274" s="40"/>
      <c r="H274" s="40"/>
    </row>
    <row r="275" spans="4:8" ht="13.25" hidden="1" x14ac:dyDescent="0.2">
      <c r="D275" s="40"/>
      <c r="E275" s="40"/>
      <c r="F275" s="40"/>
      <c r="G275" s="40"/>
      <c r="H275" s="40"/>
    </row>
    <row r="276" spans="4:8" ht="13.25" hidden="1" x14ac:dyDescent="0.2">
      <c r="D276" s="40"/>
      <c r="E276" s="40"/>
      <c r="F276" s="40"/>
      <c r="G276" s="40"/>
      <c r="H276" s="40"/>
    </row>
    <row r="277" spans="4:8" ht="13.25" hidden="1" x14ac:dyDescent="0.2">
      <c r="D277" s="40"/>
      <c r="E277" s="40"/>
      <c r="F277" s="40"/>
      <c r="G277" s="40"/>
      <c r="H277" s="40"/>
    </row>
    <row r="278" spans="4:8" ht="13.25" hidden="1" x14ac:dyDescent="0.2">
      <c r="D278" s="40"/>
      <c r="E278" s="40"/>
      <c r="F278" s="40"/>
      <c r="G278" s="40"/>
      <c r="H278" s="40"/>
    </row>
    <row r="279" spans="4:8" ht="13.25" hidden="1" x14ac:dyDescent="0.2">
      <c r="D279" s="40"/>
      <c r="E279" s="40"/>
      <c r="F279" s="40"/>
      <c r="G279" s="40"/>
      <c r="H279" s="40"/>
    </row>
    <row r="280" spans="4:8" ht="13.25" hidden="1" x14ac:dyDescent="0.2">
      <c r="D280" s="40"/>
      <c r="E280" s="40"/>
      <c r="F280" s="40"/>
      <c r="G280" s="40"/>
      <c r="H280" s="40"/>
    </row>
    <row r="281" spans="4:8" ht="13.25" hidden="1" x14ac:dyDescent="0.2">
      <c r="D281" s="40"/>
      <c r="E281" s="40"/>
      <c r="F281" s="40"/>
      <c r="G281" s="40"/>
      <c r="H281" s="40"/>
    </row>
    <row r="282" spans="4:8" ht="13.25" hidden="1" x14ac:dyDescent="0.2">
      <c r="D282" s="40"/>
      <c r="E282" s="40"/>
      <c r="F282" s="40"/>
      <c r="G282" s="40"/>
      <c r="H282" s="40"/>
    </row>
    <row r="283" spans="4:8" ht="13.25" hidden="1" x14ac:dyDescent="0.2">
      <c r="D283" s="40"/>
      <c r="E283" s="40"/>
      <c r="F283" s="40"/>
      <c r="G283" s="40"/>
      <c r="H283" s="40"/>
    </row>
    <row r="284" spans="4:8" ht="13.25" hidden="1" x14ac:dyDescent="0.2">
      <c r="D284" s="40"/>
      <c r="E284" s="40"/>
      <c r="F284" s="40"/>
      <c r="G284" s="40"/>
      <c r="H284" s="40"/>
    </row>
    <row r="285" spans="4:8" ht="13.25" hidden="1" x14ac:dyDescent="0.2">
      <c r="D285" s="40"/>
      <c r="E285" s="40"/>
      <c r="F285" s="40"/>
      <c r="G285" s="40"/>
      <c r="H285" s="40"/>
    </row>
    <row r="286" spans="4:8" ht="13.25" hidden="1" x14ac:dyDescent="0.2">
      <c r="D286" s="40"/>
      <c r="E286" s="40"/>
      <c r="F286" s="40"/>
      <c r="G286" s="40"/>
      <c r="H286" s="40"/>
    </row>
    <row r="287" spans="4:8" ht="13.25" hidden="1" x14ac:dyDescent="0.2">
      <c r="D287" s="40"/>
      <c r="E287" s="40"/>
      <c r="F287" s="40"/>
      <c r="G287" s="40"/>
      <c r="H287" s="40"/>
    </row>
    <row r="288" spans="4:8" ht="13.25" hidden="1" x14ac:dyDescent="0.2">
      <c r="D288" s="40"/>
      <c r="E288" s="40"/>
      <c r="F288" s="40"/>
      <c r="G288" s="40"/>
      <c r="H288" s="40"/>
    </row>
    <row r="289" spans="4:8" ht="13.25" hidden="1" x14ac:dyDescent="0.2">
      <c r="D289" s="40"/>
      <c r="E289" s="40"/>
      <c r="F289" s="40"/>
      <c r="G289" s="40"/>
      <c r="H289" s="40"/>
    </row>
    <row r="290" spans="4:8" ht="13.25" hidden="1" x14ac:dyDescent="0.2">
      <c r="D290" s="40"/>
      <c r="E290" s="40"/>
      <c r="F290" s="40"/>
      <c r="G290" s="40"/>
      <c r="H290" s="40"/>
    </row>
    <row r="291" spans="4:8" ht="13.25" hidden="1" x14ac:dyDescent="0.2">
      <c r="D291" s="40"/>
      <c r="E291" s="40"/>
      <c r="F291" s="40"/>
      <c r="G291" s="40"/>
      <c r="H291" s="40"/>
    </row>
    <row r="292" spans="4:8" ht="13.25" hidden="1" x14ac:dyDescent="0.2">
      <c r="D292" s="40"/>
      <c r="E292" s="40"/>
      <c r="F292" s="40"/>
      <c r="G292" s="40"/>
      <c r="H292" s="40"/>
    </row>
    <row r="293" spans="4:8" ht="13.25" hidden="1" x14ac:dyDescent="0.2">
      <c r="D293" s="40"/>
      <c r="E293" s="40"/>
      <c r="F293" s="40"/>
      <c r="G293" s="40"/>
      <c r="H293" s="40"/>
    </row>
    <row r="294" spans="4:8" ht="13.25" hidden="1" x14ac:dyDescent="0.2">
      <c r="D294" s="40"/>
      <c r="E294" s="40"/>
      <c r="F294" s="40"/>
      <c r="G294" s="40"/>
      <c r="H294" s="40"/>
    </row>
    <row r="295" spans="4:8" ht="13.25" hidden="1" x14ac:dyDescent="0.2">
      <c r="D295" s="40"/>
      <c r="E295" s="40"/>
      <c r="F295" s="40"/>
      <c r="G295" s="40"/>
      <c r="H295" s="40"/>
    </row>
    <row r="296" spans="4:8" ht="13.25" hidden="1" x14ac:dyDescent="0.2">
      <c r="D296" s="40"/>
      <c r="E296" s="40"/>
      <c r="F296" s="40"/>
      <c r="G296" s="40"/>
      <c r="H296" s="40"/>
    </row>
    <row r="297" spans="4:8" ht="13.25" hidden="1" x14ac:dyDescent="0.2">
      <c r="D297" s="40"/>
      <c r="E297" s="40"/>
      <c r="F297" s="40"/>
      <c r="G297" s="40"/>
      <c r="H297" s="40"/>
    </row>
    <row r="298" spans="4:8" ht="13.25" hidden="1" x14ac:dyDescent="0.2">
      <c r="D298" s="40"/>
      <c r="E298" s="40"/>
      <c r="F298" s="40"/>
      <c r="G298" s="40"/>
      <c r="H298" s="40"/>
    </row>
    <row r="299" spans="4:8" ht="13.25" hidden="1" x14ac:dyDescent="0.2">
      <c r="D299" s="40"/>
      <c r="E299" s="40"/>
      <c r="F299" s="40"/>
      <c r="G299" s="40"/>
      <c r="H299" s="40"/>
    </row>
    <row r="300" spans="4:8" ht="13.25" hidden="1" x14ac:dyDescent="0.2">
      <c r="D300" s="40"/>
      <c r="E300" s="40"/>
      <c r="F300" s="40"/>
      <c r="G300" s="40"/>
      <c r="H300" s="40"/>
    </row>
    <row r="301" spans="4:8" ht="13.25" hidden="1" x14ac:dyDescent="0.2">
      <c r="D301" s="40"/>
      <c r="E301" s="40"/>
      <c r="F301" s="40"/>
      <c r="G301" s="40"/>
      <c r="H301" s="40"/>
    </row>
    <row r="302" spans="4:8" ht="13.25" hidden="1" x14ac:dyDescent="0.2">
      <c r="D302" s="40"/>
      <c r="E302" s="40"/>
      <c r="F302" s="40"/>
      <c r="G302" s="40"/>
      <c r="H302" s="40"/>
    </row>
    <row r="303" spans="4:8" ht="13.25" hidden="1" x14ac:dyDescent="0.2">
      <c r="D303" s="40"/>
      <c r="E303" s="40"/>
      <c r="F303" s="40"/>
      <c r="G303" s="40"/>
      <c r="H303" s="40"/>
    </row>
    <row r="304" spans="4:8" ht="13.25" hidden="1" x14ac:dyDescent="0.2">
      <c r="D304" s="40"/>
      <c r="E304" s="40"/>
      <c r="F304" s="40"/>
      <c r="G304" s="40"/>
      <c r="H304" s="40"/>
    </row>
    <row r="305" spans="4:8" ht="13.25" hidden="1" x14ac:dyDescent="0.2">
      <c r="D305" s="40"/>
      <c r="E305" s="40"/>
      <c r="F305" s="40"/>
      <c r="G305" s="40"/>
      <c r="H305" s="40"/>
    </row>
    <row r="306" spans="4:8" ht="13.25" hidden="1" x14ac:dyDescent="0.2">
      <c r="D306" s="40"/>
      <c r="E306" s="40"/>
      <c r="F306" s="40"/>
      <c r="G306" s="40"/>
      <c r="H306" s="40"/>
    </row>
    <row r="307" spans="4:8" ht="13.25" hidden="1" x14ac:dyDescent="0.2">
      <c r="D307" s="40"/>
      <c r="E307" s="40"/>
      <c r="F307" s="40"/>
      <c r="G307" s="40"/>
      <c r="H307" s="40"/>
    </row>
    <row r="308" spans="4:8" ht="13.25" hidden="1" x14ac:dyDescent="0.2">
      <c r="D308" s="40"/>
      <c r="E308" s="40"/>
      <c r="F308" s="40"/>
      <c r="G308" s="40"/>
      <c r="H308" s="40"/>
    </row>
    <row r="309" spans="4:8" ht="13.25" hidden="1" x14ac:dyDescent="0.2">
      <c r="D309" s="40"/>
      <c r="E309" s="40"/>
      <c r="F309" s="40"/>
      <c r="G309" s="40"/>
      <c r="H309" s="40"/>
    </row>
    <row r="310" spans="4:8" ht="13.25" hidden="1" x14ac:dyDescent="0.2">
      <c r="D310" s="40"/>
      <c r="E310" s="40"/>
      <c r="F310" s="40"/>
      <c r="G310" s="40"/>
      <c r="H310" s="40"/>
    </row>
    <row r="311" spans="4:8" ht="13.25" hidden="1" x14ac:dyDescent="0.2">
      <c r="D311" s="40"/>
      <c r="E311" s="40"/>
      <c r="F311" s="40"/>
      <c r="G311" s="40"/>
      <c r="H311" s="40"/>
    </row>
    <row r="312" spans="4:8" ht="13.25" hidden="1" x14ac:dyDescent="0.2">
      <c r="D312" s="40"/>
      <c r="E312" s="40"/>
      <c r="F312" s="40"/>
      <c r="G312" s="40"/>
      <c r="H312" s="40"/>
    </row>
    <row r="313" spans="4:8" ht="13.25" hidden="1" x14ac:dyDescent="0.2">
      <c r="D313" s="40"/>
      <c r="E313" s="40"/>
      <c r="F313" s="40"/>
      <c r="G313" s="40"/>
      <c r="H313" s="40"/>
    </row>
    <row r="314" spans="4:8" ht="13.25" hidden="1" x14ac:dyDescent="0.2">
      <c r="D314" s="40"/>
      <c r="E314" s="40"/>
      <c r="F314" s="40"/>
      <c r="G314" s="40"/>
      <c r="H314" s="40"/>
    </row>
    <row r="315" spans="4:8" ht="13.25" hidden="1" x14ac:dyDescent="0.2">
      <c r="D315" s="40"/>
      <c r="E315" s="40"/>
      <c r="F315" s="40"/>
      <c r="G315" s="40"/>
      <c r="H315" s="40"/>
    </row>
    <row r="316" spans="4:8" ht="13.25" hidden="1" x14ac:dyDescent="0.2">
      <c r="D316" s="40"/>
      <c r="E316" s="40"/>
      <c r="F316" s="40"/>
      <c r="G316" s="40"/>
      <c r="H316" s="40"/>
    </row>
    <row r="317" spans="4:8" ht="13.25" hidden="1" x14ac:dyDescent="0.2">
      <c r="D317" s="40"/>
      <c r="E317" s="40"/>
      <c r="F317" s="40"/>
      <c r="G317" s="40"/>
      <c r="H317" s="40"/>
    </row>
    <row r="318" spans="4:8" ht="13.25" hidden="1" x14ac:dyDescent="0.2">
      <c r="D318" s="40"/>
      <c r="E318" s="40"/>
      <c r="F318" s="40"/>
      <c r="G318" s="40"/>
      <c r="H318" s="40"/>
    </row>
    <row r="319" spans="4:8" ht="13.25" hidden="1" x14ac:dyDescent="0.2">
      <c r="D319" s="40"/>
      <c r="E319" s="40"/>
      <c r="F319" s="40"/>
      <c r="G319" s="40"/>
      <c r="H319" s="40"/>
    </row>
    <row r="320" spans="4:8" ht="13.25" hidden="1" x14ac:dyDescent="0.2">
      <c r="D320" s="40"/>
      <c r="E320" s="40"/>
      <c r="F320" s="40"/>
      <c r="G320" s="40"/>
      <c r="H320" s="40"/>
    </row>
    <row r="321" spans="4:8" ht="13.25" hidden="1" x14ac:dyDescent="0.2">
      <c r="D321" s="40"/>
      <c r="E321" s="40"/>
      <c r="F321" s="40"/>
      <c r="G321" s="40"/>
      <c r="H321" s="40"/>
    </row>
    <row r="322" spans="4:8" ht="13.25" hidden="1" x14ac:dyDescent="0.2">
      <c r="D322" s="40"/>
      <c r="E322" s="40"/>
      <c r="F322" s="40"/>
      <c r="G322" s="40"/>
      <c r="H322" s="40"/>
    </row>
    <row r="323" spans="4:8" ht="13.25" hidden="1" x14ac:dyDescent="0.2">
      <c r="D323" s="40"/>
      <c r="E323" s="40"/>
      <c r="F323" s="40"/>
      <c r="G323" s="40"/>
      <c r="H323" s="40"/>
    </row>
    <row r="324" spans="4:8" ht="13.25" hidden="1" x14ac:dyDescent="0.2">
      <c r="D324" s="40"/>
      <c r="E324" s="40"/>
      <c r="F324" s="40"/>
      <c r="G324" s="40"/>
      <c r="H324" s="40"/>
    </row>
    <row r="325" spans="4:8" ht="13.25" hidden="1" x14ac:dyDescent="0.2">
      <c r="D325" s="40"/>
      <c r="E325" s="40"/>
      <c r="F325" s="40"/>
      <c r="G325" s="40"/>
      <c r="H325" s="40"/>
    </row>
    <row r="326" spans="4:8" ht="13.25" hidden="1" x14ac:dyDescent="0.2">
      <c r="D326" s="40"/>
      <c r="E326" s="40"/>
      <c r="F326" s="40"/>
      <c r="G326" s="40"/>
      <c r="H326" s="40"/>
    </row>
    <row r="327" spans="4:8" ht="13.25" hidden="1" x14ac:dyDescent="0.2">
      <c r="D327" s="40"/>
      <c r="E327" s="40"/>
      <c r="F327" s="40"/>
      <c r="G327" s="40"/>
      <c r="H327" s="40"/>
    </row>
    <row r="328" spans="4:8" ht="13.25" hidden="1" x14ac:dyDescent="0.2">
      <c r="D328" s="40"/>
      <c r="E328" s="40"/>
      <c r="F328" s="40"/>
      <c r="G328" s="40"/>
      <c r="H328" s="40"/>
    </row>
    <row r="329" spans="4:8" ht="13.25" hidden="1" x14ac:dyDescent="0.2">
      <c r="D329" s="40"/>
      <c r="E329" s="40"/>
      <c r="F329" s="40"/>
      <c r="G329" s="40"/>
      <c r="H329" s="40"/>
    </row>
    <row r="330" spans="4:8" ht="13.25" hidden="1" x14ac:dyDescent="0.2">
      <c r="D330" s="40"/>
      <c r="E330" s="40"/>
      <c r="F330" s="40"/>
      <c r="G330" s="40"/>
      <c r="H330" s="40"/>
    </row>
    <row r="331" spans="4:8" ht="13.25" hidden="1" x14ac:dyDescent="0.2">
      <c r="D331" s="40"/>
      <c r="E331" s="40"/>
      <c r="F331" s="40"/>
      <c r="G331" s="40"/>
      <c r="H331" s="40"/>
    </row>
    <row r="332" spans="4:8" ht="13.25" hidden="1" x14ac:dyDescent="0.2">
      <c r="D332" s="40"/>
      <c r="E332" s="40"/>
      <c r="F332" s="40"/>
      <c r="G332" s="40"/>
      <c r="H332" s="40"/>
    </row>
    <row r="333" spans="4:8" ht="13.25" hidden="1" x14ac:dyDescent="0.2">
      <c r="D333" s="40"/>
      <c r="E333" s="40"/>
      <c r="F333" s="40"/>
      <c r="G333" s="40"/>
      <c r="H333" s="40"/>
    </row>
    <row r="334" spans="4:8" ht="13.25" hidden="1" x14ac:dyDescent="0.2">
      <c r="D334" s="40"/>
      <c r="E334" s="40"/>
      <c r="F334" s="40"/>
      <c r="G334" s="40"/>
      <c r="H334" s="40"/>
    </row>
    <row r="335" spans="4:8" ht="13.25" hidden="1" x14ac:dyDescent="0.2">
      <c r="D335" s="40"/>
      <c r="E335" s="40"/>
      <c r="F335" s="40"/>
      <c r="G335" s="40"/>
      <c r="H335" s="40"/>
    </row>
    <row r="336" spans="4:8" ht="13.25" hidden="1" x14ac:dyDescent="0.2">
      <c r="D336" s="40"/>
      <c r="E336" s="40"/>
      <c r="F336" s="40"/>
      <c r="G336" s="40"/>
      <c r="H336" s="40"/>
    </row>
    <row r="337" spans="4:8" ht="13.25" hidden="1" x14ac:dyDescent="0.2">
      <c r="D337" s="40"/>
      <c r="E337" s="40"/>
      <c r="F337" s="40"/>
      <c r="G337" s="40"/>
      <c r="H337" s="40"/>
    </row>
    <row r="338" spans="4:8" ht="13.25" hidden="1" x14ac:dyDescent="0.2">
      <c r="D338" s="40"/>
      <c r="E338" s="40"/>
      <c r="F338" s="40"/>
      <c r="G338" s="40"/>
      <c r="H338" s="40"/>
    </row>
    <row r="339" spans="4:8" ht="13.25" hidden="1" x14ac:dyDescent="0.2">
      <c r="D339" s="40"/>
      <c r="E339" s="40"/>
      <c r="F339" s="40"/>
      <c r="G339" s="40"/>
      <c r="H339" s="40"/>
    </row>
    <row r="340" spans="4:8" ht="13.25" hidden="1" x14ac:dyDescent="0.2">
      <c r="D340" s="40"/>
      <c r="E340" s="40"/>
      <c r="F340" s="40"/>
      <c r="G340" s="40"/>
      <c r="H340" s="40"/>
    </row>
    <row r="341" spans="4:8" ht="13.25" hidden="1" x14ac:dyDescent="0.2">
      <c r="D341" s="40"/>
      <c r="E341" s="40"/>
      <c r="F341" s="40"/>
      <c r="G341" s="40"/>
      <c r="H341" s="40"/>
    </row>
    <row r="342" spans="4:8" ht="13.25" hidden="1" x14ac:dyDescent="0.2">
      <c r="D342" s="40"/>
      <c r="E342" s="40"/>
      <c r="F342" s="40"/>
      <c r="G342" s="40"/>
      <c r="H342" s="40"/>
    </row>
    <row r="343" spans="4:8" ht="13.25" hidden="1" x14ac:dyDescent="0.2">
      <c r="D343" s="40"/>
      <c r="E343" s="40"/>
      <c r="F343" s="40"/>
      <c r="G343" s="40"/>
      <c r="H343" s="40"/>
    </row>
    <row r="344" spans="4:8" ht="13.25" hidden="1" x14ac:dyDescent="0.2">
      <c r="D344" s="40"/>
      <c r="E344" s="40"/>
      <c r="F344" s="40"/>
      <c r="G344" s="40"/>
      <c r="H344" s="40"/>
    </row>
    <row r="345" spans="4:8" ht="13.25" hidden="1" x14ac:dyDescent="0.2">
      <c r="D345" s="40"/>
      <c r="E345" s="40"/>
      <c r="F345" s="40"/>
      <c r="G345" s="40"/>
      <c r="H345" s="40"/>
    </row>
    <row r="346" spans="4:8" ht="13.25" hidden="1" x14ac:dyDescent="0.2">
      <c r="D346" s="40"/>
      <c r="E346" s="40"/>
      <c r="F346" s="40"/>
      <c r="G346" s="40"/>
      <c r="H346" s="40"/>
    </row>
    <row r="347" spans="4:8" ht="13.25" hidden="1" x14ac:dyDescent="0.2">
      <c r="D347" s="40"/>
      <c r="E347" s="40"/>
      <c r="F347" s="40"/>
      <c r="G347" s="40"/>
      <c r="H347" s="40"/>
    </row>
    <row r="348" spans="4:8" ht="13.25" hidden="1" x14ac:dyDescent="0.2">
      <c r="D348" s="40"/>
      <c r="E348" s="40"/>
      <c r="F348" s="40"/>
      <c r="G348" s="40"/>
      <c r="H348" s="40"/>
    </row>
    <row r="349" spans="4:8" ht="13.25" hidden="1" x14ac:dyDescent="0.2">
      <c r="D349" s="40"/>
      <c r="E349" s="40"/>
      <c r="F349" s="40"/>
      <c r="G349" s="40"/>
      <c r="H349" s="40"/>
    </row>
    <row r="350" spans="4:8" ht="13.25" hidden="1" x14ac:dyDescent="0.2">
      <c r="D350" s="40"/>
      <c r="E350" s="40"/>
      <c r="F350" s="40"/>
      <c r="G350" s="40"/>
      <c r="H350" s="40"/>
    </row>
    <row r="351" spans="4:8" ht="13.25" hidden="1" x14ac:dyDescent="0.2">
      <c r="D351" s="40"/>
      <c r="E351" s="40"/>
      <c r="F351" s="40"/>
      <c r="G351" s="40"/>
      <c r="H351" s="40"/>
    </row>
    <row r="352" spans="4:8" ht="13.25" hidden="1" x14ac:dyDescent="0.2">
      <c r="D352" s="40"/>
      <c r="E352" s="40"/>
      <c r="F352" s="40"/>
      <c r="G352" s="40"/>
      <c r="H352" s="40"/>
    </row>
    <row r="353" spans="4:8" ht="13.25" hidden="1" x14ac:dyDescent="0.2">
      <c r="D353" s="40"/>
      <c r="E353" s="40"/>
      <c r="F353" s="40"/>
      <c r="G353" s="40"/>
      <c r="H353" s="40"/>
    </row>
    <row r="354" spans="4:8" ht="13.25" hidden="1" x14ac:dyDescent="0.2">
      <c r="D354" s="40"/>
      <c r="E354" s="40"/>
      <c r="F354" s="40"/>
      <c r="G354" s="40"/>
      <c r="H354" s="40"/>
    </row>
    <row r="355" spans="4:8" ht="13.25" hidden="1" x14ac:dyDescent="0.2">
      <c r="D355" s="40"/>
      <c r="E355" s="40"/>
      <c r="F355" s="40"/>
      <c r="G355" s="40"/>
      <c r="H355" s="40"/>
    </row>
    <row r="356" spans="4:8" ht="13.25" hidden="1" x14ac:dyDescent="0.2">
      <c r="D356" s="40"/>
      <c r="E356" s="40"/>
      <c r="F356" s="40"/>
      <c r="G356" s="40"/>
      <c r="H356" s="40"/>
    </row>
    <row r="357" spans="4:8" ht="13.25" hidden="1" x14ac:dyDescent="0.2">
      <c r="D357" s="40"/>
      <c r="E357" s="40"/>
      <c r="F357" s="40"/>
      <c r="G357" s="40"/>
      <c r="H357" s="40"/>
    </row>
    <row r="358" spans="4:8" ht="13.25" hidden="1" x14ac:dyDescent="0.2">
      <c r="D358" s="40"/>
      <c r="E358" s="40"/>
      <c r="F358" s="40"/>
      <c r="G358" s="40"/>
      <c r="H358" s="40"/>
    </row>
    <row r="359" spans="4:8" ht="13.25" hidden="1" x14ac:dyDescent="0.2">
      <c r="D359" s="40"/>
      <c r="E359" s="40"/>
      <c r="F359" s="40"/>
      <c r="G359" s="40"/>
      <c r="H359" s="40"/>
    </row>
    <row r="360" spans="4:8" ht="13.25" hidden="1" x14ac:dyDescent="0.2">
      <c r="D360" s="40"/>
      <c r="E360" s="40"/>
      <c r="F360" s="40"/>
      <c r="G360" s="40"/>
      <c r="H360" s="40"/>
    </row>
    <row r="361" spans="4:8" ht="13.25" hidden="1" x14ac:dyDescent="0.2">
      <c r="D361" s="40"/>
      <c r="E361" s="40"/>
      <c r="F361" s="40"/>
      <c r="G361" s="40"/>
      <c r="H361" s="40"/>
    </row>
    <row r="362" spans="4:8" ht="13.25" hidden="1" x14ac:dyDescent="0.2">
      <c r="D362" s="40"/>
      <c r="E362" s="40"/>
      <c r="F362" s="40"/>
      <c r="G362" s="40"/>
      <c r="H362" s="40"/>
    </row>
    <row r="363" spans="4:8" ht="13.25" hidden="1" x14ac:dyDescent="0.2">
      <c r="D363" s="40"/>
      <c r="E363" s="40"/>
      <c r="F363" s="40"/>
      <c r="G363" s="40"/>
      <c r="H363" s="40"/>
    </row>
    <row r="364" spans="4:8" ht="13.25" hidden="1" x14ac:dyDescent="0.2">
      <c r="D364" s="40"/>
      <c r="E364" s="40"/>
      <c r="F364" s="40"/>
      <c r="G364" s="40"/>
      <c r="H364" s="40"/>
    </row>
    <row r="365" spans="4:8" ht="13.25" hidden="1" x14ac:dyDescent="0.2">
      <c r="D365" s="40"/>
      <c r="E365" s="40"/>
      <c r="F365" s="40"/>
      <c r="G365" s="40"/>
      <c r="H365" s="40"/>
    </row>
    <row r="366" spans="4:8" ht="13.25" hidden="1" x14ac:dyDescent="0.2">
      <c r="D366" s="40"/>
      <c r="E366" s="40"/>
      <c r="F366" s="40"/>
      <c r="G366" s="40"/>
      <c r="H366" s="40"/>
    </row>
    <row r="367" spans="4:8" ht="13.25" hidden="1" x14ac:dyDescent="0.2">
      <c r="D367" s="40"/>
      <c r="E367" s="40"/>
      <c r="F367" s="40"/>
      <c r="G367" s="40"/>
      <c r="H367" s="40"/>
    </row>
    <row r="368" spans="4:8" ht="13.25" hidden="1" x14ac:dyDescent="0.2">
      <c r="D368" s="40"/>
      <c r="E368" s="40"/>
      <c r="F368" s="40"/>
      <c r="G368" s="40"/>
      <c r="H368" s="40"/>
    </row>
    <row r="369" spans="4:8" ht="13.25" hidden="1" x14ac:dyDescent="0.2">
      <c r="D369" s="40"/>
      <c r="E369" s="40"/>
      <c r="F369" s="40"/>
      <c r="G369" s="40"/>
      <c r="H369" s="40"/>
    </row>
    <row r="370" spans="4:8" ht="13.25" hidden="1" x14ac:dyDescent="0.2">
      <c r="D370" s="40"/>
      <c r="E370" s="40"/>
      <c r="F370" s="40"/>
      <c r="G370" s="40"/>
      <c r="H370" s="40"/>
    </row>
    <row r="371" spans="4:8" ht="13.25" hidden="1" x14ac:dyDescent="0.2">
      <c r="D371" s="40"/>
      <c r="E371" s="40"/>
      <c r="F371" s="40"/>
      <c r="G371" s="40"/>
      <c r="H371" s="40"/>
    </row>
    <row r="372" spans="4:8" ht="13.25" hidden="1" x14ac:dyDescent="0.2">
      <c r="D372" s="40"/>
      <c r="E372" s="40"/>
      <c r="F372" s="40"/>
      <c r="G372" s="40"/>
      <c r="H372" s="40"/>
    </row>
    <row r="373" spans="4:8" ht="13.25" hidden="1" x14ac:dyDescent="0.2">
      <c r="D373" s="40"/>
      <c r="E373" s="40"/>
      <c r="F373" s="40"/>
      <c r="G373" s="40"/>
      <c r="H373" s="40"/>
    </row>
    <row r="374" spans="4:8" ht="13.25" hidden="1" x14ac:dyDescent="0.2">
      <c r="D374" s="40"/>
      <c r="E374" s="40"/>
      <c r="F374" s="40"/>
      <c r="G374" s="40"/>
      <c r="H374" s="40"/>
    </row>
    <row r="375" spans="4:8" ht="13.25" hidden="1" x14ac:dyDescent="0.2">
      <c r="D375" s="40"/>
      <c r="E375" s="40"/>
      <c r="F375" s="40"/>
      <c r="G375" s="40"/>
      <c r="H375" s="40"/>
    </row>
    <row r="376" spans="4:8" ht="13.25" hidden="1" x14ac:dyDescent="0.2">
      <c r="D376" s="40"/>
      <c r="E376" s="40"/>
      <c r="F376" s="40"/>
      <c r="G376" s="40"/>
      <c r="H376" s="40"/>
    </row>
    <row r="377" spans="4:8" ht="13.25" hidden="1" x14ac:dyDescent="0.2">
      <c r="D377" s="40"/>
      <c r="E377" s="40"/>
      <c r="F377" s="40"/>
      <c r="G377" s="40"/>
      <c r="H377" s="40"/>
    </row>
    <row r="378" spans="4:8" ht="13.25" hidden="1" x14ac:dyDescent="0.2">
      <c r="D378" s="40"/>
      <c r="E378" s="40"/>
      <c r="F378" s="40"/>
      <c r="G378" s="40"/>
      <c r="H378" s="40"/>
    </row>
    <row r="379" spans="4:8" ht="13.25" hidden="1" x14ac:dyDescent="0.2">
      <c r="D379" s="40"/>
      <c r="E379" s="40"/>
      <c r="F379" s="40"/>
      <c r="G379" s="40"/>
      <c r="H379" s="40"/>
    </row>
    <row r="380" spans="4:8" ht="13.25" hidden="1" x14ac:dyDescent="0.2">
      <c r="D380" s="40"/>
      <c r="E380" s="40"/>
      <c r="F380" s="40"/>
      <c r="G380" s="40"/>
      <c r="H380" s="40"/>
    </row>
    <row r="381" spans="4:8" ht="13.25" hidden="1" x14ac:dyDescent="0.2">
      <c r="D381" s="40"/>
      <c r="E381" s="40"/>
      <c r="F381" s="40"/>
      <c r="G381" s="40"/>
      <c r="H381" s="40"/>
    </row>
    <row r="382" spans="4:8" ht="13.25" hidden="1" x14ac:dyDescent="0.2">
      <c r="D382" s="40"/>
      <c r="E382" s="40"/>
      <c r="F382" s="40"/>
      <c r="G382" s="40"/>
      <c r="H382" s="40"/>
    </row>
    <row r="383" spans="4:8" ht="13.25" hidden="1" x14ac:dyDescent="0.2">
      <c r="D383" s="40"/>
      <c r="E383" s="40"/>
      <c r="F383" s="40"/>
      <c r="G383" s="40"/>
      <c r="H383" s="40"/>
    </row>
    <row r="384" spans="4:8" ht="13.25" hidden="1" x14ac:dyDescent="0.2">
      <c r="D384" s="40"/>
      <c r="E384" s="40"/>
      <c r="F384" s="40"/>
      <c r="G384" s="40"/>
      <c r="H384" s="40"/>
    </row>
    <row r="385" spans="4:8" ht="13.25" hidden="1" x14ac:dyDescent="0.2">
      <c r="D385" s="40"/>
      <c r="E385" s="40"/>
      <c r="F385" s="40"/>
      <c r="G385" s="40"/>
      <c r="H385" s="40"/>
    </row>
    <row r="386" spans="4:8" ht="13.25" hidden="1" x14ac:dyDescent="0.2">
      <c r="D386" s="40"/>
      <c r="E386" s="40"/>
      <c r="F386" s="40"/>
      <c r="G386" s="40"/>
      <c r="H386" s="40"/>
    </row>
    <row r="387" spans="4:8" ht="13.25" hidden="1" x14ac:dyDescent="0.2">
      <c r="D387" s="40"/>
      <c r="E387" s="40"/>
      <c r="F387" s="40"/>
      <c r="G387" s="40"/>
      <c r="H387" s="40"/>
    </row>
    <row r="388" spans="4:8" ht="13.25" hidden="1" x14ac:dyDescent="0.2">
      <c r="D388" s="40"/>
      <c r="E388" s="40"/>
      <c r="F388" s="40"/>
      <c r="G388" s="40"/>
      <c r="H388" s="40"/>
    </row>
    <row r="389" spans="4:8" ht="13.25" hidden="1" x14ac:dyDescent="0.2">
      <c r="D389" s="40"/>
      <c r="E389" s="40"/>
      <c r="F389" s="40"/>
      <c r="G389" s="40"/>
      <c r="H389" s="40"/>
    </row>
    <row r="390" spans="4:8" ht="13.25" hidden="1" x14ac:dyDescent="0.2">
      <c r="D390" s="40"/>
      <c r="E390" s="40"/>
      <c r="F390" s="40"/>
      <c r="G390" s="40"/>
      <c r="H390" s="40"/>
    </row>
    <row r="391" spans="4:8" ht="13.25" hidden="1" x14ac:dyDescent="0.2">
      <c r="D391" s="40"/>
      <c r="E391" s="40"/>
      <c r="F391" s="40"/>
      <c r="G391" s="40"/>
      <c r="H391" s="40"/>
    </row>
    <row r="392" spans="4:8" ht="13.25" hidden="1" x14ac:dyDescent="0.2">
      <c r="D392" s="40"/>
      <c r="E392" s="40"/>
      <c r="F392" s="40"/>
      <c r="G392" s="40"/>
      <c r="H392" s="40"/>
    </row>
    <row r="393" spans="4:8" ht="13.25" hidden="1" x14ac:dyDescent="0.2">
      <c r="D393" s="40"/>
      <c r="E393" s="40"/>
      <c r="F393" s="40"/>
      <c r="G393" s="40"/>
      <c r="H393" s="40"/>
    </row>
    <row r="394" spans="4:8" ht="13.25" hidden="1" x14ac:dyDescent="0.2">
      <c r="D394" s="40"/>
      <c r="E394" s="40"/>
      <c r="F394" s="40"/>
      <c r="G394" s="40"/>
      <c r="H394" s="40"/>
    </row>
    <row r="395" spans="4:8" ht="13.25" hidden="1" x14ac:dyDescent="0.2">
      <c r="D395" s="40"/>
      <c r="E395" s="40"/>
      <c r="F395" s="40"/>
      <c r="G395" s="40"/>
      <c r="H395" s="40"/>
    </row>
    <row r="396" spans="4:8" ht="13.25" hidden="1" x14ac:dyDescent="0.2">
      <c r="D396" s="40"/>
      <c r="E396" s="40"/>
      <c r="F396" s="40"/>
      <c r="G396" s="40"/>
      <c r="H396" s="40"/>
    </row>
    <row r="397" spans="4:8" ht="13.25" hidden="1" x14ac:dyDescent="0.2">
      <c r="D397" s="40"/>
      <c r="E397" s="40"/>
      <c r="F397" s="40"/>
      <c r="G397" s="40"/>
      <c r="H397" s="40"/>
    </row>
    <row r="398" spans="4:8" ht="13.25" hidden="1" x14ac:dyDescent="0.2">
      <c r="D398" s="40"/>
      <c r="E398" s="40"/>
      <c r="F398" s="40"/>
      <c r="G398" s="40"/>
      <c r="H398" s="40"/>
    </row>
    <row r="399" spans="4:8" ht="13.25" hidden="1" x14ac:dyDescent="0.2">
      <c r="D399" s="40"/>
      <c r="E399" s="40"/>
      <c r="F399" s="40"/>
      <c r="G399" s="40"/>
      <c r="H399" s="40"/>
    </row>
    <row r="400" spans="4:8" ht="13.25" hidden="1" x14ac:dyDescent="0.2">
      <c r="D400" s="40"/>
      <c r="E400" s="40"/>
      <c r="F400" s="40"/>
      <c r="G400" s="40"/>
      <c r="H400" s="40"/>
    </row>
    <row r="401" spans="4:8" ht="13.25" hidden="1" x14ac:dyDescent="0.2">
      <c r="D401" s="40"/>
      <c r="E401" s="40"/>
      <c r="F401" s="40"/>
      <c r="G401" s="40"/>
      <c r="H401" s="40"/>
    </row>
    <row r="402" spans="4:8" ht="13.25" hidden="1" x14ac:dyDescent="0.2">
      <c r="D402" s="40"/>
      <c r="E402" s="40"/>
      <c r="F402" s="40"/>
      <c r="G402" s="40"/>
      <c r="H402" s="40"/>
    </row>
    <row r="403" spans="4:8" ht="13.25" hidden="1" x14ac:dyDescent="0.2">
      <c r="D403" s="40"/>
      <c r="E403" s="40"/>
      <c r="F403" s="40"/>
      <c r="G403" s="40"/>
      <c r="H403" s="40"/>
    </row>
    <row r="404" spans="4:8" ht="13.25" hidden="1" x14ac:dyDescent="0.2">
      <c r="D404" s="40"/>
      <c r="E404" s="40"/>
      <c r="F404" s="40"/>
      <c r="G404" s="40"/>
      <c r="H404" s="40"/>
    </row>
    <row r="405" spans="4:8" ht="13.25" hidden="1" x14ac:dyDescent="0.2">
      <c r="D405" s="40"/>
      <c r="E405" s="40"/>
      <c r="F405" s="40"/>
      <c r="G405" s="40"/>
      <c r="H405" s="40"/>
    </row>
    <row r="406" spans="4:8" ht="13.25" hidden="1" x14ac:dyDescent="0.2">
      <c r="D406" s="40"/>
      <c r="E406" s="40"/>
      <c r="F406" s="40"/>
      <c r="G406" s="40"/>
      <c r="H406" s="40"/>
    </row>
    <row r="407" spans="4:8" ht="13.25" hidden="1" x14ac:dyDescent="0.2">
      <c r="D407" s="40"/>
      <c r="E407" s="40"/>
      <c r="F407" s="40"/>
      <c r="G407" s="40"/>
      <c r="H407" s="40"/>
    </row>
    <row r="408" spans="4:8" ht="13.25" hidden="1" x14ac:dyDescent="0.2">
      <c r="D408" s="40"/>
      <c r="E408" s="40"/>
      <c r="F408" s="40"/>
      <c r="G408" s="40"/>
      <c r="H408" s="40"/>
    </row>
    <row r="409" spans="4:8" ht="13.25" hidden="1" x14ac:dyDescent="0.2">
      <c r="D409" s="40"/>
      <c r="E409" s="40"/>
      <c r="F409" s="40"/>
      <c r="G409" s="40"/>
      <c r="H409" s="40"/>
    </row>
    <row r="410" spans="4:8" ht="13.25" hidden="1" x14ac:dyDescent="0.2">
      <c r="D410" s="40"/>
      <c r="E410" s="40"/>
      <c r="F410" s="40"/>
      <c r="G410" s="40"/>
      <c r="H410" s="40"/>
    </row>
    <row r="411" spans="4:8" ht="13.25" hidden="1" x14ac:dyDescent="0.2">
      <c r="D411" s="40"/>
      <c r="E411" s="40"/>
      <c r="F411" s="40"/>
      <c r="G411" s="40"/>
      <c r="H411" s="40"/>
    </row>
    <row r="412" spans="4:8" ht="13.25" hidden="1" x14ac:dyDescent="0.2">
      <c r="D412" s="40"/>
      <c r="E412" s="40"/>
      <c r="F412" s="40"/>
      <c r="G412" s="40"/>
      <c r="H412" s="40"/>
    </row>
    <row r="413" spans="4:8" ht="13.25" hidden="1" x14ac:dyDescent="0.2">
      <c r="D413" s="40"/>
      <c r="E413" s="40"/>
      <c r="F413" s="40"/>
      <c r="G413" s="40"/>
      <c r="H413" s="40"/>
    </row>
    <row r="414" spans="4:8" ht="13.25" hidden="1" x14ac:dyDescent="0.2">
      <c r="D414" s="40"/>
      <c r="E414" s="40"/>
      <c r="F414" s="40"/>
      <c r="G414" s="40"/>
      <c r="H414" s="40"/>
    </row>
    <row r="415" spans="4:8" ht="13.25" hidden="1" x14ac:dyDescent="0.2">
      <c r="D415" s="40"/>
      <c r="E415" s="40"/>
      <c r="F415" s="40"/>
      <c r="G415" s="40"/>
      <c r="H415" s="40"/>
    </row>
    <row r="416" spans="4:8" ht="13.25" hidden="1" x14ac:dyDescent="0.2">
      <c r="D416" s="40"/>
      <c r="E416" s="40"/>
      <c r="F416" s="40"/>
      <c r="G416" s="40"/>
      <c r="H416" s="40"/>
    </row>
    <row r="417" spans="4:8" ht="13.25" hidden="1" x14ac:dyDescent="0.2">
      <c r="D417" s="40"/>
      <c r="E417" s="40"/>
      <c r="F417" s="40"/>
      <c r="G417" s="40"/>
      <c r="H417" s="40"/>
    </row>
    <row r="418" spans="4:8" ht="13.25" hidden="1" x14ac:dyDescent="0.2">
      <c r="D418" s="40"/>
      <c r="E418" s="40"/>
      <c r="F418" s="40"/>
      <c r="G418" s="40"/>
      <c r="H418" s="40"/>
    </row>
    <row r="419" spans="4:8" ht="13.25" hidden="1" x14ac:dyDescent="0.2">
      <c r="D419" s="40"/>
      <c r="E419" s="40"/>
      <c r="F419" s="40"/>
      <c r="G419" s="40"/>
      <c r="H419" s="40"/>
    </row>
    <row r="420" spans="4:8" ht="13.25" hidden="1" x14ac:dyDescent="0.2">
      <c r="D420" s="40"/>
      <c r="E420" s="40"/>
      <c r="F420" s="40"/>
      <c r="G420" s="40"/>
      <c r="H420" s="40"/>
    </row>
    <row r="421" spans="4:8" ht="13.25" hidden="1" x14ac:dyDescent="0.2">
      <c r="D421" s="40"/>
      <c r="E421" s="40"/>
      <c r="F421" s="40"/>
      <c r="G421" s="40"/>
      <c r="H421" s="40"/>
    </row>
    <row r="422" spans="4:8" ht="13.25" hidden="1" x14ac:dyDescent="0.2">
      <c r="D422" s="40"/>
      <c r="E422" s="40"/>
      <c r="F422" s="40"/>
      <c r="G422" s="40"/>
      <c r="H422" s="40"/>
    </row>
    <row r="423" spans="4:8" ht="13.25" hidden="1" x14ac:dyDescent="0.2">
      <c r="D423" s="40"/>
      <c r="E423" s="40"/>
      <c r="F423" s="40"/>
      <c r="G423" s="40"/>
      <c r="H423" s="40"/>
    </row>
    <row r="424" spans="4:8" ht="13.25" hidden="1" x14ac:dyDescent="0.2">
      <c r="D424" s="40"/>
      <c r="E424" s="40"/>
      <c r="F424" s="40"/>
      <c r="G424" s="40"/>
      <c r="H424" s="40"/>
    </row>
    <row r="425" spans="4:8" ht="13.25" hidden="1" x14ac:dyDescent="0.2">
      <c r="D425" s="40"/>
      <c r="E425" s="40"/>
      <c r="F425" s="40"/>
      <c r="G425" s="40"/>
      <c r="H425" s="40"/>
    </row>
    <row r="426" spans="4:8" ht="13.25" hidden="1" x14ac:dyDescent="0.2">
      <c r="D426" s="40"/>
      <c r="E426" s="40"/>
      <c r="F426" s="40"/>
      <c r="G426" s="40"/>
      <c r="H426" s="40"/>
    </row>
    <row r="427" spans="4:8" ht="13.25" hidden="1" x14ac:dyDescent="0.2">
      <c r="D427" s="40"/>
      <c r="E427" s="40"/>
      <c r="F427" s="40"/>
      <c r="G427" s="40"/>
      <c r="H427" s="40"/>
    </row>
    <row r="428" spans="4:8" ht="13.25" hidden="1" x14ac:dyDescent="0.2">
      <c r="D428" s="40"/>
      <c r="E428" s="40"/>
      <c r="F428" s="40"/>
      <c r="G428" s="40"/>
      <c r="H428" s="40"/>
    </row>
    <row r="429" spans="4:8" ht="13.25" hidden="1" x14ac:dyDescent="0.2">
      <c r="D429" s="40"/>
      <c r="E429" s="40"/>
      <c r="F429" s="40"/>
      <c r="G429" s="40"/>
      <c r="H429" s="40"/>
    </row>
    <row r="430" spans="4:8" ht="13.25" hidden="1" x14ac:dyDescent="0.2">
      <c r="D430" s="40"/>
      <c r="E430" s="40"/>
      <c r="F430" s="40"/>
      <c r="G430" s="40"/>
      <c r="H430" s="40"/>
    </row>
    <row r="431" spans="4:8" ht="13.25" hidden="1" x14ac:dyDescent="0.2">
      <c r="D431" s="40"/>
      <c r="E431" s="40"/>
      <c r="F431" s="40"/>
      <c r="G431" s="40"/>
      <c r="H431" s="40"/>
    </row>
    <row r="432" spans="4:8" ht="13.25" hidden="1" x14ac:dyDescent="0.2">
      <c r="D432" s="40"/>
      <c r="E432" s="40"/>
      <c r="F432" s="40"/>
      <c r="G432" s="40"/>
      <c r="H432" s="40"/>
    </row>
    <row r="433" spans="4:8" ht="13.25" hidden="1" x14ac:dyDescent="0.2">
      <c r="D433" s="40"/>
      <c r="E433" s="40"/>
      <c r="F433" s="40"/>
      <c r="G433" s="40"/>
      <c r="H433" s="40"/>
    </row>
    <row r="434" spans="4:8" ht="13.25" hidden="1" x14ac:dyDescent="0.2">
      <c r="D434" s="40"/>
      <c r="E434" s="40"/>
      <c r="F434" s="40"/>
      <c r="G434" s="40"/>
      <c r="H434" s="40"/>
    </row>
    <row r="435" spans="4:8" ht="13.25" hidden="1" x14ac:dyDescent="0.2">
      <c r="D435" s="40"/>
      <c r="E435" s="40"/>
      <c r="F435" s="40"/>
      <c r="G435" s="40"/>
      <c r="H435" s="40"/>
    </row>
    <row r="436" spans="4:8" ht="13.25" hidden="1" x14ac:dyDescent="0.2">
      <c r="D436" s="40"/>
      <c r="E436" s="40"/>
      <c r="F436" s="40"/>
      <c r="G436" s="40"/>
      <c r="H436" s="40"/>
    </row>
    <row r="437" spans="4:8" ht="13.25" hidden="1" x14ac:dyDescent="0.2">
      <c r="D437" s="40"/>
      <c r="E437" s="40"/>
      <c r="F437" s="40"/>
      <c r="G437" s="40"/>
      <c r="H437" s="40"/>
    </row>
    <row r="438" spans="4:8" ht="13.25" hidden="1" x14ac:dyDescent="0.2">
      <c r="D438" s="40"/>
      <c r="E438" s="40"/>
      <c r="F438" s="40"/>
      <c r="G438" s="40"/>
      <c r="H438" s="40"/>
    </row>
    <row r="439" spans="4:8" ht="13.25" hidden="1" x14ac:dyDescent="0.2">
      <c r="D439" s="40"/>
      <c r="E439" s="40"/>
      <c r="F439" s="40"/>
      <c r="G439" s="40"/>
      <c r="H439" s="40"/>
    </row>
    <row r="440" spans="4:8" ht="13.25" hidden="1" x14ac:dyDescent="0.2">
      <c r="D440" s="40"/>
      <c r="E440" s="40"/>
      <c r="F440" s="40"/>
      <c r="G440" s="40"/>
      <c r="H440" s="40"/>
    </row>
    <row r="441" spans="4:8" ht="13.25" hidden="1" x14ac:dyDescent="0.2">
      <c r="D441" s="40"/>
      <c r="E441" s="40"/>
      <c r="F441" s="40"/>
      <c r="G441" s="40"/>
      <c r="H441" s="40"/>
    </row>
    <row r="442" spans="4:8" ht="13.25" hidden="1" x14ac:dyDescent="0.2">
      <c r="D442" s="40"/>
      <c r="E442" s="40"/>
      <c r="F442" s="40"/>
      <c r="G442" s="40"/>
      <c r="H442" s="40"/>
    </row>
    <row r="443" spans="4:8" ht="13.25" hidden="1" x14ac:dyDescent="0.2">
      <c r="D443" s="40"/>
      <c r="E443" s="40"/>
      <c r="F443" s="40"/>
      <c r="G443" s="40"/>
      <c r="H443" s="40"/>
    </row>
    <row r="444" spans="4:8" ht="13.25" hidden="1" x14ac:dyDescent="0.2">
      <c r="D444" s="40"/>
      <c r="E444" s="40"/>
      <c r="F444" s="40"/>
      <c r="G444" s="40"/>
      <c r="H444" s="40"/>
    </row>
    <row r="445" spans="4:8" ht="13.25" hidden="1" x14ac:dyDescent="0.2">
      <c r="D445" s="40"/>
      <c r="E445" s="40"/>
      <c r="F445" s="40"/>
      <c r="G445" s="40"/>
      <c r="H445" s="40"/>
    </row>
    <row r="446" spans="4:8" ht="13.25" hidden="1" x14ac:dyDescent="0.2">
      <c r="D446" s="40"/>
      <c r="E446" s="40"/>
      <c r="F446" s="40"/>
      <c r="G446" s="40"/>
      <c r="H446" s="40"/>
    </row>
    <row r="447" spans="4:8" ht="13.25" hidden="1" x14ac:dyDescent="0.2">
      <c r="D447" s="40"/>
      <c r="E447" s="40"/>
      <c r="F447" s="40"/>
      <c r="G447" s="40"/>
      <c r="H447" s="40"/>
    </row>
    <row r="448" spans="4:8" ht="13.25" hidden="1" x14ac:dyDescent="0.2">
      <c r="D448" s="40"/>
      <c r="E448" s="40"/>
      <c r="F448" s="40"/>
      <c r="G448" s="40"/>
      <c r="H448" s="40"/>
    </row>
    <row r="449" spans="4:8" ht="13.25" hidden="1" x14ac:dyDescent="0.2">
      <c r="D449" s="40"/>
      <c r="E449" s="40"/>
      <c r="F449" s="40"/>
      <c r="G449" s="40"/>
      <c r="H449" s="40"/>
    </row>
    <row r="450" spans="4:8" ht="13.25" hidden="1" x14ac:dyDescent="0.2">
      <c r="D450" s="40"/>
      <c r="E450" s="40"/>
      <c r="F450" s="40"/>
      <c r="G450" s="40"/>
      <c r="H450" s="40"/>
    </row>
    <row r="451" spans="4:8" ht="13.25" hidden="1" x14ac:dyDescent="0.2">
      <c r="D451" s="40"/>
      <c r="E451" s="40"/>
      <c r="F451" s="40"/>
      <c r="G451" s="40"/>
      <c r="H451" s="40"/>
    </row>
    <row r="452" spans="4:8" ht="13.25" hidden="1" x14ac:dyDescent="0.2">
      <c r="D452" s="40"/>
      <c r="E452" s="40"/>
      <c r="F452" s="40"/>
      <c r="G452" s="40"/>
      <c r="H452" s="40"/>
    </row>
    <row r="453" spans="4:8" ht="13.25" hidden="1" x14ac:dyDescent="0.2">
      <c r="D453" s="40"/>
      <c r="E453" s="40"/>
      <c r="F453" s="40"/>
      <c r="G453" s="40"/>
      <c r="H453" s="40"/>
    </row>
    <row r="454" spans="4:8" ht="13.25" hidden="1" x14ac:dyDescent="0.2">
      <c r="D454" s="40"/>
      <c r="E454" s="40"/>
      <c r="F454" s="40"/>
      <c r="G454" s="40"/>
      <c r="H454" s="40"/>
    </row>
    <row r="455" spans="4:8" ht="13.25" hidden="1" x14ac:dyDescent="0.2">
      <c r="D455" s="40"/>
      <c r="E455" s="40"/>
      <c r="F455" s="40"/>
      <c r="G455" s="40"/>
      <c r="H455" s="40"/>
    </row>
    <row r="456" spans="4:8" ht="13.25" hidden="1" x14ac:dyDescent="0.2">
      <c r="D456" s="40"/>
      <c r="E456" s="40"/>
      <c r="F456" s="40"/>
      <c r="G456" s="40"/>
      <c r="H456" s="40"/>
    </row>
    <row r="457" spans="4:8" ht="13.25" hidden="1" x14ac:dyDescent="0.2">
      <c r="D457" s="40"/>
      <c r="E457" s="40"/>
      <c r="F457" s="40"/>
      <c r="G457" s="40"/>
      <c r="H457" s="40"/>
    </row>
    <row r="458" spans="4:8" ht="13.25" hidden="1" x14ac:dyDescent="0.2">
      <c r="D458" s="40"/>
      <c r="E458" s="40"/>
      <c r="F458" s="40"/>
      <c r="G458" s="40"/>
      <c r="H458" s="40"/>
    </row>
    <row r="459" spans="4:8" ht="13.25" hidden="1" x14ac:dyDescent="0.2">
      <c r="D459" s="40"/>
      <c r="E459" s="40"/>
      <c r="F459" s="40"/>
      <c r="G459" s="40"/>
      <c r="H459" s="40"/>
    </row>
    <row r="460" spans="4:8" ht="13.25" hidden="1" x14ac:dyDescent="0.2">
      <c r="D460" s="40"/>
      <c r="E460" s="40"/>
      <c r="F460" s="40"/>
      <c r="G460" s="40"/>
      <c r="H460" s="40"/>
    </row>
    <row r="461" spans="4:8" ht="13.25" hidden="1" x14ac:dyDescent="0.2">
      <c r="D461" s="40"/>
      <c r="E461" s="40"/>
      <c r="F461" s="40"/>
      <c r="G461" s="40"/>
      <c r="H461" s="40"/>
    </row>
    <row r="462" spans="4:8" ht="13.25" hidden="1" x14ac:dyDescent="0.2">
      <c r="D462" s="40"/>
      <c r="E462" s="40"/>
      <c r="F462" s="40"/>
      <c r="G462" s="40"/>
      <c r="H462" s="40"/>
    </row>
    <row r="463" spans="4:8" ht="13.25" hidden="1" x14ac:dyDescent="0.2">
      <c r="D463" s="40"/>
      <c r="E463" s="40"/>
      <c r="F463" s="40"/>
      <c r="G463" s="40"/>
      <c r="H463" s="40"/>
    </row>
    <row r="464" spans="4:8" ht="13.25" hidden="1" x14ac:dyDescent="0.2">
      <c r="D464" s="40"/>
      <c r="E464" s="40"/>
      <c r="F464" s="40"/>
      <c r="G464" s="40"/>
      <c r="H464" s="40"/>
    </row>
    <row r="465" spans="4:8" ht="13.25" hidden="1" x14ac:dyDescent="0.2">
      <c r="D465" s="40"/>
      <c r="E465" s="40"/>
      <c r="F465" s="40"/>
      <c r="G465" s="40"/>
      <c r="H465" s="40"/>
    </row>
    <row r="466" spans="4:8" ht="13.25" hidden="1" x14ac:dyDescent="0.2">
      <c r="D466" s="40"/>
      <c r="E466" s="40"/>
      <c r="F466" s="40"/>
      <c r="G466" s="40"/>
      <c r="H466" s="40"/>
    </row>
    <row r="467" spans="4:8" ht="13.25" hidden="1" x14ac:dyDescent="0.2">
      <c r="D467" s="40"/>
      <c r="E467" s="40"/>
      <c r="F467" s="40"/>
      <c r="G467" s="40"/>
      <c r="H467" s="40"/>
    </row>
    <row r="468" spans="4:8" ht="13.25" hidden="1" x14ac:dyDescent="0.2">
      <c r="D468" s="40"/>
      <c r="E468" s="40"/>
      <c r="F468" s="40"/>
      <c r="G468" s="40"/>
      <c r="H468" s="40"/>
    </row>
    <row r="469" spans="4:8" ht="13.25" hidden="1" x14ac:dyDescent="0.2">
      <c r="D469" s="40"/>
      <c r="E469" s="40"/>
      <c r="F469" s="40"/>
      <c r="G469" s="40"/>
      <c r="H469" s="40"/>
    </row>
    <row r="470" spans="4:8" ht="13.25" hidden="1" x14ac:dyDescent="0.2">
      <c r="D470" s="40"/>
      <c r="E470" s="40"/>
      <c r="F470" s="40"/>
      <c r="G470" s="40"/>
      <c r="H470" s="40"/>
    </row>
    <row r="471" spans="4:8" ht="13.25" hidden="1" x14ac:dyDescent="0.2">
      <c r="D471" s="40"/>
      <c r="E471" s="40"/>
      <c r="F471" s="40"/>
      <c r="G471" s="40"/>
      <c r="H471" s="40"/>
    </row>
    <row r="472" spans="4:8" ht="13.25" hidden="1" x14ac:dyDescent="0.2">
      <c r="D472" s="40"/>
      <c r="E472" s="40"/>
      <c r="F472" s="40"/>
      <c r="G472" s="40"/>
      <c r="H472" s="40"/>
    </row>
    <row r="473" spans="4:8" ht="13.25" hidden="1" x14ac:dyDescent="0.2">
      <c r="D473" s="40"/>
      <c r="E473" s="40"/>
      <c r="F473" s="40"/>
      <c r="G473" s="40"/>
      <c r="H473" s="40"/>
    </row>
    <row r="474" spans="4:8" ht="13.25" hidden="1" x14ac:dyDescent="0.2">
      <c r="D474" s="40"/>
      <c r="E474" s="40"/>
      <c r="F474" s="40"/>
      <c r="G474" s="40"/>
      <c r="H474" s="40"/>
    </row>
    <row r="475" spans="4:8" ht="13.25" hidden="1" x14ac:dyDescent="0.2">
      <c r="D475" s="40"/>
      <c r="E475" s="40"/>
      <c r="F475" s="40"/>
      <c r="G475" s="40"/>
      <c r="H475" s="40"/>
    </row>
    <row r="476" spans="4:8" ht="13.25" hidden="1" x14ac:dyDescent="0.2">
      <c r="D476" s="40"/>
      <c r="E476" s="40"/>
      <c r="F476" s="40"/>
      <c r="G476" s="40"/>
      <c r="H476" s="40"/>
    </row>
    <row r="477" spans="4:8" ht="13.25" hidden="1" x14ac:dyDescent="0.2">
      <c r="D477" s="40"/>
      <c r="E477" s="40"/>
      <c r="F477" s="40"/>
      <c r="G477" s="40"/>
      <c r="H477" s="40"/>
    </row>
    <row r="478" spans="4:8" ht="13.25" hidden="1" x14ac:dyDescent="0.2">
      <c r="D478" s="40"/>
      <c r="E478" s="40"/>
      <c r="F478" s="40"/>
      <c r="G478" s="40"/>
      <c r="H478" s="40"/>
    </row>
    <row r="479" spans="4:8" ht="13.25" hidden="1" x14ac:dyDescent="0.2">
      <c r="D479" s="40"/>
      <c r="E479" s="40"/>
      <c r="F479" s="40"/>
      <c r="G479" s="40"/>
      <c r="H479" s="40"/>
    </row>
    <row r="480" spans="4:8" ht="13.25" hidden="1" x14ac:dyDescent="0.2">
      <c r="D480" s="40"/>
      <c r="E480" s="40"/>
      <c r="F480" s="40"/>
      <c r="G480" s="40"/>
      <c r="H480" s="40"/>
    </row>
    <row r="481" spans="4:8" ht="13.25" hidden="1" x14ac:dyDescent="0.2">
      <c r="D481" s="40"/>
      <c r="E481" s="40"/>
      <c r="F481" s="40"/>
      <c r="G481" s="40"/>
      <c r="H481" s="40"/>
    </row>
    <row r="482" spans="4:8" ht="13.25" hidden="1" x14ac:dyDescent="0.2">
      <c r="D482" s="40"/>
      <c r="E482" s="40"/>
      <c r="F482" s="40"/>
      <c r="G482" s="40"/>
      <c r="H482" s="40"/>
    </row>
    <row r="483" spans="4:8" ht="13.25" hidden="1" x14ac:dyDescent="0.2">
      <c r="D483" s="40"/>
      <c r="E483" s="40"/>
      <c r="F483" s="40"/>
      <c r="G483" s="40"/>
      <c r="H483" s="40"/>
    </row>
    <row r="484" spans="4:8" ht="13.25" hidden="1" x14ac:dyDescent="0.2">
      <c r="D484" s="40"/>
      <c r="E484" s="40"/>
      <c r="F484" s="40"/>
      <c r="G484" s="40"/>
      <c r="H484" s="40"/>
    </row>
    <row r="485" spans="4:8" ht="13.25" hidden="1" x14ac:dyDescent="0.2">
      <c r="D485" s="40"/>
      <c r="E485" s="40"/>
      <c r="F485" s="40"/>
      <c r="G485" s="40"/>
      <c r="H485" s="40"/>
    </row>
    <row r="486" spans="4:8" ht="13.25" hidden="1" x14ac:dyDescent="0.2">
      <c r="D486" s="40"/>
      <c r="E486" s="40"/>
      <c r="F486" s="40"/>
      <c r="G486" s="40"/>
      <c r="H486" s="40"/>
    </row>
    <row r="487" spans="4:8" ht="13.25" hidden="1" x14ac:dyDescent="0.2">
      <c r="D487" s="40"/>
      <c r="E487" s="40"/>
      <c r="F487" s="40"/>
      <c r="G487" s="40"/>
      <c r="H487" s="40"/>
    </row>
    <row r="488" spans="4:8" ht="13.25" hidden="1" x14ac:dyDescent="0.2">
      <c r="D488" s="40"/>
      <c r="E488" s="40"/>
      <c r="F488" s="40"/>
      <c r="G488" s="40"/>
      <c r="H488" s="40"/>
    </row>
    <row r="489" spans="4:8" ht="13.25" hidden="1" x14ac:dyDescent="0.2">
      <c r="D489" s="40"/>
      <c r="E489" s="40"/>
      <c r="F489" s="40"/>
      <c r="G489" s="40"/>
      <c r="H489" s="40"/>
    </row>
    <row r="490" spans="4:8" ht="13.25" hidden="1" x14ac:dyDescent="0.2">
      <c r="D490" s="40"/>
      <c r="E490" s="40"/>
      <c r="F490" s="40"/>
      <c r="G490" s="40"/>
      <c r="H490" s="40"/>
    </row>
    <row r="491" spans="4:8" ht="13.25" hidden="1" x14ac:dyDescent="0.2">
      <c r="D491" s="40"/>
      <c r="E491" s="40"/>
      <c r="F491" s="40"/>
      <c r="G491" s="40"/>
      <c r="H491" s="40"/>
    </row>
    <row r="492" spans="4:8" ht="13.25" hidden="1" x14ac:dyDescent="0.2">
      <c r="D492" s="40"/>
      <c r="E492" s="40"/>
      <c r="F492" s="40"/>
      <c r="G492" s="40"/>
      <c r="H492" s="40"/>
    </row>
    <row r="493" spans="4:8" ht="13.25" hidden="1" x14ac:dyDescent="0.2">
      <c r="D493" s="40"/>
      <c r="E493" s="40"/>
      <c r="F493" s="40"/>
      <c r="G493" s="40"/>
      <c r="H493" s="40"/>
    </row>
    <row r="494" spans="4:8" ht="13.25" hidden="1" x14ac:dyDescent="0.2">
      <c r="D494" s="40"/>
      <c r="E494" s="40"/>
      <c r="F494" s="40"/>
      <c r="G494" s="40"/>
      <c r="H494" s="40"/>
    </row>
    <row r="495" spans="4:8" ht="13.25" hidden="1" x14ac:dyDescent="0.2">
      <c r="D495" s="40"/>
      <c r="E495" s="40"/>
      <c r="F495" s="40"/>
      <c r="G495" s="40"/>
      <c r="H495" s="40"/>
    </row>
    <row r="496" spans="4:8" ht="13.25" hidden="1" x14ac:dyDescent="0.2">
      <c r="D496" s="40"/>
      <c r="E496" s="40"/>
      <c r="F496" s="40"/>
      <c r="G496" s="40"/>
      <c r="H496" s="40"/>
    </row>
    <row r="497" spans="4:8" ht="13.25" hidden="1" x14ac:dyDescent="0.2">
      <c r="D497" s="40"/>
      <c r="E497" s="40"/>
      <c r="F497" s="40"/>
      <c r="G497" s="40"/>
      <c r="H497" s="40"/>
    </row>
    <row r="498" spans="4:8" ht="13.25" hidden="1" x14ac:dyDescent="0.2">
      <c r="D498" s="40"/>
      <c r="E498" s="40"/>
      <c r="F498" s="40"/>
      <c r="G498" s="40"/>
      <c r="H498" s="40"/>
    </row>
    <row r="499" spans="4:8" ht="13.25" hidden="1" x14ac:dyDescent="0.2">
      <c r="D499" s="40"/>
      <c r="E499" s="40"/>
      <c r="F499" s="40"/>
      <c r="G499" s="40"/>
      <c r="H499" s="40"/>
    </row>
    <row r="500" spans="4:8" ht="13.25" hidden="1" x14ac:dyDescent="0.2">
      <c r="D500" s="40"/>
      <c r="E500" s="40"/>
      <c r="F500" s="40"/>
      <c r="G500" s="40"/>
      <c r="H500" s="40"/>
    </row>
    <row r="501" spans="4:8" ht="13.25" hidden="1" x14ac:dyDescent="0.2">
      <c r="D501" s="40"/>
      <c r="E501" s="40"/>
      <c r="F501" s="40"/>
      <c r="G501" s="40"/>
      <c r="H501" s="40"/>
    </row>
    <row r="502" spans="4:8" ht="13.25" hidden="1" x14ac:dyDescent="0.2">
      <c r="D502" s="40"/>
      <c r="E502" s="40"/>
      <c r="F502" s="40"/>
      <c r="G502" s="40"/>
      <c r="H502" s="40"/>
    </row>
    <row r="503" spans="4:8" ht="13.25" hidden="1" x14ac:dyDescent="0.2">
      <c r="D503" s="40"/>
      <c r="E503" s="40"/>
      <c r="F503" s="40"/>
      <c r="G503" s="40"/>
      <c r="H503" s="40"/>
    </row>
    <row r="504" spans="4:8" ht="13.25" hidden="1" x14ac:dyDescent="0.2">
      <c r="D504" s="40"/>
      <c r="E504" s="40"/>
      <c r="F504" s="40"/>
      <c r="G504" s="40"/>
      <c r="H504" s="40"/>
    </row>
    <row r="505" spans="4:8" ht="13.25" hidden="1" x14ac:dyDescent="0.2">
      <c r="D505" s="40"/>
      <c r="E505" s="40"/>
      <c r="F505" s="40"/>
      <c r="G505" s="40"/>
      <c r="H505" s="40"/>
    </row>
    <row r="506" spans="4:8" ht="13.25" hidden="1" x14ac:dyDescent="0.2">
      <c r="D506" s="40"/>
      <c r="E506" s="40"/>
      <c r="F506" s="40"/>
      <c r="G506" s="40"/>
      <c r="H506" s="40"/>
    </row>
    <row r="507" spans="4:8" ht="13.25" hidden="1" x14ac:dyDescent="0.2">
      <c r="D507" s="40"/>
      <c r="E507" s="40"/>
      <c r="F507" s="40"/>
      <c r="G507" s="40"/>
      <c r="H507" s="40"/>
    </row>
    <row r="508" spans="4:8" ht="13.25" hidden="1" x14ac:dyDescent="0.2">
      <c r="D508" s="40"/>
      <c r="E508" s="40"/>
      <c r="F508" s="40"/>
      <c r="G508" s="40"/>
      <c r="H508" s="40"/>
    </row>
    <row r="509" spans="4:8" ht="13.25" hidden="1" x14ac:dyDescent="0.2">
      <c r="D509" s="40"/>
      <c r="E509" s="40"/>
      <c r="F509" s="40"/>
      <c r="G509" s="40"/>
      <c r="H509" s="40"/>
    </row>
    <row r="510" spans="4:8" ht="13.25" hidden="1" x14ac:dyDescent="0.2">
      <c r="D510" s="40"/>
      <c r="E510" s="40"/>
      <c r="F510" s="40"/>
      <c r="G510" s="40"/>
      <c r="H510" s="40"/>
    </row>
    <row r="511" spans="4:8" ht="13.25" hidden="1" x14ac:dyDescent="0.2">
      <c r="D511" s="40"/>
      <c r="E511" s="40"/>
      <c r="F511" s="40"/>
      <c r="G511" s="40"/>
      <c r="H511" s="40"/>
    </row>
    <row r="512" spans="4:8" ht="13.25" hidden="1" x14ac:dyDescent="0.2">
      <c r="D512" s="40"/>
      <c r="E512" s="40"/>
      <c r="F512" s="40"/>
      <c r="G512" s="40"/>
      <c r="H512" s="40"/>
    </row>
    <row r="513" spans="4:8" ht="13.25" hidden="1" x14ac:dyDescent="0.2">
      <c r="D513" s="40"/>
      <c r="E513" s="40"/>
      <c r="F513" s="40"/>
      <c r="G513" s="40"/>
      <c r="H513" s="40"/>
    </row>
    <row r="514" spans="4:8" ht="13.25" hidden="1" x14ac:dyDescent="0.2">
      <c r="D514" s="40"/>
      <c r="E514" s="40"/>
      <c r="F514" s="40"/>
      <c r="G514" s="40"/>
      <c r="H514" s="40"/>
    </row>
    <row r="515" spans="4:8" ht="13.25" hidden="1" x14ac:dyDescent="0.2">
      <c r="D515" s="40"/>
      <c r="E515" s="40"/>
      <c r="F515" s="40"/>
      <c r="G515" s="40"/>
      <c r="H515" s="40"/>
    </row>
    <row r="516" spans="4:8" ht="13.25" hidden="1" x14ac:dyDescent="0.2">
      <c r="D516" s="40"/>
      <c r="E516" s="40"/>
      <c r="F516" s="40"/>
      <c r="G516" s="40"/>
      <c r="H516" s="40"/>
    </row>
    <row r="517" spans="4:8" ht="13.25" hidden="1" x14ac:dyDescent="0.2">
      <c r="D517" s="40"/>
      <c r="E517" s="40"/>
      <c r="F517" s="40"/>
      <c r="G517" s="40"/>
      <c r="H517" s="40"/>
    </row>
    <row r="518" spans="4:8" ht="13.25" hidden="1" x14ac:dyDescent="0.2">
      <c r="D518" s="40"/>
      <c r="E518" s="40"/>
      <c r="F518" s="40"/>
      <c r="G518" s="40"/>
      <c r="H518" s="40"/>
    </row>
    <row r="519" spans="4:8" ht="13.25" hidden="1" x14ac:dyDescent="0.2">
      <c r="D519" s="40"/>
      <c r="E519" s="40"/>
      <c r="F519" s="40"/>
      <c r="G519" s="40"/>
      <c r="H519" s="40"/>
    </row>
    <row r="520" spans="4:8" ht="13.25" hidden="1" x14ac:dyDescent="0.2">
      <c r="D520" s="40"/>
      <c r="E520" s="40"/>
      <c r="F520" s="40"/>
      <c r="G520" s="40"/>
      <c r="H520" s="40"/>
    </row>
    <row r="521" spans="4:8" ht="13.25" hidden="1" x14ac:dyDescent="0.2">
      <c r="D521" s="40"/>
      <c r="E521" s="40"/>
      <c r="F521" s="40"/>
      <c r="G521" s="40"/>
      <c r="H521" s="40"/>
    </row>
    <row r="522" spans="4:8" ht="13.25" hidden="1" x14ac:dyDescent="0.2">
      <c r="D522" s="40"/>
      <c r="E522" s="40"/>
      <c r="F522" s="40"/>
      <c r="G522" s="40"/>
      <c r="H522" s="40"/>
    </row>
    <row r="523" spans="4:8" ht="13.25" hidden="1" x14ac:dyDescent="0.2">
      <c r="D523" s="40"/>
      <c r="E523" s="40"/>
      <c r="F523" s="40"/>
      <c r="G523" s="40"/>
      <c r="H523" s="40"/>
    </row>
    <row r="524" spans="4:8" ht="13.25" hidden="1" x14ac:dyDescent="0.2">
      <c r="D524" s="40"/>
      <c r="E524" s="40"/>
      <c r="F524" s="40"/>
      <c r="G524" s="40"/>
      <c r="H524" s="40"/>
    </row>
    <row r="525" spans="4:8" ht="13.25" hidden="1" x14ac:dyDescent="0.2">
      <c r="D525" s="40"/>
      <c r="E525" s="40"/>
      <c r="F525" s="40"/>
      <c r="G525" s="40"/>
      <c r="H525" s="40"/>
    </row>
    <row r="526" spans="4:8" ht="13.25" hidden="1" x14ac:dyDescent="0.2">
      <c r="D526" s="40"/>
      <c r="E526" s="40"/>
      <c r="F526" s="40"/>
      <c r="G526" s="40"/>
      <c r="H526" s="40"/>
    </row>
    <row r="527" spans="4:8" ht="13.25" hidden="1" x14ac:dyDescent="0.2">
      <c r="D527" s="40"/>
      <c r="E527" s="40"/>
      <c r="F527" s="40"/>
      <c r="G527" s="40"/>
      <c r="H527" s="40"/>
    </row>
    <row r="528" spans="4:8" ht="13.25" hidden="1" x14ac:dyDescent="0.2">
      <c r="D528" s="40"/>
      <c r="E528" s="40"/>
      <c r="F528" s="40"/>
      <c r="G528" s="40"/>
      <c r="H528" s="40"/>
    </row>
    <row r="529" ht="13.25" hidden="1" x14ac:dyDescent="0.2"/>
    <row r="530" ht="13.25" hidden="1" x14ac:dyDescent="0.2"/>
    <row r="531" ht="13.25" hidden="1" x14ac:dyDescent="0.2"/>
    <row r="532" ht="13.25" hidden="1" x14ac:dyDescent="0.2"/>
    <row r="533" ht="13.25" hidden="1" x14ac:dyDescent="0.2"/>
    <row r="534" ht="13.25" hidden="1" x14ac:dyDescent="0.2"/>
    <row r="535" ht="13.25" hidden="1" x14ac:dyDescent="0.2"/>
    <row r="536" ht="13.25" hidden="1" x14ac:dyDescent="0.2"/>
    <row r="537" ht="13.25" hidden="1" x14ac:dyDescent="0.2"/>
    <row r="538" ht="13.25" hidden="1" x14ac:dyDescent="0.2"/>
    <row r="539" ht="13.25" hidden="1" x14ac:dyDescent="0.2"/>
    <row r="540" ht="13.25" hidden="1" x14ac:dyDescent="0.2"/>
    <row r="541" ht="13.25" hidden="1" x14ac:dyDescent="0.2"/>
    <row r="542" ht="13.25" hidden="1" x14ac:dyDescent="0.2"/>
    <row r="543" ht="13.25" hidden="1" x14ac:dyDescent="0.2"/>
    <row r="544" ht="13.25" hidden="1" x14ac:dyDescent="0.2"/>
    <row r="545" ht="13.25" hidden="1" x14ac:dyDescent="0.2"/>
    <row r="546" ht="13.25" hidden="1" x14ac:dyDescent="0.2"/>
    <row r="547" ht="13.25" hidden="1" x14ac:dyDescent="0.2"/>
    <row r="548" ht="13.25" hidden="1" x14ac:dyDescent="0.2"/>
    <row r="549" ht="13.25" hidden="1" x14ac:dyDescent="0.2"/>
    <row r="550" ht="13.25" hidden="1" x14ac:dyDescent="0.2"/>
    <row r="551" ht="13.25" hidden="1" x14ac:dyDescent="0.2"/>
    <row r="552" ht="13.25" hidden="1" x14ac:dyDescent="0.2"/>
    <row r="553" ht="13.25" hidden="1" x14ac:dyDescent="0.2"/>
    <row r="554" ht="13.25" hidden="1" x14ac:dyDescent="0.2"/>
    <row r="555" ht="13.25" hidden="1" x14ac:dyDescent="0.2"/>
    <row r="556" ht="13.25" hidden="1" x14ac:dyDescent="0.2"/>
    <row r="557" ht="13.25" hidden="1" x14ac:dyDescent="0.2"/>
    <row r="558" ht="13.25" hidden="1" x14ac:dyDescent="0.2"/>
    <row r="559" ht="13.25" hidden="1" x14ac:dyDescent="0.2"/>
    <row r="560" ht="13.25" hidden="1" x14ac:dyDescent="0.2"/>
    <row r="561" ht="13.25" hidden="1" x14ac:dyDescent="0.2"/>
    <row r="562" ht="13.25" hidden="1" x14ac:dyDescent="0.2"/>
    <row r="563" ht="13.25" hidden="1" x14ac:dyDescent="0.2"/>
    <row r="564" ht="13.25" hidden="1" x14ac:dyDescent="0.2"/>
    <row r="565" ht="13.25" hidden="1" x14ac:dyDescent="0.2"/>
    <row r="566" ht="13.25" hidden="1" x14ac:dyDescent="0.2"/>
    <row r="567" ht="13.25" hidden="1" x14ac:dyDescent="0.2"/>
    <row r="568" ht="13.25" hidden="1" x14ac:dyDescent="0.2"/>
    <row r="569" ht="13.25" hidden="1" x14ac:dyDescent="0.2"/>
    <row r="570" ht="13.25" hidden="1" x14ac:dyDescent="0.2"/>
    <row r="571" ht="13.25" hidden="1" x14ac:dyDescent="0.2"/>
    <row r="572" ht="13.25" hidden="1" x14ac:dyDescent="0.2"/>
    <row r="573" ht="13.25" hidden="1" x14ac:dyDescent="0.2"/>
    <row r="574" ht="13.25" hidden="1" x14ac:dyDescent="0.2"/>
    <row r="575" ht="13.25" hidden="1" x14ac:dyDescent="0.2"/>
    <row r="576" ht="13.25" hidden="1" x14ac:dyDescent="0.2"/>
    <row r="577" ht="13.25" hidden="1" x14ac:dyDescent="0.2"/>
    <row r="578" ht="13.25" hidden="1" x14ac:dyDescent="0.2"/>
    <row r="579" ht="13.25" hidden="1" x14ac:dyDescent="0.2"/>
    <row r="580" ht="13.25" hidden="1" x14ac:dyDescent="0.2"/>
    <row r="581" ht="13.25" hidden="1" x14ac:dyDescent="0.2"/>
    <row r="582" ht="13.25" hidden="1" x14ac:dyDescent="0.2"/>
    <row r="583" ht="13.25" hidden="1" x14ac:dyDescent="0.2"/>
    <row r="584" ht="13.25" hidden="1" x14ac:dyDescent="0.2"/>
    <row r="585" ht="13.25" hidden="1" x14ac:dyDescent="0.2"/>
    <row r="586" ht="13.25" hidden="1" x14ac:dyDescent="0.2"/>
    <row r="587" ht="13.25" hidden="1" x14ac:dyDescent="0.2"/>
    <row r="588" ht="13.25" hidden="1" x14ac:dyDescent="0.2"/>
    <row r="589" ht="13.25" hidden="1" x14ac:dyDescent="0.2"/>
    <row r="590" ht="13.25" hidden="1" x14ac:dyDescent="0.2"/>
    <row r="591" ht="13.25" hidden="1" x14ac:dyDescent="0.2"/>
    <row r="592" ht="13.25" hidden="1" x14ac:dyDescent="0.2"/>
    <row r="593" ht="13.25" hidden="1" x14ac:dyDescent="0.2"/>
    <row r="594" ht="13.25" hidden="1" x14ac:dyDescent="0.2"/>
    <row r="595" ht="13.25" hidden="1" x14ac:dyDescent="0.2"/>
    <row r="596" ht="13.25" hidden="1" x14ac:dyDescent="0.2"/>
    <row r="597" ht="13.25" hidden="1" x14ac:dyDescent="0.2"/>
    <row r="598" ht="13.25" hidden="1" x14ac:dyDescent="0.2"/>
    <row r="599" ht="13.25" hidden="1" x14ac:dyDescent="0.2"/>
    <row r="600" ht="13.25" hidden="1" x14ac:dyDescent="0.2"/>
    <row r="601" ht="13.25" hidden="1" x14ac:dyDescent="0.2"/>
    <row r="602" ht="13.25" hidden="1" x14ac:dyDescent="0.2"/>
    <row r="603" ht="13.25" hidden="1" x14ac:dyDescent="0.2"/>
    <row r="604" ht="13.25" hidden="1" x14ac:dyDescent="0.2"/>
    <row r="605" ht="13.25" hidden="1" x14ac:dyDescent="0.2"/>
    <row r="606" ht="13.25" hidden="1" x14ac:dyDescent="0.2"/>
    <row r="607" ht="13.25" hidden="1" x14ac:dyDescent="0.2"/>
    <row r="608" ht="13.25" hidden="1" x14ac:dyDescent="0.2"/>
    <row r="609" ht="13.25" hidden="1" x14ac:dyDescent="0.2"/>
  </sheetData>
  <sheetProtection algorithmName="SHA-512" hashValue="5OqLdAAVK4Xwv0AnQ1pYluUnuIjAyXkzGsyq6g3TSwQUVdUAf1ChQCiyx8vpXquMMihTnDFfwsDVQHuKPKXoLQ==" saltValue="OqDUiUXl+foHz7tSGuFRXA==" spinCount="100000" sheet="1" objects="1" scenarios="1"/>
  <mergeCells count="65">
    <mergeCell ref="C96:F96"/>
    <mergeCell ref="C99:H99"/>
    <mergeCell ref="C103:F103"/>
    <mergeCell ref="C104:F104"/>
    <mergeCell ref="C86:F86"/>
    <mergeCell ref="C88:F88"/>
    <mergeCell ref="I88:K88"/>
    <mergeCell ref="E89:H89"/>
    <mergeCell ref="C92:H92"/>
    <mergeCell ref="C95:F95"/>
    <mergeCell ref="C76:F76"/>
    <mergeCell ref="C77:F77"/>
    <mergeCell ref="I77:K77"/>
    <mergeCell ref="E78:H78"/>
    <mergeCell ref="C81:H81"/>
    <mergeCell ref="C85:F85"/>
    <mergeCell ref="C75:F75"/>
    <mergeCell ref="C57:F57"/>
    <mergeCell ref="C58:F58"/>
    <mergeCell ref="I58:K58"/>
    <mergeCell ref="E59:H59"/>
    <mergeCell ref="C62:H62"/>
    <mergeCell ref="C66:F66"/>
    <mergeCell ref="C67:F67"/>
    <mergeCell ref="C68:F68"/>
    <mergeCell ref="I68:K68"/>
    <mergeCell ref="E69:H69"/>
    <mergeCell ref="C72:H72"/>
    <mergeCell ref="C56:F56"/>
    <mergeCell ref="C37:F37"/>
    <mergeCell ref="C38:F38"/>
    <mergeCell ref="I38:K38"/>
    <mergeCell ref="E39:H39"/>
    <mergeCell ref="C42:H42"/>
    <mergeCell ref="C46:F46"/>
    <mergeCell ref="C47:F47"/>
    <mergeCell ref="C49:F49"/>
    <mergeCell ref="I49:K49"/>
    <mergeCell ref="E50:H50"/>
    <mergeCell ref="C53:H53"/>
    <mergeCell ref="C36:F36"/>
    <mergeCell ref="C18:F18"/>
    <mergeCell ref="C19:F19"/>
    <mergeCell ref="I19:K19"/>
    <mergeCell ref="E20:H20"/>
    <mergeCell ref="C23:H23"/>
    <mergeCell ref="C27:F27"/>
    <mergeCell ref="C28:F28"/>
    <mergeCell ref="C29:F29"/>
    <mergeCell ref="I29:K29"/>
    <mergeCell ref="E30:H30"/>
    <mergeCell ref="C33:H33"/>
    <mergeCell ref="P2:R3"/>
    <mergeCell ref="C17:F17"/>
    <mergeCell ref="B2:C4"/>
    <mergeCell ref="D2:H4"/>
    <mergeCell ref="B5:H5"/>
    <mergeCell ref="B6:H6"/>
    <mergeCell ref="C8:F8"/>
    <mergeCell ref="C9:F9"/>
    <mergeCell ref="C10:F10"/>
    <mergeCell ref="I10:K10"/>
    <mergeCell ref="N10:AE10"/>
    <mergeCell ref="E11:H11"/>
    <mergeCell ref="C14:H14"/>
  </mergeCells>
  <conditionalFormatting sqref="L10">
    <cfRule type="cellIs" dxfId="154" priority="41" operator="greaterThan">
      <formula>110%</formula>
    </cfRule>
    <cfRule type="cellIs" dxfId="153" priority="42" operator="between">
      <formula>100.001%</formula>
      <formula>110%</formula>
    </cfRule>
    <cfRule type="cellIs" dxfId="152" priority="43" operator="between">
      <formula>70.001%</formula>
      <formula>100%</formula>
    </cfRule>
    <cfRule type="cellIs" dxfId="151" priority="44" operator="between">
      <formula>0.00001%</formula>
      <formula>70%</formula>
    </cfRule>
    <cfRule type="cellIs" dxfId="150" priority="45" operator="equal">
      <formula>0</formula>
    </cfRule>
  </conditionalFormatting>
  <conditionalFormatting sqref="L19">
    <cfRule type="cellIs" dxfId="149" priority="36" operator="greaterThan">
      <formula>110%</formula>
    </cfRule>
    <cfRule type="cellIs" dxfId="148" priority="37" operator="between">
      <formula>100.001%</formula>
      <formula>110%</formula>
    </cfRule>
    <cfRule type="cellIs" dxfId="147" priority="38" operator="between">
      <formula>70.001%</formula>
      <formula>100%</formula>
    </cfRule>
    <cfRule type="cellIs" dxfId="146" priority="39" operator="between">
      <formula>0.00001%</formula>
      <formula>70%</formula>
    </cfRule>
    <cfRule type="cellIs" dxfId="145" priority="40" operator="equal">
      <formula>0</formula>
    </cfRule>
  </conditionalFormatting>
  <conditionalFormatting sqref="L29">
    <cfRule type="cellIs" dxfId="144" priority="31" operator="greaterThan">
      <formula>110%</formula>
    </cfRule>
    <cfRule type="cellIs" dxfId="143" priority="32" operator="between">
      <formula>100.001%</formula>
      <formula>110%</formula>
    </cfRule>
    <cfRule type="cellIs" dxfId="142" priority="33" operator="between">
      <formula>70.001%</formula>
      <formula>100%</formula>
    </cfRule>
    <cfRule type="cellIs" dxfId="141" priority="34" operator="between">
      <formula>0.00001%</formula>
      <formula>70%</formula>
    </cfRule>
    <cfRule type="cellIs" dxfId="140" priority="35" operator="equal">
      <formula>0</formula>
    </cfRule>
  </conditionalFormatting>
  <conditionalFormatting sqref="L38">
    <cfRule type="cellIs" dxfId="139" priority="26" operator="greaterThan">
      <formula>110%</formula>
    </cfRule>
    <cfRule type="cellIs" dxfId="138" priority="27" operator="between">
      <formula>100.001%</formula>
      <formula>110%</formula>
    </cfRule>
    <cfRule type="cellIs" dxfId="137" priority="28" operator="between">
      <formula>70.001%</formula>
      <formula>100%</formula>
    </cfRule>
    <cfRule type="cellIs" dxfId="136" priority="29" operator="between">
      <formula>0.00001%</formula>
      <formula>70%</formula>
    </cfRule>
    <cfRule type="cellIs" dxfId="135" priority="30" operator="equal">
      <formula>0</formula>
    </cfRule>
  </conditionalFormatting>
  <conditionalFormatting sqref="L49">
    <cfRule type="cellIs" dxfId="134" priority="21" operator="greaterThan">
      <formula>110%</formula>
    </cfRule>
    <cfRule type="cellIs" dxfId="133" priority="22" operator="between">
      <formula>100.001%</formula>
      <formula>110%</formula>
    </cfRule>
    <cfRule type="cellIs" dxfId="132" priority="23" operator="between">
      <formula>70.001%</formula>
      <formula>100%</formula>
    </cfRule>
    <cfRule type="cellIs" dxfId="131" priority="24" operator="between">
      <formula>0.00001%</formula>
      <formula>70%</formula>
    </cfRule>
    <cfRule type="cellIs" dxfId="130" priority="25" operator="equal">
      <formula>0</formula>
    </cfRule>
  </conditionalFormatting>
  <conditionalFormatting sqref="L58">
    <cfRule type="cellIs" dxfId="129" priority="16" operator="greaterThan">
      <formula>110%</formula>
    </cfRule>
    <cfRule type="cellIs" dxfId="128" priority="17" operator="between">
      <formula>100.001%</formula>
      <formula>110%</formula>
    </cfRule>
    <cfRule type="cellIs" dxfId="127" priority="18" operator="between">
      <formula>70.001%</formula>
      <formula>100%</formula>
    </cfRule>
    <cfRule type="cellIs" dxfId="126" priority="19" operator="between">
      <formula>0.00001%</formula>
      <formula>70%</formula>
    </cfRule>
    <cfRule type="cellIs" dxfId="125" priority="20" operator="equal">
      <formula>0</formula>
    </cfRule>
  </conditionalFormatting>
  <conditionalFormatting sqref="L68">
    <cfRule type="cellIs" dxfId="124" priority="11" operator="greaterThan">
      <formula>110%</formula>
    </cfRule>
    <cfRule type="cellIs" dxfId="123" priority="12" operator="between">
      <formula>100.001%</formula>
      <formula>110%</formula>
    </cfRule>
    <cfRule type="cellIs" dxfId="122" priority="13" operator="between">
      <formula>70.001%</formula>
      <formula>100%</formula>
    </cfRule>
    <cfRule type="cellIs" dxfId="121" priority="14" operator="between">
      <formula>0.00001%</formula>
      <formula>70%</formula>
    </cfRule>
    <cfRule type="cellIs" dxfId="120" priority="15" operator="equal">
      <formula>0</formula>
    </cfRule>
  </conditionalFormatting>
  <conditionalFormatting sqref="L77">
    <cfRule type="cellIs" dxfId="119" priority="6" operator="greaterThan">
      <formula>110%</formula>
    </cfRule>
    <cfRule type="cellIs" dxfId="118" priority="7" operator="between">
      <formula>100.001%</formula>
      <formula>110%</formula>
    </cfRule>
    <cfRule type="cellIs" dxfId="117" priority="8" operator="between">
      <formula>70.001%</formula>
      <formula>100%</formula>
    </cfRule>
    <cfRule type="cellIs" dxfId="116" priority="9" operator="between">
      <formula>0.00001%</formula>
      <formula>70%</formula>
    </cfRule>
    <cfRule type="cellIs" dxfId="115" priority="10" operator="equal">
      <formula>0</formula>
    </cfRule>
  </conditionalFormatting>
  <conditionalFormatting sqref="L88">
    <cfRule type="cellIs" dxfId="114" priority="1" operator="greaterThan">
      <formula>110%</formula>
    </cfRule>
    <cfRule type="cellIs" dxfId="113" priority="2" operator="between">
      <formula>100.001%</formula>
      <formula>110%</formula>
    </cfRule>
    <cfRule type="cellIs" dxfId="112" priority="3" operator="between">
      <formula>70.001%</formula>
      <formula>100%</formula>
    </cfRule>
    <cfRule type="cellIs" dxfId="111" priority="4" operator="between">
      <formula>0.00001%</formula>
      <formula>70%</formula>
    </cfRule>
    <cfRule type="cellIs" dxfId="110" priority="5" operator="equal">
      <formula>0</formula>
    </cfRule>
  </conditionalFormatting>
  <hyperlinks>
    <hyperlink ref="P2:R3" location="RESUMEN!A1" display="VOLVER AL RESUMEN" xr:uid="{622633CA-299F-4982-8A84-D44CBD9C7CC1}"/>
  </hyperlinks>
  <pageMargins left="0.7" right="0.7" top="0.75" bottom="0.75" header="0.3" footer="0.3"/>
  <pageSetup paperSize="9" orientation="portrait" horizontalDpi="300" r:id="rId1"/>
  <headerFooter>
    <oddHeader>&amp;LIndicadores de Proceso</oddHeader>
    <oddFooter>&amp;L Publicación: 13 de mayo de 2020&amp;REnero - Marzo de 2020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B73E2-91D0-403F-9466-9611421AB94B}">
  <sheetPr codeName="Hoja14">
    <tabColor theme="4" tint="0.59999389629810485"/>
  </sheetPr>
  <dimension ref="A1:AM609"/>
  <sheetViews>
    <sheetView zoomScale="73" zoomScaleNormal="73" zoomScaleSheetLayoutView="142" zoomScalePageLayoutView="62" workbookViewId="0">
      <selection activeCell="B10" sqref="B10:H178"/>
    </sheetView>
  </sheetViews>
  <sheetFormatPr baseColWidth="10" defaultColWidth="0" defaultRowHeight="0" customHeight="1" zeroHeight="1" x14ac:dyDescent="0.2"/>
  <cols>
    <col min="1" max="1" width="2.5703125" style="31" customWidth="1"/>
    <col min="2" max="2" width="50.5703125" style="40" customWidth="1"/>
    <col min="3" max="3" width="12.140625" style="40" customWidth="1"/>
    <col min="4" max="4" width="12.28515625" style="40" customWidth="1"/>
    <col min="5" max="5" width="16.140625" style="40" customWidth="1"/>
    <col min="6" max="6" width="14" style="40" customWidth="1"/>
    <col min="7" max="8" width="10.7109375" style="40" customWidth="1"/>
    <col min="9" max="11" width="5.7109375" style="41" customWidth="1"/>
    <col min="12" max="12" width="10.7109375" style="45" customWidth="1"/>
    <col min="13" max="33" width="10.7109375" style="40" customWidth="1"/>
    <col min="34" max="34" width="11.42578125" style="40" customWidth="1"/>
    <col min="35" max="16384" width="11.42578125" style="40" hidden="1"/>
  </cols>
  <sheetData>
    <row r="1" spans="1:39" s="4" customFormat="1" ht="13.8" customHeight="1" thickBot="1" x14ac:dyDescent="0.25">
      <c r="A1" s="1">
        <v>9</v>
      </c>
      <c r="B1" s="2"/>
      <c r="C1" s="3"/>
      <c r="D1" s="3"/>
      <c r="G1" s="3"/>
      <c r="H1" s="3"/>
      <c r="I1" s="67"/>
      <c r="J1" s="39"/>
      <c r="K1" s="39"/>
      <c r="L1" s="6"/>
      <c r="N1" s="3"/>
      <c r="O1" s="3"/>
      <c r="R1" s="3"/>
      <c r="S1" s="3"/>
      <c r="V1" s="3"/>
      <c r="W1" s="3"/>
      <c r="Z1" s="3"/>
      <c r="AA1" s="3"/>
      <c r="AD1" s="3"/>
      <c r="AE1" s="3"/>
    </row>
    <row r="2" spans="1:39" s="8" customFormat="1" ht="12.7" customHeight="1" x14ac:dyDescent="0.2">
      <c r="A2" s="4"/>
      <c r="B2" s="145"/>
      <c r="C2" s="146"/>
      <c r="D2" s="149" t="s">
        <v>1</v>
      </c>
      <c r="E2" s="149"/>
      <c r="F2" s="149"/>
      <c r="G2" s="149"/>
      <c r="H2" s="150"/>
      <c r="I2" s="39"/>
      <c r="J2" s="39"/>
      <c r="K2" s="39"/>
      <c r="L2" s="7"/>
      <c r="M2" s="4"/>
      <c r="N2" s="4"/>
      <c r="O2" s="4"/>
      <c r="P2" s="80" t="s">
        <v>58</v>
      </c>
      <c r="Q2" s="80"/>
      <c r="R2" s="80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s="8" customFormat="1" ht="12.7" customHeight="1" x14ac:dyDescent="0.2">
      <c r="A3" s="4"/>
      <c r="B3" s="147"/>
      <c r="C3" s="148"/>
      <c r="D3" s="151"/>
      <c r="E3" s="151"/>
      <c r="F3" s="151"/>
      <c r="G3" s="151"/>
      <c r="H3" s="152"/>
      <c r="I3" s="39"/>
      <c r="J3" s="39"/>
      <c r="K3" s="39"/>
      <c r="L3" s="7"/>
      <c r="M3" s="4"/>
      <c r="N3" s="4"/>
      <c r="O3" s="4"/>
      <c r="P3" s="80"/>
      <c r="Q3" s="80"/>
      <c r="R3" s="80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s="8" customFormat="1" ht="12.7" customHeight="1" x14ac:dyDescent="0.2">
      <c r="A4" s="4"/>
      <c r="B4" s="147"/>
      <c r="C4" s="148"/>
      <c r="D4" s="151"/>
      <c r="E4" s="151"/>
      <c r="F4" s="151"/>
      <c r="G4" s="151"/>
      <c r="H4" s="152"/>
      <c r="I4" s="39"/>
      <c r="J4" s="39"/>
      <c r="K4" s="39"/>
      <c r="L4" s="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s="8" customFormat="1" ht="12.7" customHeight="1" x14ac:dyDescent="0.2">
      <c r="A5" s="4"/>
      <c r="B5" s="153" t="s">
        <v>0</v>
      </c>
      <c r="C5" s="154"/>
      <c r="D5" s="154"/>
      <c r="E5" s="154"/>
      <c r="F5" s="154"/>
      <c r="G5" s="154"/>
      <c r="H5" s="155"/>
      <c r="I5" s="39"/>
      <c r="J5" s="39"/>
      <c r="K5" s="39"/>
      <c r="L5" s="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s="8" customFormat="1" ht="12.7" customHeight="1" thickBot="1" x14ac:dyDescent="0.25">
      <c r="A6" s="4"/>
      <c r="B6" s="156" t="s">
        <v>2</v>
      </c>
      <c r="C6" s="157"/>
      <c r="D6" s="157"/>
      <c r="E6" s="157"/>
      <c r="F6" s="157"/>
      <c r="G6" s="157"/>
      <c r="H6" s="158"/>
      <c r="I6" s="39"/>
      <c r="J6" s="39"/>
      <c r="K6" s="39"/>
      <c r="L6" s="7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s="4" customFormat="1" ht="12.7" customHeight="1" thickBot="1" x14ac:dyDescent="0.25">
      <c r="B7" s="1"/>
      <c r="C7" s="1"/>
      <c r="D7" s="1"/>
      <c r="E7" s="1"/>
      <c r="F7" s="1"/>
      <c r="G7" s="1"/>
      <c r="H7" s="1"/>
      <c r="I7" s="39"/>
      <c r="J7" s="39"/>
      <c r="K7" s="39"/>
      <c r="L7" s="7"/>
    </row>
    <row r="8" spans="1:39" s="8" customFormat="1" ht="14" hidden="1" thickBot="1" x14ac:dyDescent="0.25">
      <c r="A8" s="4"/>
      <c r="B8" s="46" t="s">
        <v>3</v>
      </c>
      <c r="C8" s="159" t="str">
        <f>+VLOOKUP(C11,'[14]Datos Indicadores'!$A$2:$Y$144,11,FALSE)</f>
        <v>Proceso: Recursos Físicos</v>
      </c>
      <c r="D8" s="159"/>
      <c r="E8" s="159"/>
      <c r="F8" s="159"/>
      <c r="G8" s="47" t="s">
        <v>4</v>
      </c>
      <c r="H8" s="48">
        <f>+VLOOKUP(C11,'[14]Datos Indicadores'!$A$2:$Y$144,10,FALSE)</f>
        <v>14</v>
      </c>
      <c r="I8" s="39"/>
      <c r="J8" s="39"/>
      <c r="K8" s="39"/>
      <c r="L8" s="7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s="8" customFormat="1" ht="14" hidden="1" thickBot="1" x14ac:dyDescent="0.25">
      <c r="A9" s="4"/>
      <c r="B9" s="49" t="s">
        <v>5</v>
      </c>
      <c r="C9" s="144" t="str">
        <f>+VLOOKUP(C11,'[14]Datos Indicadores'!$A$2:$Y$144,13,FALSE)</f>
        <v>Subproceso: Administración de Bienes</v>
      </c>
      <c r="D9" s="144"/>
      <c r="E9" s="144"/>
      <c r="F9" s="144"/>
      <c r="G9" s="50" t="s">
        <v>4</v>
      </c>
      <c r="H9" s="51">
        <f>+VLOOKUP(C11,'[14]Datos Indicadores'!$A$2:$Y$144,12,FALSE)</f>
        <v>232</v>
      </c>
      <c r="I9" s="39"/>
      <c r="J9" s="39"/>
      <c r="K9" s="39"/>
      <c r="L9" s="7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s="8" customFormat="1" ht="34.549999999999997" customHeight="1" thickTop="1" thickBot="1" x14ac:dyDescent="0.25">
      <c r="A10" s="4"/>
      <c r="B10" s="52" t="s">
        <v>6</v>
      </c>
      <c r="C10" s="108" t="s">
        <v>287</v>
      </c>
      <c r="D10" s="109"/>
      <c r="E10" s="109"/>
      <c r="F10" s="110"/>
      <c r="G10" s="53" t="s">
        <v>4</v>
      </c>
      <c r="H10" s="54">
        <v>2173</v>
      </c>
      <c r="I10" s="160" t="s">
        <v>7</v>
      </c>
      <c r="J10" s="160"/>
      <c r="K10" s="160"/>
      <c r="L10" s="15">
        <f>+'[14]218 PRF'!V24</f>
        <v>0.87878787878787878</v>
      </c>
      <c r="M10" s="4"/>
      <c r="N10" s="177" t="s">
        <v>33</v>
      </c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9"/>
      <c r="AF10" s="4"/>
      <c r="AG10" s="4"/>
      <c r="AH10" s="4"/>
      <c r="AI10" s="4"/>
      <c r="AJ10" s="4"/>
      <c r="AK10" s="4"/>
      <c r="AL10" s="4"/>
      <c r="AM10" s="4"/>
    </row>
    <row r="11" spans="1:39" s="8" customFormat="1" ht="35.299999999999997" customHeight="1" thickTop="1" thickBot="1" x14ac:dyDescent="0.25">
      <c r="A11" s="4"/>
      <c r="B11" s="55" t="s">
        <v>9</v>
      </c>
      <c r="C11" s="69">
        <v>218</v>
      </c>
      <c r="D11" s="56" t="s">
        <v>10</v>
      </c>
      <c r="E11" s="117" t="s">
        <v>288</v>
      </c>
      <c r="F11" s="118"/>
      <c r="G11" s="118"/>
      <c r="H11" s="119"/>
      <c r="I11" s="39"/>
      <c r="J11" s="39"/>
      <c r="K11" s="39"/>
      <c r="L11" s="7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s="8" customFormat="1" ht="12.7" hidden="1" customHeight="1" x14ac:dyDescent="0.2">
      <c r="A12" s="4"/>
      <c r="B12" s="57" t="s">
        <v>11</v>
      </c>
      <c r="C12" s="58" t="s">
        <v>62</v>
      </c>
      <c r="D12" s="59" t="s">
        <v>12</v>
      </c>
      <c r="E12" s="58">
        <v>100</v>
      </c>
      <c r="F12" s="59" t="s">
        <v>13</v>
      </c>
      <c r="G12" s="60">
        <v>0</v>
      </c>
      <c r="H12" s="61"/>
      <c r="I12" s="39"/>
      <c r="J12" s="39"/>
      <c r="K12" s="39"/>
      <c r="L12" s="7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s="8" customFormat="1" ht="12.7" hidden="1" customHeight="1" x14ac:dyDescent="0.2">
      <c r="A13" s="4"/>
      <c r="B13" s="46" t="s">
        <v>14</v>
      </c>
      <c r="C13" s="68" t="s">
        <v>63</v>
      </c>
      <c r="D13" s="47" t="s">
        <v>15</v>
      </c>
      <c r="E13" s="68" t="s">
        <v>64</v>
      </c>
      <c r="F13" s="47"/>
      <c r="G13" s="47"/>
      <c r="H13" s="62"/>
      <c r="I13" s="39"/>
      <c r="J13" s="39"/>
      <c r="K13" s="39"/>
      <c r="L13" s="7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s="8" customFormat="1" ht="13.6" hidden="1" customHeight="1" thickBot="1" x14ac:dyDescent="0.25">
      <c r="A14" s="4"/>
      <c r="B14" s="55" t="s">
        <v>16</v>
      </c>
      <c r="C14" s="120" t="s">
        <v>65</v>
      </c>
      <c r="D14" s="121"/>
      <c r="E14" s="121"/>
      <c r="F14" s="121"/>
      <c r="G14" s="121"/>
      <c r="H14" s="122"/>
      <c r="I14" s="39"/>
      <c r="J14" s="39"/>
      <c r="K14" s="39"/>
      <c r="L14" s="7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s="4" customFormat="1" ht="12.7" hidden="1" customHeight="1" x14ac:dyDescent="0.2">
      <c r="B15" s="1"/>
      <c r="C15" s="1"/>
      <c r="D15" s="1"/>
      <c r="E15" s="1"/>
      <c r="F15" s="1"/>
      <c r="G15" s="1"/>
      <c r="H15" s="1"/>
      <c r="I15" s="39"/>
      <c r="J15" s="39"/>
      <c r="K15" s="39"/>
      <c r="L15" s="7"/>
    </row>
    <row r="16" spans="1:39" s="4" customFormat="1" ht="12.7" customHeight="1" thickBot="1" x14ac:dyDescent="0.25">
      <c r="B16" s="1"/>
      <c r="C16" s="1"/>
      <c r="D16" s="1"/>
      <c r="E16" s="1"/>
      <c r="F16" s="1"/>
      <c r="G16" s="1"/>
      <c r="H16" s="1"/>
      <c r="I16" s="39"/>
      <c r="J16" s="39"/>
      <c r="K16" s="39"/>
      <c r="L16" s="7"/>
    </row>
    <row r="17" spans="1:39" s="8" customFormat="1" ht="13.6" hidden="1" customHeight="1" thickBot="1" x14ac:dyDescent="0.25">
      <c r="A17" s="4"/>
      <c r="B17" s="46" t="s">
        <v>3</v>
      </c>
      <c r="C17" s="81" t="s">
        <v>289</v>
      </c>
      <c r="D17" s="82"/>
      <c r="E17" s="82"/>
      <c r="F17" s="83"/>
      <c r="G17" s="47" t="s">
        <v>4</v>
      </c>
      <c r="H17" s="48">
        <v>14</v>
      </c>
      <c r="I17" s="39"/>
      <c r="J17" s="39"/>
      <c r="K17" s="39"/>
      <c r="L17" s="7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39" s="8" customFormat="1" ht="13.6" hidden="1" customHeight="1" thickBot="1" x14ac:dyDescent="0.25">
      <c r="A18" s="4"/>
      <c r="B18" s="49" t="s">
        <v>5</v>
      </c>
      <c r="C18" s="105" t="s">
        <v>290</v>
      </c>
      <c r="D18" s="106"/>
      <c r="E18" s="106"/>
      <c r="F18" s="107"/>
      <c r="G18" s="50" t="s">
        <v>4</v>
      </c>
      <c r="H18" s="51">
        <v>53</v>
      </c>
      <c r="I18" s="39"/>
      <c r="J18" s="39"/>
      <c r="K18" s="39"/>
      <c r="L18" s="7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39" s="8" customFormat="1" ht="25.55" customHeight="1" thickTop="1" thickBot="1" x14ac:dyDescent="0.25">
      <c r="A19" s="4"/>
      <c r="B19" s="52" t="s">
        <v>6</v>
      </c>
      <c r="C19" s="108" t="s">
        <v>291</v>
      </c>
      <c r="D19" s="109"/>
      <c r="E19" s="109"/>
      <c r="F19" s="110"/>
      <c r="G19" s="53" t="s">
        <v>4</v>
      </c>
      <c r="H19" s="54">
        <v>2209</v>
      </c>
      <c r="I19" s="160" t="s">
        <v>7</v>
      </c>
      <c r="J19" s="160"/>
      <c r="K19" s="160"/>
      <c r="L19" s="15">
        <f>+'[14]229 PRF'!J29</f>
        <v>0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39" s="8" customFormat="1" ht="35.299999999999997" customHeight="1" thickTop="1" thickBot="1" x14ac:dyDescent="0.25">
      <c r="A20" s="4"/>
      <c r="B20" s="55" t="s">
        <v>9</v>
      </c>
      <c r="C20" s="69">
        <v>229</v>
      </c>
      <c r="D20" s="56" t="s">
        <v>10</v>
      </c>
      <c r="E20" s="117" t="s">
        <v>292</v>
      </c>
      <c r="F20" s="118"/>
      <c r="G20" s="118"/>
      <c r="H20" s="119"/>
      <c r="I20" s="39"/>
      <c r="J20" s="39"/>
      <c r="K20" s="39"/>
      <c r="L20" s="7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39" s="8" customFormat="1" ht="12.7" hidden="1" customHeight="1" x14ac:dyDescent="0.2">
      <c r="A21" s="4"/>
      <c r="B21" s="57" t="s">
        <v>11</v>
      </c>
      <c r="C21" s="58" t="s">
        <v>148</v>
      </c>
      <c r="D21" s="59" t="s">
        <v>12</v>
      </c>
      <c r="E21" s="58">
        <v>100</v>
      </c>
      <c r="F21" s="59" t="s">
        <v>13</v>
      </c>
      <c r="G21" s="60">
        <v>0</v>
      </c>
      <c r="H21" s="61"/>
      <c r="I21" s="39"/>
      <c r="J21" s="39"/>
      <c r="K21" s="39"/>
      <c r="L21" s="7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39" s="8" customFormat="1" ht="12.7" hidden="1" customHeight="1" x14ac:dyDescent="0.2">
      <c r="A22" s="4"/>
      <c r="B22" s="46" t="s">
        <v>14</v>
      </c>
      <c r="C22" s="68" t="s">
        <v>63</v>
      </c>
      <c r="D22" s="47" t="s">
        <v>15</v>
      </c>
      <c r="E22" s="68" t="s">
        <v>64</v>
      </c>
      <c r="F22" s="47"/>
      <c r="G22" s="47"/>
      <c r="H22" s="62"/>
      <c r="I22" s="39"/>
      <c r="J22" s="39"/>
      <c r="K22" s="39"/>
      <c r="L22" s="7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39" s="8" customFormat="1" ht="13.6" hidden="1" customHeight="1" thickBot="1" x14ac:dyDescent="0.25">
      <c r="A23" s="4"/>
      <c r="B23" s="55" t="s">
        <v>16</v>
      </c>
      <c r="C23" s="120" t="s">
        <v>65</v>
      </c>
      <c r="D23" s="121"/>
      <c r="E23" s="121"/>
      <c r="F23" s="121"/>
      <c r="G23" s="121"/>
      <c r="H23" s="122"/>
      <c r="I23" s="39"/>
      <c r="J23" s="39"/>
      <c r="K23" s="39"/>
      <c r="L23" s="7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39" s="4" customFormat="1" ht="12.7" hidden="1" customHeight="1" x14ac:dyDescent="0.2">
      <c r="B24" s="1"/>
      <c r="C24" s="1"/>
      <c r="D24" s="1"/>
      <c r="E24" s="1"/>
      <c r="F24" s="1"/>
      <c r="G24" s="1"/>
      <c r="H24" s="1"/>
      <c r="I24" s="39"/>
      <c r="J24" s="39"/>
      <c r="K24" s="39"/>
      <c r="L24" s="7"/>
    </row>
    <row r="25" spans="1:39" s="4" customFormat="1" ht="12.7" hidden="1" customHeight="1" x14ac:dyDescent="0.2">
      <c r="B25" s="1"/>
      <c r="C25" s="1"/>
      <c r="D25" s="1"/>
      <c r="E25" s="1"/>
      <c r="F25" s="1"/>
      <c r="G25" s="1"/>
      <c r="H25" s="1"/>
      <c r="I25" s="39"/>
      <c r="J25" s="39"/>
      <c r="K25" s="39"/>
      <c r="L25" s="7"/>
    </row>
    <row r="26" spans="1:39" s="4" customFormat="1" ht="12.7" customHeight="1" thickBot="1" x14ac:dyDescent="0.25">
      <c r="B26" s="1"/>
      <c r="C26" s="1"/>
      <c r="D26" s="1"/>
      <c r="E26" s="1"/>
      <c r="F26" s="1"/>
      <c r="G26" s="1"/>
      <c r="H26" s="1"/>
      <c r="I26" s="39"/>
      <c r="J26" s="39"/>
      <c r="K26" s="39"/>
      <c r="L26" s="7"/>
    </row>
    <row r="27" spans="1:39" s="8" customFormat="1" ht="13.6" hidden="1" customHeight="1" thickBot="1" x14ac:dyDescent="0.25">
      <c r="A27" s="4"/>
      <c r="B27" s="46" t="s">
        <v>3</v>
      </c>
      <c r="C27" s="81" t="s">
        <v>289</v>
      </c>
      <c r="D27" s="82"/>
      <c r="E27" s="82"/>
      <c r="F27" s="83"/>
      <c r="G27" s="47" t="s">
        <v>4</v>
      </c>
      <c r="H27" s="48">
        <v>14</v>
      </c>
      <c r="I27" s="39"/>
      <c r="J27" s="39"/>
      <c r="K27" s="39"/>
      <c r="L27" s="7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39" s="8" customFormat="1" ht="13.6" hidden="1" customHeight="1" thickBot="1" x14ac:dyDescent="0.25">
      <c r="A28" s="4"/>
      <c r="B28" s="49" t="s">
        <v>5</v>
      </c>
      <c r="C28" s="105" t="s">
        <v>293</v>
      </c>
      <c r="D28" s="106"/>
      <c r="E28" s="106"/>
      <c r="F28" s="107"/>
      <c r="G28" s="50" t="s">
        <v>4</v>
      </c>
      <c r="H28" s="51">
        <v>232</v>
      </c>
      <c r="I28" s="39"/>
      <c r="J28" s="39"/>
      <c r="K28" s="39"/>
      <c r="L28" s="7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39" s="8" customFormat="1" ht="25.55" customHeight="1" thickTop="1" thickBot="1" x14ac:dyDescent="0.25">
      <c r="A29" s="4"/>
      <c r="B29" s="52" t="s">
        <v>6</v>
      </c>
      <c r="C29" s="108" t="s">
        <v>294</v>
      </c>
      <c r="D29" s="109"/>
      <c r="E29" s="109"/>
      <c r="F29" s="110"/>
      <c r="G29" s="53" t="s">
        <v>4</v>
      </c>
      <c r="H29" s="54">
        <v>2377</v>
      </c>
      <c r="I29" s="160" t="s">
        <v>7</v>
      </c>
      <c r="J29" s="160"/>
      <c r="K29" s="160"/>
      <c r="L29" s="15">
        <f>+'[14]236 PRF'!$V$66</f>
        <v>1.0026385224274406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39" s="8" customFormat="1" ht="35.299999999999997" customHeight="1" thickTop="1" thickBot="1" x14ac:dyDescent="0.25">
      <c r="A30" s="4"/>
      <c r="B30" s="55" t="s">
        <v>9</v>
      </c>
      <c r="C30" s="69">
        <v>236</v>
      </c>
      <c r="D30" s="56" t="s">
        <v>10</v>
      </c>
      <c r="E30" s="117" t="s">
        <v>295</v>
      </c>
      <c r="F30" s="118"/>
      <c r="G30" s="118"/>
      <c r="H30" s="119"/>
      <c r="I30" s="39"/>
      <c r="J30" s="39"/>
      <c r="K30" s="39"/>
      <c r="L30" s="7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39" s="8" customFormat="1" ht="12.7" hidden="1" customHeight="1" x14ac:dyDescent="0.2">
      <c r="A31" s="4"/>
      <c r="B31" s="57" t="s">
        <v>11</v>
      </c>
      <c r="C31" s="58" t="s">
        <v>62</v>
      </c>
      <c r="D31" s="59" t="s">
        <v>12</v>
      </c>
      <c r="E31" s="58">
        <v>100</v>
      </c>
      <c r="F31" s="59" t="s">
        <v>13</v>
      </c>
      <c r="G31" s="60">
        <v>0</v>
      </c>
      <c r="H31" s="61"/>
      <c r="I31" s="39"/>
      <c r="J31" s="39"/>
      <c r="K31" s="39"/>
      <c r="L31" s="7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39" s="8" customFormat="1" ht="12.7" hidden="1" customHeight="1" x14ac:dyDescent="0.2">
      <c r="A32" s="4"/>
      <c r="B32" s="46" t="s">
        <v>14</v>
      </c>
      <c r="C32" s="68" t="s">
        <v>63</v>
      </c>
      <c r="D32" s="47" t="s">
        <v>15</v>
      </c>
      <c r="E32" s="68" t="s">
        <v>64</v>
      </c>
      <c r="F32" s="47"/>
      <c r="G32" s="47"/>
      <c r="H32" s="62"/>
      <c r="I32" s="39"/>
      <c r="J32" s="39"/>
      <c r="K32" s="39"/>
      <c r="L32" s="7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1:39" s="8" customFormat="1" ht="13.6" hidden="1" customHeight="1" thickBot="1" x14ac:dyDescent="0.25">
      <c r="A33" s="4"/>
      <c r="B33" s="55" t="s">
        <v>16</v>
      </c>
      <c r="C33" s="120" t="s">
        <v>65</v>
      </c>
      <c r="D33" s="121"/>
      <c r="E33" s="121"/>
      <c r="F33" s="121"/>
      <c r="G33" s="121"/>
      <c r="H33" s="122"/>
      <c r="I33" s="39"/>
      <c r="J33" s="39"/>
      <c r="K33" s="39"/>
      <c r="L33" s="7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1:39" s="4" customFormat="1" ht="12.7" hidden="1" customHeight="1" x14ac:dyDescent="0.2">
      <c r="B34" s="1"/>
      <c r="C34" s="1"/>
      <c r="D34" s="1"/>
      <c r="E34" s="1"/>
      <c r="F34" s="1"/>
      <c r="G34" s="1"/>
      <c r="H34" s="1"/>
      <c r="I34" s="39"/>
      <c r="J34" s="39"/>
      <c r="K34" s="39"/>
      <c r="L34" s="7"/>
    </row>
    <row r="35" spans="1:39" s="4" customFormat="1" ht="12.7" customHeight="1" thickBot="1" x14ac:dyDescent="0.25">
      <c r="B35" s="1"/>
      <c r="C35" s="1"/>
      <c r="D35" s="1"/>
      <c r="E35" s="1"/>
      <c r="F35" s="1"/>
      <c r="G35" s="1"/>
      <c r="H35" s="1"/>
      <c r="I35" s="39"/>
      <c r="J35" s="39"/>
      <c r="K35" s="39"/>
      <c r="L35" s="7"/>
    </row>
    <row r="36" spans="1:39" s="8" customFormat="1" ht="13.6" hidden="1" customHeight="1" thickBot="1" x14ac:dyDescent="0.25">
      <c r="A36" s="4"/>
      <c r="B36" s="46" t="s">
        <v>3</v>
      </c>
      <c r="C36" s="81" t="s">
        <v>289</v>
      </c>
      <c r="D36" s="82"/>
      <c r="E36" s="82"/>
      <c r="F36" s="83"/>
      <c r="G36" s="47" t="s">
        <v>4</v>
      </c>
      <c r="H36" s="48">
        <v>14</v>
      </c>
      <c r="I36" s="39"/>
      <c r="J36" s="39"/>
      <c r="K36" s="39"/>
      <c r="L36" s="7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1:39" s="8" customFormat="1" ht="13.6" hidden="1" customHeight="1" thickBot="1" x14ac:dyDescent="0.25">
      <c r="A37" s="4"/>
      <c r="B37" s="49" t="s">
        <v>5</v>
      </c>
      <c r="C37" s="105" t="s">
        <v>293</v>
      </c>
      <c r="D37" s="106"/>
      <c r="E37" s="106"/>
      <c r="F37" s="107"/>
      <c r="G37" s="50" t="s">
        <v>4</v>
      </c>
      <c r="H37" s="51">
        <v>232</v>
      </c>
      <c r="I37" s="39"/>
      <c r="J37" s="39"/>
      <c r="K37" s="39"/>
      <c r="L37" s="7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1:39" s="8" customFormat="1" ht="25.55" customHeight="1" thickTop="1" thickBot="1" x14ac:dyDescent="0.25">
      <c r="A38" s="4"/>
      <c r="B38" s="52" t="s">
        <v>6</v>
      </c>
      <c r="C38" s="108" t="s">
        <v>296</v>
      </c>
      <c r="D38" s="109"/>
      <c r="E38" s="109"/>
      <c r="F38" s="110"/>
      <c r="G38" s="53" t="s">
        <v>4</v>
      </c>
      <c r="H38" s="54">
        <v>2349</v>
      </c>
      <c r="I38" s="160" t="s">
        <v>7</v>
      </c>
      <c r="J38" s="160"/>
      <c r="K38" s="160"/>
      <c r="L38" s="15">
        <f>+'[14]245 PRF'!BB24</f>
        <v>1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spans="1:39" s="8" customFormat="1" ht="35.299999999999997" customHeight="1" thickTop="1" thickBot="1" x14ac:dyDescent="0.25">
      <c r="A39" s="4"/>
      <c r="B39" s="55" t="s">
        <v>9</v>
      </c>
      <c r="C39" s="69">
        <v>245</v>
      </c>
      <c r="D39" s="56" t="s">
        <v>10</v>
      </c>
      <c r="E39" s="117" t="s">
        <v>297</v>
      </c>
      <c r="F39" s="118"/>
      <c r="G39" s="118"/>
      <c r="H39" s="119"/>
      <c r="I39" s="39"/>
      <c r="J39" s="39"/>
      <c r="K39" s="39"/>
      <c r="L39" s="7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1:39" s="8" customFormat="1" ht="12.7" hidden="1" customHeight="1" x14ac:dyDescent="0.2">
      <c r="A40" s="4"/>
      <c r="B40" s="57" t="s">
        <v>11</v>
      </c>
      <c r="C40" s="58" t="s">
        <v>82</v>
      </c>
      <c r="D40" s="59" t="s">
        <v>12</v>
      </c>
      <c r="E40" s="58">
        <v>100</v>
      </c>
      <c r="F40" s="59" t="s">
        <v>13</v>
      </c>
      <c r="G40" s="60">
        <v>0</v>
      </c>
      <c r="H40" s="61"/>
      <c r="I40" s="39"/>
      <c r="J40" s="39"/>
      <c r="K40" s="39"/>
      <c r="L40" s="7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1:39" s="8" customFormat="1" ht="12.7" hidden="1" customHeight="1" x14ac:dyDescent="0.2">
      <c r="A41" s="4"/>
      <c r="B41" s="46" t="s">
        <v>14</v>
      </c>
      <c r="C41" s="68" t="s">
        <v>63</v>
      </c>
      <c r="D41" s="47" t="s">
        <v>15</v>
      </c>
      <c r="E41" s="68" t="s">
        <v>64</v>
      </c>
      <c r="F41" s="47"/>
      <c r="G41" s="47"/>
      <c r="H41" s="62"/>
      <c r="I41" s="39"/>
      <c r="J41" s="39"/>
      <c r="K41" s="39"/>
      <c r="L41" s="7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1:39" s="8" customFormat="1" ht="13.6" hidden="1" customHeight="1" thickBot="1" x14ac:dyDescent="0.25">
      <c r="A42" s="4"/>
      <c r="B42" s="55" t="s">
        <v>16</v>
      </c>
      <c r="C42" s="120" t="s">
        <v>65</v>
      </c>
      <c r="D42" s="121"/>
      <c r="E42" s="121"/>
      <c r="F42" s="121"/>
      <c r="G42" s="121"/>
      <c r="H42" s="122"/>
      <c r="I42" s="39"/>
      <c r="J42" s="39"/>
      <c r="K42" s="39"/>
      <c r="L42" s="7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1:39" s="4" customFormat="1" ht="12.7" hidden="1" customHeight="1" x14ac:dyDescent="0.2">
      <c r="B43" s="1"/>
      <c r="C43" s="1"/>
      <c r="D43" s="1"/>
      <c r="E43" s="1"/>
      <c r="F43" s="1"/>
      <c r="G43" s="1"/>
      <c r="H43" s="1"/>
      <c r="I43" s="39"/>
      <c r="J43" s="39"/>
      <c r="K43" s="39"/>
      <c r="L43" s="7"/>
    </row>
    <row r="44" spans="1:39" s="4" customFormat="1" ht="12.7" hidden="1" customHeight="1" x14ac:dyDescent="0.2">
      <c r="B44" s="1"/>
      <c r="C44" s="1"/>
      <c r="D44" s="1"/>
      <c r="E44" s="1"/>
      <c r="F44" s="1"/>
      <c r="G44" s="1"/>
      <c r="H44" s="1"/>
      <c r="I44" s="39"/>
      <c r="J44" s="39"/>
      <c r="K44" s="39"/>
      <c r="L44" s="7"/>
    </row>
    <row r="45" spans="1:39" s="4" customFormat="1" ht="12.7" hidden="1" customHeight="1" x14ac:dyDescent="0.2">
      <c r="B45" s="1"/>
      <c r="C45" s="1"/>
      <c r="D45" s="1"/>
      <c r="E45" s="1"/>
      <c r="F45" s="1"/>
      <c r="G45" s="1"/>
      <c r="H45" s="1"/>
      <c r="I45" s="39"/>
      <c r="J45" s="39"/>
      <c r="K45" s="39"/>
      <c r="L45" s="7"/>
    </row>
    <row r="46" spans="1:39" s="8" customFormat="1" ht="12.7" hidden="1" customHeight="1" x14ac:dyDescent="0.2">
      <c r="A46" s="4"/>
      <c r="B46" s="46" t="s">
        <v>3</v>
      </c>
      <c r="C46" s="81" t="s">
        <v>289</v>
      </c>
      <c r="D46" s="82"/>
      <c r="E46" s="82"/>
      <c r="F46" s="83"/>
      <c r="G46" s="47" t="s">
        <v>4</v>
      </c>
      <c r="H46" s="48">
        <v>14</v>
      </c>
      <c r="I46" s="39"/>
      <c r="J46" s="39"/>
      <c r="K46" s="39"/>
      <c r="L46" s="7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1:39" s="8" customFormat="1" ht="12.7" hidden="1" customHeight="1" x14ac:dyDescent="0.2">
      <c r="A47" s="4"/>
      <c r="B47" s="49" t="s">
        <v>5</v>
      </c>
      <c r="C47" s="123" t="s">
        <v>298</v>
      </c>
      <c r="D47" s="124"/>
      <c r="E47" s="124"/>
      <c r="F47" s="125"/>
      <c r="G47" s="50" t="s">
        <v>4</v>
      </c>
      <c r="H47" s="51">
        <v>52</v>
      </c>
      <c r="I47" s="39"/>
      <c r="J47" s="39"/>
      <c r="K47" s="39"/>
      <c r="L47" s="7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1:39" s="4" customFormat="1" ht="14" thickBot="1" x14ac:dyDescent="0.25">
      <c r="B48" s="63"/>
      <c r="C48" s="64"/>
      <c r="D48" s="64"/>
      <c r="E48" s="64"/>
      <c r="F48" s="64"/>
      <c r="G48" s="65"/>
      <c r="H48" s="66"/>
      <c r="I48" s="39"/>
      <c r="J48" s="39"/>
      <c r="K48" s="39"/>
      <c r="L48" s="7"/>
    </row>
    <row r="49" spans="1:39" s="8" customFormat="1" ht="25.55" customHeight="1" thickBot="1" x14ac:dyDescent="0.25">
      <c r="A49" s="4"/>
      <c r="B49" s="52" t="s">
        <v>6</v>
      </c>
      <c r="C49" s="108" t="s">
        <v>299</v>
      </c>
      <c r="D49" s="109"/>
      <c r="E49" s="109"/>
      <c r="F49" s="110"/>
      <c r="G49" s="53" t="s">
        <v>4</v>
      </c>
      <c r="H49" s="54">
        <v>2186</v>
      </c>
      <c r="I49" s="160" t="s">
        <v>7</v>
      </c>
      <c r="J49" s="160"/>
      <c r="K49" s="160"/>
      <c r="L49" s="26">
        <f>+'[14]397 PRF'!V24</f>
        <v>0.98507462686567171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1:39" s="8" customFormat="1" ht="35.299999999999997" customHeight="1" thickTop="1" thickBot="1" x14ac:dyDescent="0.25">
      <c r="A50" s="4"/>
      <c r="B50" s="55" t="s">
        <v>9</v>
      </c>
      <c r="C50" s="69">
        <v>397</v>
      </c>
      <c r="D50" s="56" t="s">
        <v>10</v>
      </c>
      <c r="E50" s="117" t="s">
        <v>300</v>
      </c>
      <c r="F50" s="118"/>
      <c r="G50" s="118"/>
      <c r="H50" s="119"/>
      <c r="I50" s="39"/>
      <c r="J50" s="39"/>
      <c r="K50" s="39"/>
      <c r="L50" s="7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1:39" s="8" customFormat="1" ht="12.7" hidden="1" customHeight="1" x14ac:dyDescent="0.2">
      <c r="A51" s="4"/>
      <c r="B51" s="57" t="s">
        <v>11</v>
      </c>
      <c r="C51" s="58" t="s">
        <v>62</v>
      </c>
      <c r="D51" s="59" t="s">
        <v>12</v>
      </c>
      <c r="E51" s="58">
        <v>100</v>
      </c>
      <c r="F51" s="59" t="s">
        <v>13</v>
      </c>
      <c r="G51" s="60">
        <v>0</v>
      </c>
      <c r="H51" s="61"/>
      <c r="I51" s="39"/>
      <c r="J51" s="39"/>
      <c r="K51" s="39"/>
      <c r="L51" s="7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1:39" s="8" customFormat="1" ht="12.7" hidden="1" customHeight="1" x14ac:dyDescent="0.2">
      <c r="A52" s="4"/>
      <c r="B52" s="46" t="s">
        <v>14</v>
      </c>
      <c r="C52" s="68" t="s">
        <v>63</v>
      </c>
      <c r="D52" s="47" t="s">
        <v>15</v>
      </c>
      <c r="E52" s="68" t="s">
        <v>64</v>
      </c>
      <c r="F52" s="47"/>
      <c r="G52" s="47"/>
      <c r="H52" s="62"/>
      <c r="I52" s="39"/>
      <c r="J52" s="39"/>
      <c r="K52" s="39"/>
      <c r="L52" s="7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</row>
    <row r="53" spans="1:39" s="8" customFormat="1" ht="13.6" hidden="1" customHeight="1" thickBot="1" x14ac:dyDescent="0.25">
      <c r="A53" s="4"/>
      <c r="B53" s="55" t="s">
        <v>16</v>
      </c>
      <c r="C53" s="120" t="s">
        <v>65</v>
      </c>
      <c r="D53" s="121"/>
      <c r="E53" s="121"/>
      <c r="F53" s="121"/>
      <c r="G53" s="121"/>
      <c r="H53" s="122"/>
      <c r="I53" s="39"/>
      <c r="J53" s="39"/>
      <c r="K53" s="39"/>
      <c r="L53" s="7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</row>
    <row r="54" spans="1:39" s="4" customFormat="1" ht="12.7" customHeight="1" thickBot="1" x14ac:dyDescent="0.25">
      <c r="B54" s="1"/>
      <c r="C54" s="1"/>
      <c r="D54" s="1"/>
      <c r="E54" s="1"/>
      <c r="F54" s="1"/>
      <c r="G54" s="1"/>
      <c r="H54" s="1"/>
      <c r="I54" s="39"/>
      <c r="J54" s="39"/>
      <c r="K54" s="39"/>
      <c r="L54" s="7"/>
    </row>
    <row r="55" spans="1:39" s="4" customFormat="1" ht="13.6" hidden="1" customHeight="1" thickBot="1" x14ac:dyDescent="0.25">
      <c r="B55" s="1"/>
      <c r="C55" s="1"/>
      <c r="D55" s="1"/>
      <c r="E55" s="1"/>
      <c r="F55" s="1"/>
      <c r="G55" s="1"/>
      <c r="H55" s="1"/>
      <c r="I55" s="39"/>
      <c r="J55" s="39"/>
      <c r="K55" s="39"/>
      <c r="L55" s="7"/>
    </row>
    <row r="56" spans="1:39" s="8" customFormat="1" ht="13.6" hidden="1" customHeight="1" thickBot="1" x14ac:dyDescent="0.25">
      <c r="A56" s="4"/>
      <c r="B56" s="46" t="s">
        <v>3</v>
      </c>
      <c r="C56" s="81" t="s">
        <v>289</v>
      </c>
      <c r="D56" s="82"/>
      <c r="E56" s="82"/>
      <c r="F56" s="83"/>
      <c r="G56" s="47" t="s">
        <v>4</v>
      </c>
      <c r="H56" s="48">
        <v>14</v>
      </c>
      <c r="I56" s="39"/>
      <c r="J56" s="39"/>
      <c r="K56" s="39"/>
      <c r="L56" s="7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1:39" s="8" customFormat="1" ht="13.6" hidden="1" customHeight="1" thickBot="1" x14ac:dyDescent="0.25">
      <c r="A57" s="4"/>
      <c r="B57" s="49" t="s">
        <v>5</v>
      </c>
      <c r="C57" s="105" t="s">
        <v>293</v>
      </c>
      <c r="D57" s="106"/>
      <c r="E57" s="106"/>
      <c r="F57" s="107"/>
      <c r="G57" s="50" t="s">
        <v>4</v>
      </c>
      <c r="H57" s="51">
        <v>232</v>
      </c>
      <c r="I57" s="39"/>
      <c r="J57" s="39"/>
      <c r="K57" s="39"/>
      <c r="L57" s="7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1:39" s="8" customFormat="1" ht="25.55" customHeight="1" thickTop="1" thickBot="1" x14ac:dyDescent="0.25">
      <c r="A58" s="4"/>
      <c r="B58" s="52" t="s">
        <v>6</v>
      </c>
      <c r="C58" s="108" t="s">
        <v>296</v>
      </c>
      <c r="D58" s="109"/>
      <c r="E58" s="109"/>
      <c r="F58" s="110"/>
      <c r="G58" s="53" t="s">
        <v>4</v>
      </c>
      <c r="H58" s="54">
        <v>2349</v>
      </c>
      <c r="I58" s="160" t="s">
        <v>7</v>
      </c>
      <c r="J58" s="160"/>
      <c r="K58" s="160"/>
      <c r="L58" s="15">
        <f>+'[14]398 PRF'!J70</f>
        <v>0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1:39" s="8" customFormat="1" ht="35.299999999999997" customHeight="1" thickTop="1" thickBot="1" x14ac:dyDescent="0.25">
      <c r="A59" s="4"/>
      <c r="B59" s="55" t="s">
        <v>9</v>
      </c>
      <c r="C59" s="69">
        <v>398</v>
      </c>
      <c r="D59" s="56" t="s">
        <v>10</v>
      </c>
      <c r="E59" s="117" t="s">
        <v>301</v>
      </c>
      <c r="F59" s="118"/>
      <c r="G59" s="118"/>
      <c r="H59" s="119"/>
      <c r="I59" s="39"/>
      <c r="J59" s="39"/>
      <c r="K59" s="39"/>
      <c r="L59" s="7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1:39" s="8" customFormat="1" ht="12.7" hidden="1" customHeight="1" x14ac:dyDescent="0.2">
      <c r="A60" s="4"/>
      <c r="B60" s="57" t="s">
        <v>11</v>
      </c>
      <c r="C60" s="58" t="s">
        <v>148</v>
      </c>
      <c r="D60" s="59" t="s">
        <v>12</v>
      </c>
      <c r="E60" s="58">
        <v>1</v>
      </c>
      <c r="F60" s="59" t="s">
        <v>13</v>
      </c>
      <c r="G60" s="60">
        <v>0</v>
      </c>
      <c r="H60" s="61"/>
      <c r="I60" s="39"/>
      <c r="J60" s="39"/>
      <c r="K60" s="39"/>
      <c r="L60" s="7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1:39" s="8" customFormat="1" ht="12.7" hidden="1" customHeight="1" x14ac:dyDescent="0.2">
      <c r="A61" s="4"/>
      <c r="B61" s="46" t="s">
        <v>14</v>
      </c>
      <c r="C61" s="68" t="s">
        <v>63</v>
      </c>
      <c r="D61" s="47" t="s">
        <v>15</v>
      </c>
      <c r="E61" s="68" t="s">
        <v>194</v>
      </c>
      <c r="F61" s="47"/>
      <c r="G61" s="47"/>
      <c r="H61" s="62"/>
      <c r="I61" s="39"/>
      <c r="J61" s="39"/>
      <c r="K61" s="39"/>
      <c r="L61" s="7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1:39" s="8" customFormat="1" ht="13.6" hidden="1" customHeight="1" thickBot="1" x14ac:dyDescent="0.25">
      <c r="A62" s="4"/>
      <c r="B62" s="55" t="s">
        <v>16</v>
      </c>
      <c r="C62" s="120" t="s">
        <v>192</v>
      </c>
      <c r="D62" s="121"/>
      <c r="E62" s="121"/>
      <c r="F62" s="121"/>
      <c r="G62" s="121"/>
      <c r="H62" s="122"/>
      <c r="I62" s="39"/>
      <c r="J62" s="39"/>
      <c r="K62" s="39"/>
      <c r="L62" s="7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1:39" s="4" customFormat="1" ht="12.7" hidden="1" customHeight="1" x14ac:dyDescent="0.2">
      <c r="B63" s="1"/>
      <c r="C63" s="1"/>
      <c r="D63" s="1"/>
      <c r="E63" s="1"/>
      <c r="F63" s="1"/>
      <c r="G63" s="1"/>
      <c r="H63" s="1"/>
      <c r="I63" s="39"/>
      <c r="J63" s="39"/>
      <c r="K63" s="39"/>
      <c r="L63" s="7"/>
    </row>
    <row r="64" spans="1:39" s="4" customFormat="1" ht="12.7" hidden="1" customHeight="1" x14ac:dyDescent="0.2">
      <c r="B64" s="1"/>
      <c r="C64" s="1"/>
      <c r="D64" s="1"/>
      <c r="E64" s="1"/>
      <c r="F64" s="1"/>
      <c r="G64" s="1"/>
      <c r="H64" s="1"/>
      <c r="I64" s="39"/>
      <c r="J64" s="39"/>
      <c r="K64" s="39"/>
      <c r="L64" s="7"/>
    </row>
    <row r="65" spans="1:39" s="4" customFormat="1" ht="12.7" customHeight="1" thickBot="1" x14ac:dyDescent="0.25">
      <c r="B65" s="1"/>
      <c r="C65" s="1"/>
      <c r="D65" s="1"/>
      <c r="E65" s="1"/>
      <c r="F65" s="1"/>
      <c r="G65" s="1"/>
      <c r="H65" s="1"/>
      <c r="I65" s="39"/>
      <c r="J65" s="39"/>
      <c r="K65" s="39"/>
      <c r="L65" s="7"/>
    </row>
    <row r="66" spans="1:39" s="8" customFormat="1" ht="13.6" hidden="1" customHeight="1" thickBot="1" x14ac:dyDescent="0.25">
      <c r="A66" s="4"/>
      <c r="B66" s="46" t="s">
        <v>3</v>
      </c>
      <c r="C66" s="81" t="s">
        <v>289</v>
      </c>
      <c r="D66" s="82"/>
      <c r="E66" s="82"/>
      <c r="F66" s="83"/>
      <c r="G66" s="47" t="s">
        <v>4</v>
      </c>
      <c r="H66" s="48">
        <v>14</v>
      </c>
      <c r="I66" s="39"/>
      <c r="J66" s="39"/>
      <c r="K66" s="39"/>
      <c r="L66" s="7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1:39" s="8" customFormat="1" ht="13.6" hidden="1" customHeight="1" thickBot="1" x14ac:dyDescent="0.25">
      <c r="A67" s="4"/>
      <c r="B67" s="49" t="s">
        <v>5</v>
      </c>
      <c r="C67" s="105" t="s">
        <v>290</v>
      </c>
      <c r="D67" s="106"/>
      <c r="E67" s="106"/>
      <c r="F67" s="107"/>
      <c r="G67" s="50" t="s">
        <v>4</v>
      </c>
      <c r="H67" s="51">
        <v>53</v>
      </c>
      <c r="I67" s="39"/>
      <c r="J67" s="39"/>
      <c r="K67" s="39"/>
      <c r="L67" s="7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spans="1:39" s="8" customFormat="1" ht="25.55" customHeight="1" thickTop="1" thickBot="1" x14ac:dyDescent="0.25">
      <c r="A68" s="4"/>
      <c r="B68" s="52" t="s">
        <v>6</v>
      </c>
      <c r="C68" s="108" t="s">
        <v>302</v>
      </c>
      <c r="D68" s="109"/>
      <c r="E68" s="109"/>
      <c r="F68" s="110"/>
      <c r="G68" s="53" t="s">
        <v>4</v>
      </c>
      <c r="H68" s="54">
        <v>2200</v>
      </c>
      <c r="I68" s="160" t="s">
        <v>7</v>
      </c>
      <c r="J68" s="160"/>
      <c r="K68" s="160"/>
      <c r="L68" s="15">
        <f>+'[14]400 PRF'!V73</f>
        <v>0.99592006739935057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</row>
    <row r="69" spans="1:39" s="8" customFormat="1" ht="35.299999999999997" customHeight="1" thickTop="1" thickBot="1" x14ac:dyDescent="0.25">
      <c r="A69" s="4"/>
      <c r="B69" s="55" t="s">
        <v>9</v>
      </c>
      <c r="C69" s="69">
        <v>400</v>
      </c>
      <c r="D69" s="56" t="s">
        <v>10</v>
      </c>
      <c r="E69" s="117" t="s">
        <v>303</v>
      </c>
      <c r="F69" s="118"/>
      <c r="G69" s="118"/>
      <c r="H69" s="119"/>
      <c r="I69" s="39"/>
      <c r="J69" s="39"/>
      <c r="K69" s="39"/>
      <c r="L69" s="7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</row>
    <row r="70" spans="1:39" s="8" customFormat="1" ht="12.7" hidden="1" customHeight="1" x14ac:dyDescent="0.2">
      <c r="A70" s="4"/>
      <c r="B70" s="57" t="s">
        <v>11</v>
      </c>
      <c r="C70" s="58" t="s">
        <v>62</v>
      </c>
      <c r="D70" s="59" t="s">
        <v>12</v>
      </c>
      <c r="E70" s="58">
        <v>100</v>
      </c>
      <c r="F70" s="59" t="s">
        <v>13</v>
      </c>
      <c r="G70" s="60">
        <v>0</v>
      </c>
      <c r="H70" s="61"/>
      <c r="I70" s="39"/>
      <c r="J70" s="39"/>
      <c r="K70" s="39"/>
      <c r="L70" s="7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</row>
    <row r="71" spans="1:39" s="8" customFormat="1" ht="12.7" hidden="1" customHeight="1" x14ac:dyDescent="0.2">
      <c r="A71" s="4"/>
      <c r="B71" s="46" t="s">
        <v>14</v>
      </c>
      <c r="C71" s="68" t="s">
        <v>63</v>
      </c>
      <c r="D71" s="47" t="s">
        <v>15</v>
      </c>
      <c r="E71" s="68" t="s">
        <v>64</v>
      </c>
      <c r="F71" s="47"/>
      <c r="G71" s="47"/>
      <c r="H71" s="62"/>
      <c r="I71" s="39"/>
      <c r="J71" s="39"/>
      <c r="K71" s="39"/>
      <c r="L71" s="7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</row>
    <row r="72" spans="1:39" s="8" customFormat="1" ht="13.6" hidden="1" customHeight="1" thickBot="1" x14ac:dyDescent="0.25">
      <c r="A72" s="4"/>
      <c r="B72" s="55" t="s">
        <v>16</v>
      </c>
      <c r="C72" s="120" t="s">
        <v>65</v>
      </c>
      <c r="D72" s="121"/>
      <c r="E72" s="121"/>
      <c r="F72" s="121"/>
      <c r="G72" s="121"/>
      <c r="H72" s="122"/>
      <c r="I72" s="39"/>
      <c r="J72" s="39"/>
      <c r="K72" s="39"/>
      <c r="L72" s="7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</row>
    <row r="73" spans="1:39" s="4" customFormat="1" ht="12.7" customHeight="1" thickBot="1" x14ac:dyDescent="0.25">
      <c r="B73" s="1"/>
      <c r="C73" s="1"/>
      <c r="D73" s="1"/>
      <c r="E73" s="1"/>
      <c r="F73" s="1"/>
      <c r="G73" s="1"/>
      <c r="H73" s="1"/>
      <c r="I73" s="39"/>
      <c r="J73" s="39"/>
      <c r="K73" s="39"/>
      <c r="L73" s="7"/>
    </row>
    <row r="74" spans="1:39" s="4" customFormat="1" ht="13.6" hidden="1" customHeight="1" thickBot="1" x14ac:dyDescent="0.25">
      <c r="B74" s="1"/>
      <c r="C74" s="1"/>
      <c r="D74" s="1"/>
      <c r="E74" s="1"/>
      <c r="F74" s="1"/>
      <c r="G74" s="1"/>
      <c r="H74" s="1"/>
      <c r="I74" s="39"/>
      <c r="J74" s="39"/>
      <c r="K74" s="39"/>
      <c r="L74" s="7"/>
    </row>
    <row r="75" spans="1:39" s="8" customFormat="1" ht="13.6" hidden="1" customHeight="1" thickBot="1" x14ac:dyDescent="0.25">
      <c r="A75" s="4"/>
      <c r="B75" s="46" t="s">
        <v>3</v>
      </c>
      <c r="C75" s="81" t="s">
        <v>289</v>
      </c>
      <c r="D75" s="82"/>
      <c r="E75" s="82"/>
      <c r="F75" s="83"/>
      <c r="G75" s="47" t="s">
        <v>4</v>
      </c>
      <c r="H75" s="48">
        <v>14</v>
      </c>
      <c r="I75" s="39"/>
      <c r="J75" s="39"/>
      <c r="K75" s="39"/>
      <c r="L75" s="7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</row>
    <row r="76" spans="1:39" s="8" customFormat="1" ht="13.6" hidden="1" customHeight="1" thickBot="1" x14ac:dyDescent="0.25">
      <c r="A76" s="4"/>
      <c r="B76" s="49" t="s">
        <v>5</v>
      </c>
      <c r="C76" s="105" t="s">
        <v>290</v>
      </c>
      <c r="D76" s="106"/>
      <c r="E76" s="106"/>
      <c r="F76" s="107"/>
      <c r="G76" s="50" t="s">
        <v>4</v>
      </c>
      <c r="H76" s="51">
        <v>53</v>
      </c>
      <c r="I76" s="39"/>
      <c r="J76" s="39"/>
      <c r="K76" s="39"/>
      <c r="L76" s="7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</row>
    <row r="77" spans="1:39" s="8" customFormat="1" ht="25.55" customHeight="1" thickTop="1" thickBot="1" x14ac:dyDescent="0.25">
      <c r="A77" s="4"/>
      <c r="B77" s="52" t="s">
        <v>6</v>
      </c>
      <c r="C77" s="108" t="s">
        <v>304</v>
      </c>
      <c r="D77" s="109"/>
      <c r="E77" s="109"/>
      <c r="F77" s="110"/>
      <c r="G77" s="53" t="s">
        <v>4</v>
      </c>
      <c r="H77" s="54">
        <v>2197</v>
      </c>
      <c r="I77" s="160" t="s">
        <v>7</v>
      </c>
      <c r="J77" s="160"/>
      <c r="K77" s="160"/>
      <c r="L77" s="15">
        <f>+'[14]401 PRF'!BB73</f>
        <v>0.99987875348261268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</row>
    <row r="78" spans="1:39" s="8" customFormat="1" ht="35.299999999999997" customHeight="1" thickTop="1" thickBot="1" x14ac:dyDescent="0.25">
      <c r="A78" s="4"/>
      <c r="B78" s="55" t="s">
        <v>9</v>
      </c>
      <c r="C78" s="69">
        <v>401</v>
      </c>
      <c r="D78" s="56" t="s">
        <v>10</v>
      </c>
      <c r="E78" s="117" t="s">
        <v>305</v>
      </c>
      <c r="F78" s="118"/>
      <c r="G78" s="118"/>
      <c r="H78" s="119"/>
      <c r="I78" s="39"/>
      <c r="J78" s="39"/>
      <c r="K78" s="39"/>
      <c r="L78" s="7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</row>
    <row r="79" spans="1:39" s="8" customFormat="1" ht="12.7" hidden="1" customHeight="1" x14ac:dyDescent="0.2">
      <c r="A79" s="4"/>
      <c r="B79" s="57" t="s">
        <v>11</v>
      </c>
      <c r="C79" s="58" t="s">
        <v>82</v>
      </c>
      <c r="D79" s="59" t="s">
        <v>12</v>
      </c>
      <c r="E79" s="58">
        <v>100</v>
      </c>
      <c r="F79" s="59" t="s">
        <v>13</v>
      </c>
      <c r="G79" s="60">
        <v>0</v>
      </c>
      <c r="H79" s="61"/>
      <c r="I79" s="39"/>
      <c r="J79" s="39"/>
      <c r="K79" s="39"/>
      <c r="L79" s="7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</row>
    <row r="80" spans="1:39" s="8" customFormat="1" ht="12.7" hidden="1" customHeight="1" x14ac:dyDescent="0.2">
      <c r="A80" s="4"/>
      <c r="B80" s="46" t="s">
        <v>14</v>
      </c>
      <c r="C80" s="68" t="s">
        <v>63</v>
      </c>
      <c r="D80" s="47" t="s">
        <v>15</v>
      </c>
      <c r="E80" s="68" t="s">
        <v>64</v>
      </c>
      <c r="F80" s="47"/>
      <c r="G80" s="47"/>
      <c r="H80" s="62"/>
      <c r="I80" s="39"/>
      <c r="J80" s="39"/>
      <c r="K80" s="39"/>
      <c r="L80" s="7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</row>
    <row r="81" spans="1:39" s="8" customFormat="1" ht="13.6" hidden="1" customHeight="1" thickBot="1" x14ac:dyDescent="0.25">
      <c r="A81" s="4"/>
      <c r="B81" s="55" t="s">
        <v>16</v>
      </c>
      <c r="C81" s="120" t="s">
        <v>65</v>
      </c>
      <c r="D81" s="121"/>
      <c r="E81" s="121"/>
      <c r="F81" s="121"/>
      <c r="G81" s="121"/>
      <c r="H81" s="122"/>
      <c r="I81" s="39"/>
      <c r="J81" s="39"/>
      <c r="K81" s="39"/>
      <c r="L81" s="7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spans="1:39" s="4" customFormat="1" ht="12.7" hidden="1" customHeight="1" x14ac:dyDescent="0.2">
      <c r="B82" s="1"/>
      <c r="C82" s="1"/>
      <c r="D82" s="1"/>
      <c r="E82" s="1"/>
      <c r="F82" s="1"/>
      <c r="G82" s="1"/>
      <c r="H82" s="1"/>
      <c r="I82" s="39"/>
      <c r="J82" s="39"/>
      <c r="K82" s="39"/>
      <c r="L82" s="7"/>
    </row>
    <row r="83" spans="1:39" s="4" customFormat="1" ht="12.7" hidden="1" customHeight="1" x14ac:dyDescent="0.2">
      <c r="B83" s="1"/>
      <c r="C83" s="1"/>
      <c r="D83" s="1"/>
      <c r="E83" s="1"/>
      <c r="F83" s="1"/>
      <c r="G83" s="1"/>
      <c r="H83" s="1"/>
      <c r="I83" s="39"/>
      <c r="J83" s="39"/>
      <c r="K83" s="39"/>
      <c r="L83" s="7"/>
    </row>
    <row r="84" spans="1:39" s="4" customFormat="1" ht="12.7" hidden="1" customHeight="1" x14ac:dyDescent="0.2">
      <c r="B84" s="1"/>
      <c r="C84" s="1"/>
      <c r="D84" s="1"/>
      <c r="E84" s="1"/>
      <c r="F84" s="1"/>
      <c r="G84" s="1"/>
      <c r="H84" s="1"/>
      <c r="I84" s="39"/>
      <c r="J84" s="39"/>
      <c r="K84" s="39"/>
      <c r="L84" s="7"/>
    </row>
    <row r="85" spans="1:39" s="8" customFormat="1" ht="12.7" hidden="1" customHeight="1" x14ac:dyDescent="0.2">
      <c r="A85" s="4"/>
      <c r="B85" s="46" t="s">
        <v>3</v>
      </c>
      <c r="C85" s="81" t="s">
        <v>289</v>
      </c>
      <c r="D85" s="82"/>
      <c r="E85" s="82"/>
      <c r="F85" s="83"/>
      <c r="G85" s="47" t="s">
        <v>4</v>
      </c>
      <c r="H85" s="48">
        <v>14</v>
      </c>
      <c r="I85" s="39"/>
      <c r="J85" s="39"/>
      <c r="K85" s="39"/>
      <c r="L85" s="7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</row>
    <row r="86" spans="1:39" s="8" customFormat="1" ht="12.7" hidden="1" customHeight="1" x14ac:dyDescent="0.2">
      <c r="A86" s="4"/>
      <c r="B86" s="49" t="s">
        <v>5</v>
      </c>
      <c r="C86" s="123" t="s">
        <v>290</v>
      </c>
      <c r="D86" s="124"/>
      <c r="E86" s="124"/>
      <c r="F86" s="125"/>
      <c r="G86" s="50" t="s">
        <v>4</v>
      </c>
      <c r="H86" s="51">
        <v>53</v>
      </c>
      <c r="I86" s="39"/>
      <c r="J86" s="39"/>
      <c r="K86" s="39"/>
      <c r="L86" s="7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</row>
    <row r="87" spans="1:39" s="4" customFormat="1" ht="14" thickBot="1" x14ac:dyDescent="0.25">
      <c r="B87" s="63"/>
      <c r="C87" s="64"/>
      <c r="D87" s="64"/>
      <c r="E87" s="64"/>
      <c r="F87" s="64"/>
      <c r="G87" s="65"/>
      <c r="H87" s="66"/>
      <c r="I87" s="39"/>
      <c r="J87" s="39"/>
      <c r="K87" s="39"/>
      <c r="L87" s="7"/>
    </row>
    <row r="88" spans="1:39" s="8" customFormat="1" ht="25.55" customHeight="1" thickBot="1" x14ac:dyDescent="0.25">
      <c r="A88" s="4"/>
      <c r="B88" s="52" t="s">
        <v>6</v>
      </c>
      <c r="C88" s="108" t="s">
        <v>306</v>
      </c>
      <c r="D88" s="109"/>
      <c r="E88" s="109"/>
      <c r="F88" s="110"/>
      <c r="G88" s="53" t="s">
        <v>4</v>
      </c>
      <c r="H88" s="54">
        <v>2198</v>
      </c>
      <c r="I88" s="160" t="s">
        <v>7</v>
      </c>
      <c r="J88" s="160"/>
      <c r="K88" s="160"/>
      <c r="L88" s="26">
        <f>+'[14]402 PRF'!BB73</f>
        <v>0.97713693421636194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</row>
    <row r="89" spans="1:39" s="8" customFormat="1" ht="35.299999999999997" customHeight="1" thickTop="1" thickBot="1" x14ac:dyDescent="0.25">
      <c r="A89" s="4"/>
      <c r="B89" s="55" t="s">
        <v>9</v>
      </c>
      <c r="C89" s="69">
        <v>402</v>
      </c>
      <c r="D89" s="56" t="s">
        <v>10</v>
      </c>
      <c r="E89" s="117" t="s">
        <v>307</v>
      </c>
      <c r="F89" s="118"/>
      <c r="G89" s="118"/>
      <c r="H89" s="119"/>
      <c r="I89" s="39"/>
      <c r="J89" s="39"/>
      <c r="K89" s="39"/>
      <c r="L89" s="7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</row>
    <row r="90" spans="1:39" s="8" customFormat="1" ht="12.7" hidden="1" customHeight="1" x14ac:dyDescent="0.2">
      <c r="A90" s="4"/>
      <c r="B90" s="57" t="s">
        <v>11</v>
      </c>
      <c r="C90" s="58" t="s">
        <v>82</v>
      </c>
      <c r="D90" s="59" t="s">
        <v>12</v>
      </c>
      <c r="E90" s="58">
        <v>100</v>
      </c>
      <c r="F90" s="59" t="s">
        <v>13</v>
      </c>
      <c r="G90" s="60">
        <v>0</v>
      </c>
      <c r="H90" s="61"/>
      <c r="I90" s="39"/>
      <c r="J90" s="39"/>
      <c r="K90" s="39"/>
      <c r="L90" s="7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</row>
    <row r="91" spans="1:39" s="8" customFormat="1" ht="12.7" hidden="1" customHeight="1" x14ac:dyDescent="0.2">
      <c r="A91" s="4"/>
      <c r="B91" s="46" t="s">
        <v>14</v>
      </c>
      <c r="C91" s="68" t="s">
        <v>63</v>
      </c>
      <c r="D91" s="47" t="s">
        <v>15</v>
      </c>
      <c r="E91" s="68" t="s">
        <v>64</v>
      </c>
      <c r="F91" s="47"/>
      <c r="G91" s="47"/>
      <c r="H91" s="62"/>
      <c r="I91" s="39"/>
      <c r="J91" s="39"/>
      <c r="K91" s="39"/>
      <c r="L91" s="7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</row>
    <row r="92" spans="1:39" s="8" customFormat="1" ht="13.6" hidden="1" customHeight="1" thickBot="1" x14ac:dyDescent="0.25">
      <c r="A92" s="4"/>
      <c r="B92" s="55" t="s">
        <v>16</v>
      </c>
      <c r="C92" s="120" t="s">
        <v>65</v>
      </c>
      <c r="D92" s="121"/>
      <c r="E92" s="121"/>
      <c r="F92" s="121"/>
      <c r="G92" s="121"/>
      <c r="H92" s="122"/>
      <c r="I92" s="39"/>
      <c r="J92" s="39"/>
      <c r="K92" s="39"/>
      <c r="L92" s="7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</row>
    <row r="93" spans="1:39" s="4" customFormat="1" ht="12.7" customHeight="1" thickBot="1" x14ac:dyDescent="0.25">
      <c r="B93" s="1"/>
      <c r="C93" s="1"/>
      <c r="D93" s="1"/>
      <c r="E93" s="1"/>
      <c r="F93" s="1"/>
      <c r="G93" s="1"/>
      <c r="H93" s="1"/>
      <c r="I93" s="39"/>
      <c r="J93" s="39"/>
      <c r="K93" s="39"/>
      <c r="L93" s="7"/>
    </row>
    <row r="94" spans="1:39" s="4" customFormat="1" ht="13.6" hidden="1" customHeight="1" thickBot="1" x14ac:dyDescent="0.25">
      <c r="B94" s="1"/>
      <c r="C94" s="1"/>
      <c r="D94" s="1"/>
      <c r="E94" s="1"/>
      <c r="F94" s="1"/>
      <c r="G94" s="1"/>
      <c r="H94" s="1"/>
      <c r="I94" s="39"/>
      <c r="J94" s="39"/>
      <c r="K94" s="39"/>
      <c r="L94" s="7"/>
    </row>
    <row r="95" spans="1:39" s="8" customFormat="1" ht="13.6" hidden="1" customHeight="1" thickBot="1" x14ac:dyDescent="0.25">
      <c r="A95" s="4"/>
      <c r="B95" s="46" t="s">
        <v>3</v>
      </c>
      <c r="C95" s="81" t="s">
        <v>289</v>
      </c>
      <c r="D95" s="82"/>
      <c r="E95" s="82"/>
      <c r="F95" s="83"/>
      <c r="G95" s="47" t="s">
        <v>4</v>
      </c>
      <c r="H95" s="48">
        <v>14</v>
      </c>
      <c r="I95" s="39"/>
      <c r="J95" s="39"/>
      <c r="K95" s="39"/>
      <c r="L95" s="7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</row>
    <row r="96" spans="1:39" s="8" customFormat="1" ht="13.6" hidden="1" customHeight="1" thickBot="1" x14ac:dyDescent="0.25">
      <c r="A96" s="4"/>
      <c r="B96" s="49" t="s">
        <v>5</v>
      </c>
      <c r="C96" s="105" t="s">
        <v>293</v>
      </c>
      <c r="D96" s="106"/>
      <c r="E96" s="106"/>
      <c r="F96" s="107"/>
      <c r="G96" s="50" t="s">
        <v>4</v>
      </c>
      <c r="H96" s="51">
        <v>232</v>
      </c>
      <c r="I96" s="39"/>
      <c r="J96" s="39"/>
      <c r="K96" s="39"/>
      <c r="L96" s="7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</row>
    <row r="97" spans="1:39" s="8" customFormat="1" ht="25.55" customHeight="1" thickTop="1" thickBot="1" x14ac:dyDescent="0.25">
      <c r="A97" s="4"/>
      <c r="B97" s="52" t="s">
        <v>6</v>
      </c>
      <c r="C97" s="108" t="s">
        <v>308</v>
      </c>
      <c r="D97" s="109"/>
      <c r="E97" s="109"/>
      <c r="F97" s="110"/>
      <c r="G97" s="53" t="s">
        <v>4</v>
      </c>
      <c r="H97" s="54">
        <v>2170</v>
      </c>
      <c r="I97" s="160" t="s">
        <v>7</v>
      </c>
      <c r="J97" s="160"/>
      <c r="K97" s="160"/>
      <c r="L97" s="15">
        <f>+'[14]403 PRF'!BO65</f>
        <v>1</v>
      </c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</row>
    <row r="98" spans="1:39" s="8" customFormat="1" ht="35.299999999999997" customHeight="1" thickTop="1" thickBot="1" x14ac:dyDescent="0.25">
      <c r="A98" s="4"/>
      <c r="B98" s="55" t="s">
        <v>9</v>
      </c>
      <c r="C98" s="69">
        <v>403</v>
      </c>
      <c r="D98" s="56" t="s">
        <v>10</v>
      </c>
      <c r="E98" s="117" t="s">
        <v>309</v>
      </c>
      <c r="F98" s="118"/>
      <c r="G98" s="118"/>
      <c r="H98" s="119"/>
      <c r="I98" s="39"/>
      <c r="J98" s="39"/>
      <c r="K98" s="39"/>
      <c r="L98" s="7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</row>
    <row r="99" spans="1:39" s="8" customFormat="1" ht="12.7" hidden="1" customHeight="1" x14ac:dyDescent="0.2">
      <c r="A99" s="4"/>
      <c r="B99" s="57" t="s">
        <v>11</v>
      </c>
      <c r="C99" s="58" t="s">
        <v>82</v>
      </c>
      <c r="D99" s="59" t="s">
        <v>12</v>
      </c>
      <c r="E99" s="58">
        <v>100</v>
      </c>
      <c r="F99" s="59" t="s">
        <v>13</v>
      </c>
      <c r="G99" s="60">
        <v>0</v>
      </c>
      <c r="H99" s="61"/>
      <c r="I99" s="39"/>
      <c r="J99" s="39"/>
      <c r="K99" s="39"/>
      <c r="L99" s="7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</row>
    <row r="100" spans="1:39" s="8" customFormat="1" ht="12.7" hidden="1" customHeight="1" x14ac:dyDescent="0.2">
      <c r="A100" s="4"/>
      <c r="B100" s="46" t="s">
        <v>14</v>
      </c>
      <c r="C100" s="68" t="s">
        <v>63</v>
      </c>
      <c r="D100" s="47" t="s">
        <v>15</v>
      </c>
      <c r="E100" s="68" t="s">
        <v>64</v>
      </c>
      <c r="F100" s="47"/>
      <c r="G100" s="47"/>
      <c r="H100" s="62"/>
      <c r="I100" s="39"/>
      <c r="J100" s="39"/>
      <c r="K100" s="39"/>
      <c r="L100" s="7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</row>
    <row r="101" spans="1:39" s="8" customFormat="1" ht="13.6" hidden="1" customHeight="1" thickBot="1" x14ac:dyDescent="0.25">
      <c r="A101" s="4"/>
      <c r="B101" s="55" t="s">
        <v>16</v>
      </c>
      <c r="C101" s="120" t="s">
        <v>105</v>
      </c>
      <c r="D101" s="121"/>
      <c r="E101" s="121"/>
      <c r="F101" s="121"/>
      <c r="G101" s="121"/>
      <c r="H101" s="122"/>
      <c r="I101" s="39"/>
      <c r="J101" s="39"/>
      <c r="K101" s="39"/>
      <c r="L101" s="7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</row>
    <row r="102" spans="1:39" s="4" customFormat="1" ht="12.7" hidden="1" customHeight="1" x14ac:dyDescent="0.2">
      <c r="B102" s="1"/>
      <c r="C102" s="1"/>
      <c r="D102" s="1"/>
      <c r="E102" s="1"/>
      <c r="F102" s="1"/>
      <c r="G102" s="1"/>
      <c r="H102" s="1"/>
      <c r="I102" s="39"/>
      <c r="J102" s="39"/>
      <c r="K102" s="39"/>
      <c r="L102" s="7"/>
    </row>
    <row r="103" spans="1:39" s="4" customFormat="1" ht="12.7" hidden="1" customHeight="1" x14ac:dyDescent="0.2">
      <c r="B103" s="1"/>
      <c r="C103" s="1"/>
      <c r="D103" s="1"/>
      <c r="E103" s="1"/>
      <c r="F103" s="1"/>
      <c r="G103" s="1"/>
      <c r="H103" s="1"/>
      <c r="I103" s="39"/>
      <c r="J103" s="39"/>
      <c r="K103" s="39"/>
      <c r="L103" s="7"/>
    </row>
    <row r="104" spans="1:39" s="4" customFormat="1" ht="12.7" customHeight="1" thickBot="1" x14ac:dyDescent="0.25">
      <c r="B104" s="1"/>
      <c r="C104" s="1"/>
      <c r="D104" s="1"/>
      <c r="E104" s="1"/>
      <c r="F104" s="1"/>
      <c r="G104" s="1"/>
      <c r="H104" s="1"/>
      <c r="I104" s="39"/>
      <c r="J104" s="39"/>
      <c r="K104" s="39"/>
      <c r="L104" s="7"/>
    </row>
    <row r="105" spans="1:39" s="8" customFormat="1" ht="13.6" hidden="1" customHeight="1" thickBot="1" x14ac:dyDescent="0.25">
      <c r="A105" s="4"/>
      <c r="B105" s="46" t="s">
        <v>3</v>
      </c>
      <c r="C105" s="81" t="s">
        <v>289</v>
      </c>
      <c r="D105" s="82"/>
      <c r="E105" s="82"/>
      <c r="F105" s="83"/>
      <c r="G105" s="47" t="s">
        <v>4</v>
      </c>
      <c r="H105" s="48">
        <v>14</v>
      </c>
      <c r="I105" s="39"/>
      <c r="J105" s="39"/>
      <c r="K105" s="39"/>
      <c r="L105" s="7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</row>
    <row r="106" spans="1:39" s="8" customFormat="1" ht="13.6" hidden="1" customHeight="1" thickBot="1" x14ac:dyDescent="0.25">
      <c r="A106" s="4"/>
      <c r="B106" s="49" t="s">
        <v>5</v>
      </c>
      <c r="C106" s="105" t="s">
        <v>293</v>
      </c>
      <c r="D106" s="106"/>
      <c r="E106" s="106"/>
      <c r="F106" s="107"/>
      <c r="G106" s="50" t="s">
        <v>4</v>
      </c>
      <c r="H106" s="51">
        <v>232</v>
      </c>
      <c r="I106" s="39"/>
      <c r="J106" s="39"/>
      <c r="K106" s="39"/>
      <c r="L106" s="7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</row>
    <row r="107" spans="1:39" s="8" customFormat="1" ht="25.55" customHeight="1" thickTop="1" thickBot="1" x14ac:dyDescent="0.25">
      <c r="A107" s="4"/>
      <c r="B107" s="52" t="s">
        <v>6</v>
      </c>
      <c r="C107" s="108" t="s">
        <v>310</v>
      </c>
      <c r="D107" s="109"/>
      <c r="E107" s="109"/>
      <c r="F107" s="110"/>
      <c r="G107" s="53" t="s">
        <v>4</v>
      </c>
      <c r="H107" s="54">
        <v>169</v>
      </c>
      <c r="I107" s="160" t="s">
        <v>7</v>
      </c>
      <c r="J107" s="160"/>
      <c r="K107" s="160"/>
      <c r="L107" s="15">
        <f>+'[14]404 PRF'!V24</f>
        <v>1</v>
      </c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</row>
    <row r="108" spans="1:39" s="8" customFormat="1" ht="35.299999999999997" customHeight="1" thickTop="1" thickBot="1" x14ac:dyDescent="0.25">
      <c r="A108" s="4"/>
      <c r="B108" s="55" t="s">
        <v>9</v>
      </c>
      <c r="C108" s="69">
        <v>404</v>
      </c>
      <c r="D108" s="56" t="s">
        <v>10</v>
      </c>
      <c r="E108" s="117" t="s">
        <v>311</v>
      </c>
      <c r="F108" s="118"/>
      <c r="G108" s="118"/>
      <c r="H108" s="119"/>
      <c r="I108" s="39"/>
      <c r="J108" s="39"/>
      <c r="K108" s="39"/>
      <c r="L108" s="7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</row>
    <row r="109" spans="1:39" s="8" customFormat="1" ht="12.7" hidden="1" customHeight="1" x14ac:dyDescent="0.2">
      <c r="A109" s="4"/>
      <c r="B109" s="57" t="s">
        <v>11</v>
      </c>
      <c r="C109" s="58" t="s">
        <v>62</v>
      </c>
      <c r="D109" s="59" t="s">
        <v>12</v>
      </c>
      <c r="E109" s="58">
        <v>100</v>
      </c>
      <c r="F109" s="59" t="s">
        <v>13</v>
      </c>
      <c r="G109" s="60">
        <v>0</v>
      </c>
      <c r="H109" s="61"/>
      <c r="I109" s="39"/>
      <c r="J109" s="39"/>
      <c r="K109" s="39"/>
      <c r="L109" s="7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</row>
    <row r="110" spans="1:39" s="8" customFormat="1" ht="12.7" hidden="1" customHeight="1" x14ac:dyDescent="0.2">
      <c r="A110" s="4"/>
      <c r="B110" s="46" t="s">
        <v>14</v>
      </c>
      <c r="C110" s="68" t="s">
        <v>63</v>
      </c>
      <c r="D110" s="47" t="s">
        <v>15</v>
      </c>
      <c r="E110" s="68" t="s">
        <v>64</v>
      </c>
      <c r="F110" s="47"/>
      <c r="G110" s="47"/>
      <c r="H110" s="62"/>
      <c r="I110" s="39"/>
      <c r="J110" s="39"/>
      <c r="K110" s="39"/>
      <c r="L110" s="7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</row>
    <row r="111" spans="1:39" s="8" customFormat="1" ht="13.6" hidden="1" customHeight="1" thickBot="1" x14ac:dyDescent="0.25">
      <c r="A111" s="4"/>
      <c r="B111" s="55" t="s">
        <v>16</v>
      </c>
      <c r="C111" s="120" t="s">
        <v>65</v>
      </c>
      <c r="D111" s="121"/>
      <c r="E111" s="121"/>
      <c r="F111" s="121"/>
      <c r="G111" s="121"/>
      <c r="H111" s="122"/>
      <c r="I111" s="39"/>
      <c r="J111" s="39"/>
      <c r="K111" s="39"/>
      <c r="L111" s="7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</row>
    <row r="112" spans="1:39" s="4" customFormat="1" ht="12.7" customHeight="1" thickBot="1" x14ac:dyDescent="0.25">
      <c r="B112" s="1"/>
      <c r="C112" s="1"/>
      <c r="D112" s="1"/>
      <c r="E112" s="1"/>
      <c r="F112" s="1"/>
      <c r="G112" s="1"/>
      <c r="H112" s="1"/>
      <c r="I112" s="39"/>
      <c r="J112" s="39"/>
      <c r="K112" s="39"/>
      <c r="L112" s="7"/>
    </row>
    <row r="113" spans="1:39" s="4" customFormat="1" ht="13.6" hidden="1" customHeight="1" thickBot="1" x14ac:dyDescent="0.25">
      <c r="B113" s="1"/>
      <c r="C113" s="1"/>
      <c r="D113" s="1"/>
      <c r="E113" s="1"/>
      <c r="F113" s="1"/>
      <c r="G113" s="1"/>
      <c r="H113" s="1"/>
      <c r="I113" s="39"/>
      <c r="J113" s="39"/>
      <c r="K113" s="39"/>
      <c r="L113" s="7"/>
    </row>
    <row r="114" spans="1:39" s="8" customFormat="1" ht="13.6" hidden="1" customHeight="1" thickBot="1" x14ac:dyDescent="0.25">
      <c r="A114" s="4"/>
      <c r="B114" s="46" t="s">
        <v>3</v>
      </c>
      <c r="C114" s="81" t="s">
        <v>289</v>
      </c>
      <c r="D114" s="82"/>
      <c r="E114" s="82"/>
      <c r="F114" s="83"/>
      <c r="G114" s="47" t="s">
        <v>4</v>
      </c>
      <c r="H114" s="48">
        <v>14</v>
      </c>
      <c r="I114" s="39"/>
      <c r="J114" s="39"/>
      <c r="K114" s="39"/>
      <c r="L114" s="7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</row>
    <row r="115" spans="1:39" s="8" customFormat="1" ht="13.6" hidden="1" customHeight="1" thickBot="1" x14ac:dyDescent="0.25">
      <c r="A115" s="4"/>
      <c r="B115" s="46" t="s">
        <v>5</v>
      </c>
      <c r="C115" s="129" t="s">
        <v>293</v>
      </c>
      <c r="D115" s="130"/>
      <c r="E115" s="130"/>
      <c r="F115" s="131"/>
      <c r="G115" s="47" t="s">
        <v>4</v>
      </c>
      <c r="H115" s="48">
        <v>232</v>
      </c>
      <c r="I115" s="39"/>
      <c r="J115" s="39"/>
      <c r="K115" s="39"/>
      <c r="L115" s="7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</row>
    <row r="116" spans="1:39" s="8" customFormat="1" ht="25.55" customHeight="1" thickTop="1" thickBot="1" x14ac:dyDescent="0.25">
      <c r="A116" s="4"/>
      <c r="B116" s="46" t="s">
        <v>6</v>
      </c>
      <c r="C116" s="132" t="s">
        <v>312</v>
      </c>
      <c r="D116" s="133"/>
      <c r="E116" s="133"/>
      <c r="F116" s="134"/>
      <c r="G116" s="47" t="s">
        <v>4</v>
      </c>
      <c r="H116" s="48">
        <v>2348</v>
      </c>
      <c r="I116" s="160" t="s">
        <v>7</v>
      </c>
      <c r="J116" s="160"/>
      <c r="K116" s="160"/>
      <c r="L116" s="15">
        <f>+'[14]427 PRF'!J27</f>
        <v>0</v>
      </c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</row>
    <row r="117" spans="1:39" s="8" customFormat="1" ht="35.299999999999997" customHeight="1" thickTop="1" x14ac:dyDescent="0.2">
      <c r="A117" s="4"/>
      <c r="B117" s="46" t="s">
        <v>9</v>
      </c>
      <c r="C117" s="68">
        <v>427</v>
      </c>
      <c r="D117" s="47" t="s">
        <v>10</v>
      </c>
      <c r="E117" s="135" t="s">
        <v>313</v>
      </c>
      <c r="F117" s="136"/>
      <c r="G117" s="136"/>
      <c r="H117" s="137"/>
      <c r="I117" s="39"/>
      <c r="J117" s="39"/>
      <c r="K117" s="39"/>
      <c r="L117" s="7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</row>
    <row r="118" spans="1:39" s="8" customFormat="1" ht="12.7" hidden="1" customHeight="1" x14ac:dyDescent="0.2">
      <c r="A118" s="4"/>
      <c r="B118" s="46" t="s">
        <v>11</v>
      </c>
      <c r="C118" s="68" t="s">
        <v>148</v>
      </c>
      <c r="D118" s="47" t="s">
        <v>12</v>
      </c>
      <c r="E118" s="68">
        <v>1</v>
      </c>
      <c r="F118" s="47" t="s">
        <v>13</v>
      </c>
      <c r="G118" s="70">
        <v>0</v>
      </c>
      <c r="H118" s="62"/>
      <c r="I118" s="39"/>
      <c r="J118" s="39"/>
      <c r="K118" s="39"/>
      <c r="L118" s="7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</row>
    <row r="119" spans="1:39" s="8" customFormat="1" ht="12.7" hidden="1" customHeight="1" x14ac:dyDescent="0.2">
      <c r="A119" s="4"/>
      <c r="B119" s="46" t="s">
        <v>14</v>
      </c>
      <c r="C119" s="68" t="s">
        <v>63</v>
      </c>
      <c r="D119" s="47" t="s">
        <v>15</v>
      </c>
      <c r="E119" s="68" t="s">
        <v>194</v>
      </c>
      <c r="F119" s="47"/>
      <c r="G119" s="47"/>
      <c r="H119" s="62"/>
      <c r="I119" s="39"/>
      <c r="J119" s="39"/>
      <c r="K119" s="39"/>
      <c r="L119" s="7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</row>
    <row r="120" spans="1:39" s="8" customFormat="1" ht="13.6" hidden="1" customHeight="1" thickBot="1" x14ac:dyDescent="0.25">
      <c r="A120" s="4"/>
      <c r="B120" s="55" t="s">
        <v>16</v>
      </c>
      <c r="C120" s="120" t="s">
        <v>192</v>
      </c>
      <c r="D120" s="121"/>
      <c r="E120" s="121"/>
      <c r="F120" s="121"/>
      <c r="G120" s="121"/>
      <c r="H120" s="122"/>
      <c r="I120" s="39"/>
      <c r="J120" s="39"/>
      <c r="K120" s="39"/>
      <c r="L120" s="7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</row>
    <row r="121" spans="1:39" s="4" customFormat="1" ht="12.7" hidden="1" customHeight="1" x14ac:dyDescent="0.2">
      <c r="B121" s="1"/>
      <c r="C121" s="1"/>
      <c r="D121" s="1"/>
      <c r="E121" s="1"/>
      <c r="F121" s="1"/>
      <c r="G121" s="1"/>
      <c r="H121" s="1"/>
      <c r="I121" s="39"/>
      <c r="J121" s="39"/>
      <c r="K121" s="39"/>
      <c r="L121" s="7"/>
    </row>
    <row r="122" spans="1:39" s="4" customFormat="1" ht="12.7" hidden="1" customHeight="1" x14ac:dyDescent="0.2">
      <c r="B122" s="1"/>
      <c r="C122" s="1"/>
      <c r="D122" s="1"/>
      <c r="E122" s="1"/>
      <c r="F122" s="1"/>
      <c r="G122" s="1"/>
      <c r="H122" s="1"/>
      <c r="I122" s="39"/>
      <c r="J122" s="39"/>
      <c r="K122" s="39"/>
      <c r="L122" s="7"/>
    </row>
    <row r="123" spans="1:39" s="4" customFormat="1" ht="12.7" hidden="1" customHeight="1" x14ac:dyDescent="0.2">
      <c r="B123" s="1"/>
      <c r="C123" s="1"/>
      <c r="D123" s="1"/>
      <c r="E123" s="1"/>
      <c r="F123" s="1"/>
      <c r="G123" s="1"/>
      <c r="H123" s="1"/>
      <c r="I123" s="39"/>
      <c r="J123" s="39"/>
      <c r="K123" s="39"/>
      <c r="L123" s="7"/>
    </row>
    <row r="124" spans="1:39" s="8" customFormat="1" ht="12.7" hidden="1" customHeight="1" x14ac:dyDescent="0.2">
      <c r="A124" s="4"/>
      <c r="B124" s="46" t="s">
        <v>3</v>
      </c>
      <c r="C124" s="81" t="s">
        <v>289</v>
      </c>
      <c r="D124" s="82"/>
      <c r="E124" s="82"/>
      <c r="F124" s="83"/>
      <c r="G124" s="47" t="s">
        <v>4</v>
      </c>
      <c r="H124" s="48">
        <v>14</v>
      </c>
      <c r="I124" s="39"/>
      <c r="J124" s="39"/>
      <c r="K124" s="39"/>
      <c r="L124" s="7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</row>
    <row r="125" spans="1:39" s="8" customFormat="1" ht="12.7" hidden="1" customHeight="1" x14ac:dyDescent="0.2">
      <c r="A125" s="4"/>
      <c r="B125" s="49" t="s">
        <v>5</v>
      </c>
      <c r="C125" s="123" t="s">
        <v>290</v>
      </c>
      <c r="D125" s="124"/>
      <c r="E125" s="124"/>
      <c r="F125" s="125"/>
      <c r="G125" s="50" t="s">
        <v>4</v>
      </c>
      <c r="H125" s="51">
        <v>53</v>
      </c>
      <c r="I125" s="39"/>
      <c r="J125" s="39"/>
      <c r="K125" s="39"/>
      <c r="L125" s="7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</row>
    <row r="126" spans="1:39" s="4" customFormat="1" ht="14" thickBot="1" x14ac:dyDescent="0.25">
      <c r="B126" s="63"/>
      <c r="C126" s="64"/>
      <c r="D126" s="64"/>
      <c r="E126" s="64"/>
      <c r="F126" s="64"/>
      <c r="G126" s="65"/>
      <c r="H126" s="66"/>
      <c r="I126" s="39"/>
      <c r="J126" s="39"/>
      <c r="K126" s="39"/>
      <c r="L126" s="7"/>
    </row>
    <row r="127" spans="1:39" s="8" customFormat="1" ht="25.55" customHeight="1" thickBot="1" x14ac:dyDescent="0.25">
      <c r="A127" s="4"/>
      <c r="B127" s="52" t="s">
        <v>6</v>
      </c>
      <c r="C127" s="108" t="s">
        <v>291</v>
      </c>
      <c r="D127" s="109"/>
      <c r="E127" s="109"/>
      <c r="F127" s="110"/>
      <c r="G127" s="53" t="s">
        <v>4</v>
      </c>
      <c r="H127" s="54">
        <v>2209</v>
      </c>
      <c r="I127" s="160" t="s">
        <v>7</v>
      </c>
      <c r="J127" s="160"/>
      <c r="K127" s="160"/>
      <c r="L127" s="26">
        <f>+'[14]449 PRF'!V24</f>
        <v>1.9736434108527132</v>
      </c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</row>
    <row r="128" spans="1:39" s="8" customFormat="1" ht="54.4" customHeight="1" thickTop="1" thickBot="1" x14ac:dyDescent="0.25">
      <c r="A128" s="4"/>
      <c r="B128" s="55" t="s">
        <v>9</v>
      </c>
      <c r="C128" s="69">
        <v>449</v>
      </c>
      <c r="D128" s="56" t="s">
        <v>10</v>
      </c>
      <c r="E128" s="117" t="s">
        <v>314</v>
      </c>
      <c r="F128" s="118"/>
      <c r="G128" s="118"/>
      <c r="H128" s="119"/>
      <c r="I128" s="39"/>
      <c r="J128" s="39"/>
      <c r="K128" s="39"/>
      <c r="L128" s="7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</row>
    <row r="129" spans="1:39" s="8" customFormat="1" ht="12.7" hidden="1" customHeight="1" x14ac:dyDescent="0.2">
      <c r="A129" s="4"/>
      <c r="B129" s="57" t="s">
        <v>11</v>
      </c>
      <c r="C129" s="58" t="s">
        <v>62</v>
      </c>
      <c r="D129" s="59" t="s">
        <v>12</v>
      </c>
      <c r="E129" s="58">
        <v>100</v>
      </c>
      <c r="F129" s="59" t="s">
        <v>13</v>
      </c>
      <c r="G129" s="60">
        <v>0</v>
      </c>
      <c r="H129" s="61"/>
      <c r="I129" s="39"/>
      <c r="J129" s="39"/>
      <c r="K129" s="39"/>
      <c r="L129" s="7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</row>
    <row r="130" spans="1:39" s="8" customFormat="1" ht="12.7" hidden="1" customHeight="1" x14ac:dyDescent="0.2">
      <c r="A130" s="4"/>
      <c r="B130" s="46" t="s">
        <v>14</v>
      </c>
      <c r="C130" s="68" t="s">
        <v>63</v>
      </c>
      <c r="D130" s="47" t="s">
        <v>15</v>
      </c>
      <c r="E130" s="68" t="s">
        <v>64</v>
      </c>
      <c r="F130" s="47"/>
      <c r="G130" s="47"/>
      <c r="H130" s="62"/>
      <c r="I130" s="39"/>
      <c r="J130" s="39"/>
      <c r="K130" s="39"/>
      <c r="L130" s="7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</row>
    <row r="131" spans="1:39" s="8" customFormat="1" ht="13.6" hidden="1" customHeight="1" thickBot="1" x14ac:dyDescent="0.25">
      <c r="A131" s="4"/>
      <c r="B131" s="55" t="s">
        <v>16</v>
      </c>
      <c r="C131" s="120" t="s">
        <v>96</v>
      </c>
      <c r="D131" s="121"/>
      <c r="E131" s="121"/>
      <c r="F131" s="121"/>
      <c r="G131" s="121"/>
      <c r="H131" s="122"/>
      <c r="I131" s="39"/>
      <c r="J131" s="39"/>
      <c r="K131" s="39"/>
      <c r="L131" s="7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</row>
    <row r="132" spans="1:39" s="4" customFormat="1" ht="12.7" customHeight="1" thickBot="1" x14ac:dyDescent="0.25">
      <c r="B132" s="1"/>
      <c r="C132" s="1"/>
      <c r="D132" s="1"/>
      <c r="E132" s="1"/>
      <c r="F132" s="1"/>
      <c r="G132" s="1"/>
      <c r="H132" s="1"/>
      <c r="I132" s="39"/>
      <c r="J132" s="39"/>
      <c r="K132" s="39"/>
      <c r="L132" s="7"/>
    </row>
    <row r="133" spans="1:39" s="4" customFormat="1" ht="13.6" hidden="1" customHeight="1" thickBot="1" x14ac:dyDescent="0.25">
      <c r="B133" s="1"/>
      <c r="C133" s="1"/>
      <c r="D133" s="1"/>
      <c r="E133" s="1"/>
      <c r="F133" s="1"/>
      <c r="G133" s="1"/>
      <c r="H133" s="1"/>
      <c r="I133" s="39"/>
      <c r="J133" s="39"/>
      <c r="K133" s="39"/>
      <c r="L133" s="7"/>
    </row>
    <row r="134" spans="1:39" s="8" customFormat="1" ht="13.6" hidden="1" customHeight="1" thickBot="1" x14ac:dyDescent="0.25">
      <c r="A134" s="4"/>
      <c r="B134" s="46" t="s">
        <v>3</v>
      </c>
      <c r="C134" s="81" t="s">
        <v>289</v>
      </c>
      <c r="D134" s="82"/>
      <c r="E134" s="82"/>
      <c r="F134" s="83"/>
      <c r="G134" s="47" t="s">
        <v>4</v>
      </c>
      <c r="H134" s="48">
        <v>14</v>
      </c>
      <c r="I134" s="39"/>
      <c r="J134" s="39"/>
      <c r="K134" s="39"/>
      <c r="L134" s="7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</row>
    <row r="135" spans="1:39" s="8" customFormat="1" ht="13.6" hidden="1" customHeight="1" thickBot="1" x14ac:dyDescent="0.25">
      <c r="A135" s="4"/>
      <c r="B135" s="49" t="s">
        <v>5</v>
      </c>
      <c r="C135" s="105" t="s">
        <v>290</v>
      </c>
      <c r="D135" s="106"/>
      <c r="E135" s="106"/>
      <c r="F135" s="107"/>
      <c r="G135" s="50" t="s">
        <v>4</v>
      </c>
      <c r="H135" s="51">
        <v>53</v>
      </c>
      <c r="I135" s="39"/>
      <c r="J135" s="39"/>
      <c r="K135" s="39"/>
      <c r="L135" s="7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</row>
    <row r="136" spans="1:39" s="8" customFormat="1" ht="25.55" customHeight="1" thickTop="1" thickBot="1" x14ac:dyDescent="0.25">
      <c r="A136" s="4"/>
      <c r="B136" s="52" t="s">
        <v>6</v>
      </c>
      <c r="C136" s="108" t="s">
        <v>306</v>
      </c>
      <c r="D136" s="109"/>
      <c r="E136" s="109"/>
      <c r="F136" s="110"/>
      <c r="G136" s="53" t="s">
        <v>4</v>
      </c>
      <c r="H136" s="54">
        <v>2198</v>
      </c>
      <c r="I136" s="160" t="s">
        <v>7</v>
      </c>
      <c r="J136" s="160"/>
      <c r="K136" s="160"/>
      <c r="L136" s="15">
        <f>+'[14]451 PRF'!V73</f>
        <v>0.96806749747186349</v>
      </c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</row>
    <row r="137" spans="1:39" s="8" customFormat="1" ht="35.299999999999997" customHeight="1" thickTop="1" thickBot="1" x14ac:dyDescent="0.25">
      <c r="A137" s="4"/>
      <c r="B137" s="55" t="s">
        <v>9</v>
      </c>
      <c r="C137" s="69">
        <v>451</v>
      </c>
      <c r="D137" s="56" t="s">
        <v>10</v>
      </c>
      <c r="E137" s="117" t="s">
        <v>315</v>
      </c>
      <c r="F137" s="118"/>
      <c r="G137" s="118"/>
      <c r="H137" s="119"/>
      <c r="I137" s="39"/>
      <c r="J137" s="39"/>
      <c r="K137" s="39"/>
      <c r="L137" s="7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</row>
    <row r="138" spans="1:39" s="8" customFormat="1" ht="12.7" hidden="1" customHeight="1" x14ac:dyDescent="0.2">
      <c r="A138" s="4"/>
      <c r="B138" s="57" t="s">
        <v>11</v>
      </c>
      <c r="C138" s="58" t="s">
        <v>62</v>
      </c>
      <c r="D138" s="59" t="s">
        <v>12</v>
      </c>
      <c r="E138" s="58">
        <v>100</v>
      </c>
      <c r="F138" s="59" t="s">
        <v>13</v>
      </c>
      <c r="G138" s="60">
        <v>0</v>
      </c>
      <c r="H138" s="61"/>
      <c r="I138" s="39"/>
      <c r="J138" s="39"/>
      <c r="K138" s="39"/>
      <c r="L138" s="7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</row>
    <row r="139" spans="1:39" s="8" customFormat="1" ht="12.7" hidden="1" customHeight="1" x14ac:dyDescent="0.2">
      <c r="A139" s="4"/>
      <c r="B139" s="46" t="s">
        <v>14</v>
      </c>
      <c r="C139" s="68" t="s">
        <v>72</v>
      </c>
      <c r="D139" s="47" t="s">
        <v>15</v>
      </c>
      <c r="E139" s="68" t="s">
        <v>64</v>
      </c>
      <c r="F139" s="47"/>
      <c r="G139" s="47"/>
      <c r="H139" s="62"/>
      <c r="I139" s="39"/>
      <c r="J139" s="39"/>
      <c r="K139" s="39"/>
      <c r="L139" s="7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</row>
    <row r="140" spans="1:39" s="8" customFormat="1" ht="13.6" hidden="1" customHeight="1" thickBot="1" x14ac:dyDescent="0.25">
      <c r="A140" s="4"/>
      <c r="B140" s="55" t="s">
        <v>16</v>
      </c>
      <c r="C140" s="120" t="s">
        <v>96</v>
      </c>
      <c r="D140" s="121"/>
      <c r="E140" s="121"/>
      <c r="F140" s="121"/>
      <c r="G140" s="121"/>
      <c r="H140" s="122"/>
      <c r="I140" s="39"/>
      <c r="J140" s="39"/>
      <c r="K140" s="39"/>
      <c r="L140" s="7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</row>
    <row r="141" spans="1:39" s="4" customFormat="1" ht="12.7" hidden="1" customHeight="1" x14ac:dyDescent="0.2">
      <c r="B141" s="1"/>
      <c r="C141" s="1"/>
      <c r="D141" s="1"/>
      <c r="E141" s="1"/>
      <c r="F141" s="1"/>
      <c r="G141" s="1"/>
      <c r="H141" s="1"/>
      <c r="I141" s="39"/>
      <c r="J141" s="39"/>
      <c r="K141" s="39"/>
      <c r="L141" s="7"/>
    </row>
    <row r="142" spans="1:39" s="4" customFormat="1" ht="12.7" hidden="1" customHeight="1" x14ac:dyDescent="0.2">
      <c r="B142" s="1"/>
      <c r="C142" s="1"/>
      <c r="D142" s="1"/>
      <c r="E142" s="1"/>
      <c r="F142" s="1"/>
      <c r="G142" s="1"/>
      <c r="H142" s="1"/>
      <c r="I142" s="39"/>
      <c r="J142" s="39"/>
      <c r="K142" s="39"/>
      <c r="L142" s="7"/>
    </row>
    <row r="143" spans="1:39" s="4" customFormat="1" ht="12.7" customHeight="1" thickBot="1" x14ac:dyDescent="0.25">
      <c r="B143" s="1"/>
      <c r="C143" s="1"/>
      <c r="D143" s="1"/>
      <c r="E143" s="1"/>
      <c r="F143" s="1"/>
      <c r="G143" s="1"/>
      <c r="H143" s="1"/>
      <c r="I143" s="39"/>
      <c r="J143" s="39"/>
      <c r="K143" s="39"/>
      <c r="L143" s="7"/>
    </row>
    <row r="144" spans="1:39" s="8" customFormat="1" ht="13.6" hidden="1" customHeight="1" thickBot="1" x14ac:dyDescent="0.25">
      <c r="A144" s="4"/>
      <c r="B144" s="46" t="s">
        <v>3</v>
      </c>
      <c r="C144" s="81" t="s">
        <v>289</v>
      </c>
      <c r="D144" s="82"/>
      <c r="E144" s="82"/>
      <c r="F144" s="83"/>
      <c r="G144" s="47" t="s">
        <v>4</v>
      </c>
      <c r="H144" s="48">
        <v>14</v>
      </c>
      <c r="I144" s="39"/>
      <c r="J144" s="39"/>
      <c r="K144" s="39"/>
      <c r="L144" s="7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</row>
    <row r="145" spans="1:39" s="8" customFormat="1" ht="13.6" hidden="1" customHeight="1" thickBot="1" x14ac:dyDescent="0.25">
      <c r="A145" s="4"/>
      <c r="B145" s="46" t="s">
        <v>5</v>
      </c>
      <c r="C145" s="129" t="s">
        <v>290</v>
      </c>
      <c r="D145" s="130"/>
      <c r="E145" s="130"/>
      <c r="F145" s="131"/>
      <c r="G145" s="47" t="s">
        <v>4</v>
      </c>
      <c r="H145" s="48">
        <v>53</v>
      </c>
      <c r="I145" s="39"/>
      <c r="J145" s="39"/>
      <c r="K145" s="39"/>
      <c r="L145" s="7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</row>
    <row r="146" spans="1:39" s="8" customFormat="1" ht="25.55" customHeight="1" thickTop="1" thickBot="1" x14ac:dyDescent="0.25">
      <c r="A146" s="4"/>
      <c r="B146" s="46" t="s">
        <v>6</v>
      </c>
      <c r="C146" s="132" t="s">
        <v>291</v>
      </c>
      <c r="D146" s="133"/>
      <c r="E146" s="133"/>
      <c r="F146" s="134"/>
      <c r="G146" s="47" t="s">
        <v>4</v>
      </c>
      <c r="H146" s="48">
        <v>2209</v>
      </c>
      <c r="I146" s="160" t="s">
        <v>7</v>
      </c>
      <c r="J146" s="160"/>
      <c r="K146" s="160"/>
      <c r="L146" s="15">
        <f>+'[14]452 PRF'!V24</f>
        <v>0</v>
      </c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</row>
    <row r="147" spans="1:39" s="8" customFormat="1" ht="52.9" customHeight="1" thickTop="1" x14ac:dyDescent="0.2">
      <c r="A147" s="4"/>
      <c r="B147" s="46" t="s">
        <v>9</v>
      </c>
      <c r="C147" s="68">
        <v>452</v>
      </c>
      <c r="D147" s="47" t="s">
        <v>10</v>
      </c>
      <c r="E147" s="135" t="s">
        <v>316</v>
      </c>
      <c r="F147" s="136"/>
      <c r="G147" s="136"/>
      <c r="H147" s="137"/>
      <c r="I147" s="39"/>
      <c r="J147" s="39"/>
      <c r="K147" s="39"/>
      <c r="L147" s="7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</row>
    <row r="148" spans="1:39" s="8" customFormat="1" ht="12.7" hidden="1" customHeight="1" x14ac:dyDescent="0.2">
      <c r="A148" s="4"/>
      <c r="B148" s="46" t="s">
        <v>11</v>
      </c>
      <c r="C148" s="68" t="s">
        <v>62</v>
      </c>
      <c r="D148" s="47" t="s">
        <v>12</v>
      </c>
      <c r="E148" s="68">
        <v>100</v>
      </c>
      <c r="F148" s="47" t="s">
        <v>13</v>
      </c>
      <c r="G148" s="70">
        <v>0</v>
      </c>
      <c r="H148" s="62"/>
      <c r="I148" s="39"/>
      <c r="J148" s="39"/>
      <c r="K148" s="39"/>
      <c r="L148" s="7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</row>
    <row r="149" spans="1:39" s="8" customFormat="1" ht="12.7" hidden="1" customHeight="1" x14ac:dyDescent="0.2">
      <c r="A149" s="4"/>
      <c r="B149" s="46" t="s">
        <v>14</v>
      </c>
      <c r="C149" s="68" t="s">
        <v>63</v>
      </c>
      <c r="D149" s="47" t="s">
        <v>15</v>
      </c>
      <c r="E149" s="68" t="s">
        <v>194</v>
      </c>
      <c r="F149" s="47"/>
      <c r="G149" s="47"/>
      <c r="H149" s="62"/>
      <c r="I149" s="39"/>
      <c r="J149" s="39"/>
      <c r="K149" s="39"/>
      <c r="L149" s="7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</row>
    <row r="150" spans="1:39" s="8" customFormat="1" ht="13.6" hidden="1" customHeight="1" thickBot="1" x14ac:dyDescent="0.25">
      <c r="A150" s="4"/>
      <c r="B150" s="55" t="s">
        <v>16</v>
      </c>
      <c r="C150" s="120" t="s">
        <v>96</v>
      </c>
      <c r="D150" s="121"/>
      <c r="E150" s="121"/>
      <c r="F150" s="121"/>
      <c r="G150" s="121"/>
      <c r="H150" s="122"/>
      <c r="I150" s="39"/>
      <c r="J150" s="39"/>
      <c r="K150" s="39"/>
      <c r="L150" s="7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</row>
    <row r="151" spans="1:39" s="4" customFormat="1" ht="12.7" customHeight="1" thickBot="1" x14ac:dyDescent="0.25">
      <c r="B151" s="1"/>
      <c r="C151" s="1"/>
      <c r="D151" s="1"/>
      <c r="E151" s="1"/>
      <c r="F151" s="1"/>
      <c r="G151" s="1"/>
      <c r="H151" s="1"/>
      <c r="I151" s="39"/>
      <c r="J151" s="39"/>
      <c r="K151" s="39"/>
      <c r="L151" s="7"/>
    </row>
    <row r="152" spans="1:39" s="4" customFormat="1" ht="13.6" hidden="1" customHeight="1" thickBot="1" x14ac:dyDescent="0.25">
      <c r="B152" s="1"/>
      <c r="C152" s="1"/>
      <c r="D152" s="1"/>
      <c r="E152" s="1"/>
      <c r="F152" s="1"/>
      <c r="G152" s="1"/>
      <c r="H152" s="1"/>
      <c r="I152" s="39"/>
      <c r="J152" s="39"/>
      <c r="K152" s="39"/>
      <c r="L152" s="7"/>
    </row>
    <row r="153" spans="1:39" s="8" customFormat="1" ht="13.6" hidden="1" customHeight="1" thickBot="1" x14ac:dyDescent="0.25">
      <c r="A153" s="4"/>
      <c r="B153" s="46" t="s">
        <v>3</v>
      </c>
      <c r="C153" s="81" t="s">
        <v>289</v>
      </c>
      <c r="D153" s="82"/>
      <c r="E153" s="82"/>
      <c r="F153" s="83"/>
      <c r="G153" s="47" t="s">
        <v>4</v>
      </c>
      <c r="H153" s="48">
        <v>14</v>
      </c>
      <c r="I153" s="39"/>
      <c r="J153" s="39"/>
      <c r="K153" s="39"/>
      <c r="L153" s="7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</row>
    <row r="154" spans="1:39" s="8" customFormat="1" ht="13.6" hidden="1" customHeight="1" thickBot="1" x14ac:dyDescent="0.25">
      <c r="A154" s="4"/>
      <c r="B154" s="49" t="s">
        <v>5</v>
      </c>
      <c r="C154" s="105" t="s">
        <v>289</v>
      </c>
      <c r="D154" s="106"/>
      <c r="E154" s="106"/>
      <c r="F154" s="107"/>
      <c r="G154" s="50" t="s">
        <v>4</v>
      </c>
      <c r="H154" s="51">
        <v>264</v>
      </c>
      <c r="I154" s="39"/>
      <c r="J154" s="39"/>
      <c r="K154" s="39"/>
      <c r="L154" s="7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</row>
    <row r="155" spans="1:39" s="8" customFormat="1" ht="25.55" customHeight="1" thickTop="1" thickBot="1" x14ac:dyDescent="0.25">
      <c r="A155" s="4"/>
      <c r="B155" s="52" t="s">
        <v>6</v>
      </c>
      <c r="C155" s="108" t="s">
        <v>289</v>
      </c>
      <c r="D155" s="109"/>
      <c r="E155" s="109"/>
      <c r="F155" s="110"/>
      <c r="G155" s="53" t="s">
        <v>4</v>
      </c>
      <c r="H155" s="54">
        <v>3075</v>
      </c>
      <c r="I155" s="160" t="s">
        <v>7</v>
      </c>
      <c r="J155" s="160"/>
      <c r="K155" s="160"/>
      <c r="L155" s="15">
        <f>+'[14]5068 PRF'!CB73</f>
        <v>0.97251461247013338</v>
      </c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</row>
    <row r="156" spans="1:39" s="8" customFormat="1" ht="35.299999999999997" customHeight="1" thickTop="1" thickBot="1" x14ac:dyDescent="0.25">
      <c r="A156" s="4"/>
      <c r="B156" s="55" t="s">
        <v>9</v>
      </c>
      <c r="C156" s="69">
        <v>5068</v>
      </c>
      <c r="D156" s="56" t="s">
        <v>10</v>
      </c>
      <c r="E156" s="117" t="s">
        <v>317</v>
      </c>
      <c r="F156" s="118"/>
      <c r="G156" s="118"/>
      <c r="H156" s="119"/>
      <c r="I156" s="39"/>
      <c r="J156" s="39"/>
      <c r="K156" s="39"/>
      <c r="L156" s="7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</row>
    <row r="157" spans="1:39" s="8" customFormat="1" ht="12.7" hidden="1" customHeight="1" x14ac:dyDescent="0.2">
      <c r="A157" s="4"/>
      <c r="B157" s="57" t="s">
        <v>11</v>
      </c>
      <c r="C157" s="58" t="s">
        <v>82</v>
      </c>
      <c r="D157" s="59" t="s">
        <v>12</v>
      </c>
      <c r="E157" s="58">
        <v>100</v>
      </c>
      <c r="F157" s="59" t="s">
        <v>13</v>
      </c>
      <c r="G157" s="60">
        <v>0</v>
      </c>
      <c r="H157" s="61"/>
      <c r="I157" s="39"/>
      <c r="J157" s="39"/>
      <c r="K157" s="39"/>
      <c r="L157" s="7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</row>
    <row r="158" spans="1:39" s="8" customFormat="1" ht="12.7" hidden="1" customHeight="1" x14ac:dyDescent="0.2">
      <c r="A158" s="4"/>
      <c r="B158" s="46" t="s">
        <v>14</v>
      </c>
      <c r="C158" s="68" t="s">
        <v>63</v>
      </c>
      <c r="D158" s="47" t="s">
        <v>15</v>
      </c>
      <c r="E158" s="68" t="s">
        <v>64</v>
      </c>
      <c r="F158" s="47"/>
      <c r="G158" s="47"/>
      <c r="H158" s="62"/>
      <c r="I158" s="39"/>
      <c r="J158" s="39"/>
      <c r="K158" s="39"/>
      <c r="L158" s="7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</row>
    <row r="159" spans="1:39" s="8" customFormat="1" ht="13.6" hidden="1" customHeight="1" thickBot="1" x14ac:dyDescent="0.25">
      <c r="A159" s="4"/>
      <c r="B159" s="55" t="s">
        <v>16</v>
      </c>
      <c r="C159" s="120" t="s">
        <v>318</v>
      </c>
      <c r="D159" s="121"/>
      <c r="E159" s="121"/>
      <c r="F159" s="121"/>
      <c r="G159" s="121"/>
      <c r="H159" s="122"/>
      <c r="I159" s="39"/>
      <c r="J159" s="39"/>
      <c r="K159" s="39"/>
      <c r="L159" s="7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</row>
    <row r="160" spans="1:39" s="4" customFormat="1" ht="12.7" hidden="1" customHeight="1" x14ac:dyDescent="0.2">
      <c r="B160" s="1"/>
      <c r="C160" s="1"/>
      <c r="D160" s="1"/>
      <c r="E160" s="1"/>
      <c r="F160" s="1"/>
      <c r="G160" s="1"/>
      <c r="H160" s="1"/>
      <c r="I160" s="39"/>
      <c r="J160" s="39"/>
      <c r="K160" s="39"/>
      <c r="L160" s="7"/>
    </row>
    <row r="161" spans="1:39" s="4" customFormat="1" ht="12.7" hidden="1" customHeight="1" x14ac:dyDescent="0.2">
      <c r="B161" s="1"/>
      <c r="C161" s="1"/>
      <c r="D161" s="1"/>
      <c r="E161" s="1"/>
      <c r="F161" s="1"/>
      <c r="G161" s="1"/>
      <c r="H161" s="1"/>
      <c r="I161" s="39"/>
      <c r="J161" s="39"/>
      <c r="K161" s="39"/>
      <c r="L161" s="7"/>
    </row>
    <row r="162" spans="1:39" s="4" customFormat="1" ht="12.7" hidden="1" customHeight="1" x14ac:dyDescent="0.2">
      <c r="B162" s="1"/>
      <c r="C162" s="1"/>
      <c r="D162" s="1"/>
      <c r="E162" s="1"/>
      <c r="F162" s="1"/>
      <c r="G162" s="1"/>
      <c r="H162" s="1"/>
      <c r="I162" s="39"/>
      <c r="J162" s="39"/>
      <c r="K162" s="39"/>
      <c r="L162" s="7"/>
    </row>
    <row r="163" spans="1:39" s="8" customFormat="1" ht="12.7" hidden="1" customHeight="1" x14ac:dyDescent="0.2">
      <c r="A163" s="4"/>
      <c r="B163" s="46" t="s">
        <v>3</v>
      </c>
      <c r="C163" s="81" t="s">
        <v>289</v>
      </c>
      <c r="D163" s="82"/>
      <c r="E163" s="82"/>
      <c r="F163" s="83"/>
      <c r="G163" s="47" t="s">
        <v>4</v>
      </c>
      <c r="H163" s="48">
        <v>14</v>
      </c>
      <c r="I163" s="39"/>
      <c r="J163" s="39"/>
      <c r="K163" s="39"/>
      <c r="L163" s="7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</row>
    <row r="164" spans="1:39" s="8" customFormat="1" ht="12.7" hidden="1" customHeight="1" x14ac:dyDescent="0.2">
      <c r="A164" s="4"/>
      <c r="B164" s="49" t="s">
        <v>5</v>
      </c>
      <c r="C164" s="123" t="s">
        <v>289</v>
      </c>
      <c r="D164" s="124"/>
      <c r="E164" s="124"/>
      <c r="F164" s="125"/>
      <c r="G164" s="50" t="s">
        <v>4</v>
      </c>
      <c r="H164" s="51">
        <v>264</v>
      </c>
      <c r="I164" s="39"/>
      <c r="J164" s="39"/>
      <c r="K164" s="39"/>
      <c r="L164" s="7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</row>
    <row r="165" spans="1:39" s="4" customFormat="1" ht="14" thickBot="1" x14ac:dyDescent="0.25">
      <c r="B165" s="63"/>
      <c r="C165" s="64"/>
      <c r="D165" s="64"/>
      <c r="E165" s="64"/>
      <c r="F165" s="64"/>
      <c r="G165" s="65"/>
      <c r="H165" s="66"/>
      <c r="I165" s="39"/>
      <c r="J165" s="39"/>
      <c r="K165" s="39"/>
      <c r="L165" s="7"/>
    </row>
    <row r="166" spans="1:39" s="8" customFormat="1" ht="25.55" customHeight="1" thickBot="1" x14ac:dyDescent="0.25">
      <c r="A166" s="4"/>
      <c r="B166" s="52" t="s">
        <v>6</v>
      </c>
      <c r="C166" s="108" t="s">
        <v>289</v>
      </c>
      <c r="D166" s="109"/>
      <c r="E166" s="109"/>
      <c r="F166" s="110"/>
      <c r="G166" s="53" t="s">
        <v>4</v>
      </c>
      <c r="H166" s="54">
        <v>3075</v>
      </c>
      <c r="I166" s="160" t="s">
        <v>7</v>
      </c>
      <c r="J166" s="160"/>
      <c r="K166" s="160"/>
      <c r="L166" s="26">
        <f>+'[14]5069 PRF'!AF24</f>
        <v>3</v>
      </c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</row>
    <row r="167" spans="1:39" s="8" customFormat="1" ht="35.299999999999997" customHeight="1" thickTop="1" thickBot="1" x14ac:dyDescent="0.25">
      <c r="A167" s="4"/>
      <c r="B167" s="55" t="s">
        <v>9</v>
      </c>
      <c r="C167" s="69">
        <v>5069</v>
      </c>
      <c r="D167" s="56" t="s">
        <v>10</v>
      </c>
      <c r="E167" s="117" t="s">
        <v>319</v>
      </c>
      <c r="F167" s="118"/>
      <c r="G167" s="118"/>
      <c r="H167" s="119"/>
      <c r="I167" s="39"/>
      <c r="J167" s="39"/>
      <c r="K167" s="39"/>
      <c r="L167" s="7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</row>
    <row r="168" spans="1:39" s="8" customFormat="1" ht="12.7" hidden="1" customHeight="1" x14ac:dyDescent="0.2">
      <c r="A168" s="4"/>
      <c r="B168" s="57" t="s">
        <v>11</v>
      </c>
      <c r="C168" s="58" t="s">
        <v>62</v>
      </c>
      <c r="D168" s="59" t="s">
        <v>12</v>
      </c>
      <c r="E168" s="58">
        <v>100</v>
      </c>
      <c r="F168" s="59" t="s">
        <v>13</v>
      </c>
      <c r="G168" s="60">
        <v>0</v>
      </c>
      <c r="H168" s="61"/>
      <c r="I168" s="39"/>
      <c r="J168" s="39"/>
      <c r="K168" s="39"/>
      <c r="L168" s="7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</row>
    <row r="169" spans="1:39" s="8" customFormat="1" ht="12.7" hidden="1" customHeight="1" x14ac:dyDescent="0.2">
      <c r="A169" s="4"/>
      <c r="B169" s="46" t="s">
        <v>14</v>
      </c>
      <c r="C169" s="68" t="s">
        <v>63</v>
      </c>
      <c r="D169" s="47" t="s">
        <v>15</v>
      </c>
      <c r="E169" s="68" t="s">
        <v>64</v>
      </c>
      <c r="F169" s="47"/>
      <c r="G169" s="47"/>
      <c r="H169" s="62"/>
      <c r="I169" s="39"/>
      <c r="J169" s="39"/>
      <c r="K169" s="39"/>
      <c r="L169" s="7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</row>
    <row r="170" spans="1:39" s="8" customFormat="1" ht="13.6" hidden="1" customHeight="1" thickBot="1" x14ac:dyDescent="0.25">
      <c r="A170" s="4"/>
      <c r="B170" s="55" t="s">
        <v>16</v>
      </c>
      <c r="C170" s="120" t="s">
        <v>320</v>
      </c>
      <c r="D170" s="121"/>
      <c r="E170" s="121"/>
      <c r="F170" s="121"/>
      <c r="G170" s="121"/>
      <c r="H170" s="122"/>
      <c r="I170" s="39"/>
      <c r="J170" s="39"/>
      <c r="K170" s="39"/>
      <c r="L170" s="7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</row>
    <row r="171" spans="1:39" s="4" customFormat="1" ht="12.7" customHeight="1" thickBot="1" x14ac:dyDescent="0.25">
      <c r="B171" s="1"/>
      <c r="C171" s="1"/>
      <c r="D171" s="1"/>
      <c r="E171" s="1"/>
      <c r="F171" s="1"/>
      <c r="G171" s="1"/>
      <c r="H171" s="1"/>
      <c r="I171" s="39"/>
      <c r="J171" s="39"/>
      <c r="K171" s="39"/>
      <c r="L171" s="7"/>
    </row>
    <row r="172" spans="1:39" s="4" customFormat="1" ht="13.6" hidden="1" customHeight="1" thickBot="1" x14ac:dyDescent="0.25">
      <c r="B172" s="1"/>
      <c r="C172" s="1"/>
      <c r="D172" s="1"/>
      <c r="E172" s="1"/>
      <c r="F172" s="1"/>
      <c r="G172" s="1"/>
      <c r="H172" s="1"/>
      <c r="I172" s="39"/>
      <c r="J172" s="39"/>
      <c r="K172" s="39"/>
      <c r="L172" s="7"/>
    </row>
    <row r="173" spans="1:39" s="4" customFormat="1" ht="24.8" customHeight="1" thickBot="1" x14ac:dyDescent="0.25">
      <c r="B173" s="52" t="s">
        <v>6</v>
      </c>
      <c r="C173" s="108" t="s">
        <v>289</v>
      </c>
      <c r="D173" s="109"/>
      <c r="E173" s="109"/>
      <c r="F173" s="110"/>
      <c r="G173" s="53" t="s">
        <v>4</v>
      </c>
      <c r="H173" s="54">
        <v>3075</v>
      </c>
      <c r="I173" s="160" t="s">
        <v>7</v>
      </c>
      <c r="J173" s="160"/>
      <c r="K173" s="160"/>
      <c r="L173" s="26">
        <f>+'[14]5089 PRF'!V62</f>
        <v>0.96514161220043571</v>
      </c>
    </row>
    <row r="174" spans="1:39" s="8" customFormat="1" ht="51.25" customHeight="1" thickTop="1" thickBot="1" x14ac:dyDescent="0.25">
      <c r="A174" s="4"/>
      <c r="B174" s="55" t="s">
        <v>9</v>
      </c>
      <c r="C174" s="69">
        <v>5089</v>
      </c>
      <c r="D174" s="56" t="s">
        <v>10</v>
      </c>
      <c r="E174" s="117" t="s">
        <v>321</v>
      </c>
      <c r="F174" s="118"/>
      <c r="G174" s="118"/>
      <c r="H174" s="119"/>
      <c r="I174" s="39"/>
      <c r="J174" s="39"/>
      <c r="K174" s="39"/>
      <c r="L174" s="7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</row>
    <row r="175" spans="1:39" s="4" customFormat="1" ht="13.25" x14ac:dyDescent="0.2">
      <c r="I175" s="39"/>
      <c r="J175" s="39"/>
      <c r="K175" s="39"/>
      <c r="L175" s="7"/>
    </row>
    <row r="176" spans="1:39" s="4" customFormat="1" ht="13.25" x14ac:dyDescent="0.2">
      <c r="D176" s="28"/>
      <c r="E176" s="28"/>
      <c r="F176" s="28"/>
      <c r="G176" s="28"/>
      <c r="H176" s="28"/>
      <c r="I176" s="39"/>
      <c r="J176" s="39"/>
      <c r="K176" s="39"/>
      <c r="L176" s="7"/>
    </row>
    <row r="177" spans="1:12" s="4" customFormat="1" ht="12.7" customHeight="1" x14ac:dyDescent="0.2">
      <c r="D177" s="28"/>
      <c r="E177" s="28"/>
      <c r="F177" s="28"/>
      <c r="G177" s="28"/>
      <c r="H177" s="28"/>
      <c r="I177" s="39"/>
      <c r="J177" s="39"/>
      <c r="K177" s="39"/>
      <c r="L177" s="7"/>
    </row>
    <row r="178" spans="1:12" s="4" customFormat="1" ht="12.7" customHeight="1" x14ac:dyDescent="0.2">
      <c r="A178" s="28"/>
      <c r="B178" s="28"/>
      <c r="C178" s="28"/>
      <c r="D178" s="28"/>
      <c r="E178" s="28"/>
      <c r="F178" s="28"/>
      <c r="G178" s="28"/>
      <c r="H178" s="28"/>
      <c r="I178" s="39"/>
      <c r="J178" s="39"/>
      <c r="K178" s="39"/>
      <c r="L178" s="7"/>
    </row>
    <row r="179" spans="1:12" s="31" customFormat="1" ht="13.25" x14ac:dyDescent="0.2">
      <c r="A179" s="28"/>
      <c r="B179" s="28"/>
      <c r="C179" s="28"/>
      <c r="D179" s="28"/>
      <c r="E179" s="28"/>
      <c r="F179" s="28"/>
      <c r="G179" s="28"/>
      <c r="H179" s="28"/>
      <c r="I179" s="39"/>
      <c r="J179" s="39"/>
      <c r="K179" s="39"/>
      <c r="L179" s="33"/>
    </row>
    <row r="180" spans="1:12" s="31" customFormat="1" ht="13.25" x14ac:dyDescent="0.2">
      <c r="I180" s="39"/>
      <c r="J180" s="39"/>
      <c r="K180" s="39"/>
      <c r="L180" s="33"/>
    </row>
    <row r="181" spans="1:12" s="31" customFormat="1" ht="13.25" x14ac:dyDescent="0.2">
      <c r="I181" s="39"/>
      <c r="J181" s="39"/>
      <c r="K181" s="39"/>
      <c r="L181" s="33"/>
    </row>
    <row r="182" spans="1:12" s="31" customFormat="1" ht="13.25" x14ac:dyDescent="0.2">
      <c r="I182" s="39"/>
      <c r="J182" s="39"/>
      <c r="K182" s="39"/>
      <c r="L182" s="33"/>
    </row>
    <row r="183" spans="1:12" s="31" customFormat="1" ht="13.25" x14ac:dyDescent="0.2">
      <c r="I183" s="39"/>
      <c r="J183" s="39"/>
      <c r="K183" s="39"/>
      <c r="L183" s="33"/>
    </row>
    <row r="184" spans="1:12" s="31" customFormat="1" ht="13.25" x14ac:dyDescent="0.2">
      <c r="F184" s="31" t="s">
        <v>17</v>
      </c>
      <c r="G184" s="31" t="s">
        <v>18</v>
      </c>
      <c r="I184" s="39"/>
      <c r="J184" s="39"/>
      <c r="K184" s="39"/>
      <c r="L184" s="33"/>
    </row>
    <row r="185" spans="1:12" s="31" customFormat="1" ht="13.25" x14ac:dyDescent="0.2">
      <c r="B185" s="32" t="s">
        <v>17</v>
      </c>
      <c r="C185" s="31" t="s">
        <v>10</v>
      </c>
      <c r="D185" s="31" t="s">
        <v>18</v>
      </c>
      <c r="F185" s="31">
        <f>+B186</f>
        <v>218</v>
      </c>
      <c r="G185" s="33">
        <f>+D186</f>
        <v>0.87878787878787878</v>
      </c>
      <c r="I185" s="39"/>
      <c r="J185" s="39"/>
      <c r="K185" s="39"/>
      <c r="L185" s="33"/>
    </row>
    <row r="186" spans="1:12" s="31" customFormat="1" ht="13.25" x14ac:dyDescent="0.2">
      <c r="B186" s="31">
        <f>+C11</f>
        <v>218</v>
      </c>
      <c r="C186" s="31" t="str">
        <f>+E11</f>
        <v>Concepto bienes inmuebles recibidos en dación en pago</v>
      </c>
      <c r="D186" s="33">
        <f>+L10</f>
        <v>0.87878787878787878</v>
      </c>
      <c r="F186" s="31">
        <f t="shared" ref="F186:F209" si="0">+B187</f>
        <v>229</v>
      </c>
      <c r="G186" s="33">
        <f t="shared" ref="G186:G209" si="1">+D187</f>
        <v>0</v>
      </c>
      <c r="I186" s="39"/>
      <c r="J186" s="39"/>
      <c r="K186" s="39"/>
      <c r="L186" s="33"/>
    </row>
    <row r="187" spans="1:12" s="31" customFormat="1" ht="13.25" x14ac:dyDescent="0.2">
      <c r="B187" s="31">
        <f>+C20</f>
        <v>229</v>
      </c>
      <c r="C187" s="31" t="str">
        <f>+E20</f>
        <v>Control a eliminación de documentos</v>
      </c>
      <c r="D187" s="33">
        <f>+L19</f>
        <v>0</v>
      </c>
      <c r="F187" s="31">
        <f t="shared" si="0"/>
        <v>236</v>
      </c>
      <c r="G187" s="33">
        <f t="shared" si="1"/>
        <v>1.0026385224274406</v>
      </c>
      <c r="I187" s="39"/>
      <c r="J187" s="39"/>
      <c r="K187" s="39"/>
      <c r="L187" s="33"/>
    </row>
    <row r="188" spans="1:12" s="31" customFormat="1" ht="13.25" x14ac:dyDescent="0.2">
      <c r="B188" s="31">
        <f>+C30</f>
        <v>236</v>
      </c>
      <c r="C188" s="33" t="str">
        <f>+E30</f>
        <v>Mantenimiento del Parque Automotor</v>
      </c>
      <c r="D188" s="33">
        <f>+L29</f>
        <v>1.0026385224274406</v>
      </c>
      <c r="F188" s="31">
        <f t="shared" si="0"/>
        <v>245</v>
      </c>
      <c r="G188" s="33">
        <f t="shared" si="1"/>
        <v>1</v>
      </c>
      <c r="I188" s="39"/>
      <c r="J188" s="39"/>
      <c r="K188" s="39"/>
      <c r="L188" s="33"/>
    </row>
    <row r="189" spans="1:12" s="31" customFormat="1" ht="13.25" x14ac:dyDescent="0.2">
      <c r="B189" s="31">
        <f>+C39</f>
        <v>245</v>
      </c>
      <c r="C189" s="31" t="str">
        <f>+E39</f>
        <v>Oportunidad entrega cuenta mensual de Almacén e Inventarios</v>
      </c>
      <c r="D189" s="33">
        <f>+L38</f>
        <v>1</v>
      </c>
      <c r="F189" s="31">
        <f t="shared" si="0"/>
        <v>397</v>
      </c>
      <c r="G189" s="33">
        <f t="shared" si="1"/>
        <v>0.98507462686567171</v>
      </c>
      <c r="I189" s="39"/>
      <c r="J189" s="39"/>
      <c r="K189" s="39"/>
      <c r="L189" s="33"/>
    </row>
    <row r="190" spans="1:12" s="31" customFormat="1" ht="13.25" x14ac:dyDescent="0.2">
      <c r="B190" s="31">
        <f>+C50</f>
        <v>397</v>
      </c>
      <c r="C190" s="31" t="str">
        <f>+E50</f>
        <v>Eficiencia en la elaboración de  documentos en la etapa precontractual</v>
      </c>
      <c r="D190" s="33">
        <f>+L49</f>
        <v>0.98507462686567171</v>
      </c>
      <c r="F190" s="31">
        <f t="shared" si="0"/>
        <v>398</v>
      </c>
      <c r="G190" s="33">
        <f t="shared" si="1"/>
        <v>0</v>
      </c>
      <c r="I190" s="39"/>
      <c r="J190" s="39"/>
      <c r="K190" s="39"/>
      <c r="L190" s="33"/>
    </row>
    <row r="191" spans="1:12" s="31" customFormat="1" ht="13.25" x14ac:dyDescent="0.2">
      <c r="B191" s="31">
        <f>+C59</f>
        <v>398</v>
      </c>
      <c r="C191" s="31" t="str">
        <f>+E59</f>
        <v>Inventario anual actualizado</v>
      </c>
      <c r="D191" s="33">
        <f>+L58</f>
        <v>0</v>
      </c>
      <c r="F191" s="31">
        <f t="shared" si="0"/>
        <v>400</v>
      </c>
      <c r="G191" s="33">
        <f t="shared" si="1"/>
        <v>0.99592006739935057</v>
      </c>
      <c r="I191" s="39"/>
      <c r="J191" s="39"/>
      <c r="K191" s="39"/>
      <c r="L191" s="33"/>
    </row>
    <row r="192" spans="1:12" s="31" customFormat="1" ht="13.25" x14ac:dyDescent="0.2">
      <c r="B192" s="31">
        <f>+C69</f>
        <v>400</v>
      </c>
      <c r="C192" s="31" t="str">
        <f>E69</f>
        <v>Oportunidad en el trámite de Notificación, comunicación y/o publicación</v>
      </c>
      <c r="D192" s="33">
        <f>+L68</f>
        <v>0.99592006739935057</v>
      </c>
      <c r="F192" s="31">
        <f t="shared" si="0"/>
        <v>401</v>
      </c>
      <c r="G192" s="33">
        <f t="shared" si="1"/>
        <v>0.99987875348261268</v>
      </c>
      <c r="I192" s="39"/>
      <c r="J192" s="39"/>
      <c r="K192" s="39"/>
      <c r="L192" s="33"/>
    </row>
    <row r="193" spans="2:12" s="31" customFormat="1" ht="13.25" x14ac:dyDescent="0.2">
      <c r="B193" s="31">
        <f>+C78</f>
        <v>401</v>
      </c>
      <c r="C193" s="31" t="str">
        <f>+E78</f>
        <v>Eficacia en la gestión de las comunicaciones oficiales de entrada</v>
      </c>
      <c r="D193" s="33">
        <f>+L77</f>
        <v>0.99987875348261268</v>
      </c>
      <c r="F193" s="31">
        <f t="shared" si="0"/>
        <v>402</v>
      </c>
      <c r="G193" s="33">
        <f t="shared" si="1"/>
        <v>0.97713693421636194</v>
      </c>
      <c r="I193" s="39"/>
      <c r="J193" s="39"/>
      <c r="K193" s="39"/>
      <c r="L193" s="33"/>
    </row>
    <row r="194" spans="2:12" s="31" customFormat="1" ht="13.25" x14ac:dyDescent="0.2">
      <c r="B194" s="31">
        <f>+C89</f>
        <v>402</v>
      </c>
      <c r="C194" s="31" t="str">
        <f>+E89</f>
        <v>Trámite oportuno de las comunicaciones oficiales de salida</v>
      </c>
      <c r="D194" s="33">
        <f>+L88</f>
        <v>0.97713693421636194</v>
      </c>
      <c r="F194" s="31">
        <f t="shared" si="0"/>
        <v>403</v>
      </c>
      <c r="G194" s="33">
        <f t="shared" si="1"/>
        <v>1</v>
      </c>
      <c r="I194" s="39"/>
      <c r="J194" s="39"/>
      <c r="K194" s="39"/>
      <c r="L194" s="33"/>
    </row>
    <row r="195" spans="2:12" s="31" customFormat="1" ht="13.25" x14ac:dyDescent="0.2">
      <c r="B195" s="31">
        <f>+C98</f>
        <v>403</v>
      </c>
      <c r="C195" s="31" t="str">
        <f>+E98</f>
        <v>Servicios de Transporte</v>
      </c>
      <c r="D195" s="33">
        <f>+L97</f>
        <v>1</v>
      </c>
      <c r="F195" s="31">
        <f t="shared" si="0"/>
        <v>404</v>
      </c>
      <c r="G195" s="33">
        <f t="shared" si="1"/>
        <v>1</v>
      </c>
      <c r="I195" s="39"/>
      <c r="J195" s="39"/>
      <c r="K195" s="39"/>
      <c r="L195" s="33"/>
    </row>
    <row r="196" spans="2:12" s="31" customFormat="1" ht="13.25" x14ac:dyDescent="0.2">
      <c r="B196" s="31">
        <f>+C108</f>
        <v>404</v>
      </c>
      <c r="C196" s="31" t="str">
        <f>+E108</f>
        <v>Afectación de pólizas</v>
      </c>
      <c r="D196" s="33">
        <f>+L107</f>
        <v>1</v>
      </c>
      <c r="F196" s="31">
        <f t="shared" si="0"/>
        <v>427</v>
      </c>
      <c r="G196" s="33">
        <f t="shared" si="1"/>
        <v>0</v>
      </c>
      <c r="I196" s="39"/>
      <c r="J196" s="39"/>
      <c r="K196" s="39"/>
      <c r="L196" s="33"/>
    </row>
    <row r="197" spans="2:12" s="31" customFormat="1" ht="13.25" x14ac:dyDescent="0.2">
      <c r="B197" s="31">
        <f>+C117</f>
        <v>427</v>
      </c>
      <c r="C197" s="31" t="str">
        <f>+E117</f>
        <v>Administración y control  del inventario  de bienes inmuebles propios de la Entidad.</v>
      </c>
      <c r="D197" s="33">
        <f>+L116</f>
        <v>0</v>
      </c>
      <c r="F197" s="31">
        <f t="shared" si="0"/>
        <v>449</v>
      </c>
      <c r="G197" s="33">
        <f t="shared" si="1"/>
        <v>1.9736434108527132</v>
      </c>
      <c r="I197" s="39"/>
      <c r="J197" s="39"/>
      <c r="K197" s="39"/>
      <c r="L197" s="33"/>
    </row>
    <row r="198" spans="2:12" s="31" customFormat="1" ht="13.25" x14ac:dyDescent="0.2">
      <c r="B198" s="31">
        <f>+C128</f>
        <v>449</v>
      </c>
      <c r="C198" s="31" t="str">
        <f>+E128</f>
        <v>Cantidad de consultas y respuestas a los requerimientos de comunicaciones oficiales de entidades externas y dependencias de la Entidad.</v>
      </c>
      <c r="D198" s="33">
        <f>+L127</f>
        <v>1.9736434108527132</v>
      </c>
      <c r="F198" s="31">
        <f t="shared" si="0"/>
        <v>451</v>
      </c>
      <c r="G198" s="33">
        <f t="shared" si="1"/>
        <v>0.96806749747186349</v>
      </c>
      <c r="I198" s="39"/>
      <c r="J198" s="39"/>
      <c r="K198" s="39"/>
      <c r="L198" s="33"/>
    </row>
    <row r="199" spans="2:12" s="31" customFormat="1" ht="13.25" x14ac:dyDescent="0.2">
      <c r="B199" s="31">
        <f>+C137</f>
        <v>451</v>
      </c>
      <c r="C199" s="31" t="str">
        <f>+E137</f>
        <v>Oportunidad en la entrega de las comunicaciones oficiales de salida</v>
      </c>
      <c r="D199" s="33">
        <f>+L136</f>
        <v>0.96806749747186349</v>
      </c>
      <c r="F199" s="31">
        <f t="shared" si="0"/>
        <v>452</v>
      </c>
      <c r="G199" s="33">
        <f t="shared" si="1"/>
        <v>0</v>
      </c>
      <c r="I199" s="39"/>
      <c r="J199" s="39"/>
      <c r="K199" s="39"/>
      <c r="L199" s="33"/>
    </row>
    <row r="200" spans="2:12" s="31" customFormat="1" ht="13.25" x14ac:dyDescent="0.2">
      <c r="B200" s="31">
        <f>+C147</f>
        <v>452</v>
      </c>
      <c r="C200" s="31" t="str">
        <f>+E147</f>
        <v>Transferencias Documentales de archivos de Gestión al Archivo Central que cumplen con los procedimiento, instructivo y formatos establecidos.</v>
      </c>
      <c r="D200" s="33">
        <f>+L146</f>
        <v>0</v>
      </c>
      <c r="F200" s="31">
        <f t="shared" si="0"/>
        <v>5068</v>
      </c>
      <c r="G200" s="33">
        <f t="shared" si="1"/>
        <v>0.97251461247013338</v>
      </c>
      <c r="I200" s="39"/>
      <c r="J200" s="39"/>
      <c r="K200" s="39"/>
      <c r="L200" s="33"/>
    </row>
    <row r="201" spans="2:12" s="31" customFormat="1" ht="13.25" x14ac:dyDescent="0.2">
      <c r="B201" s="31">
        <f>+C156</f>
        <v>5068</v>
      </c>
      <c r="C201" s="31" t="str">
        <f>+E156</f>
        <v>Efectividad en la Gestión Documental</v>
      </c>
      <c r="D201" s="33">
        <f>+L155</f>
        <v>0.97251461247013338</v>
      </c>
      <c r="F201" s="31">
        <f t="shared" si="0"/>
        <v>5069</v>
      </c>
      <c r="G201" s="33">
        <f t="shared" si="1"/>
        <v>3</v>
      </c>
      <c r="I201" s="39"/>
      <c r="J201" s="39"/>
      <c r="K201" s="39"/>
      <c r="L201" s="33"/>
    </row>
    <row r="202" spans="2:12" s="31" customFormat="1" ht="13.25" x14ac:dyDescent="0.2">
      <c r="B202" s="31">
        <f>+C167</f>
        <v>5069</v>
      </c>
      <c r="C202" s="31" t="str">
        <f>+E167</f>
        <v>Administración de Bienes</v>
      </c>
      <c r="D202" s="33">
        <f>+L166</f>
        <v>3</v>
      </c>
      <c r="F202" s="31">
        <f>+C174</f>
        <v>5089</v>
      </c>
      <c r="G202" s="33">
        <f>+L173</f>
        <v>0.96514161220043571</v>
      </c>
      <c r="I202" s="39"/>
      <c r="J202" s="39"/>
      <c r="K202" s="39"/>
      <c r="L202" s="33"/>
    </row>
    <row r="203" spans="2:12" s="31" customFormat="1" ht="13.25" x14ac:dyDescent="0.2">
      <c r="B203" s="31" t="e">
        <f>+#REF!</f>
        <v>#REF!</v>
      </c>
      <c r="C203" s="31" t="e">
        <f>+#REF!</f>
        <v>#REF!</v>
      </c>
      <c r="D203" s="33" t="e">
        <f>+#REF!</f>
        <v>#REF!</v>
      </c>
      <c r="F203" s="31">
        <f t="shared" si="0"/>
        <v>0</v>
      </c>
      <c r="G203" s="33">
        <f t="shared" si="1"/>
        <v>0</v>
      </c>
      <c r="I203" s="39"/>
      <c r="J203" s="39"/>
      <c r="K203" s="39"/>
      <c r="L203" s="33"/>
    </row>
    <row r="204" spans="2:12" s="31" customFormat="1" ht="13.25" x14ac:dyDescent="0.2">
      <c r="F204" s="31">
        <f t="shared" si="0"/>
        <v>0</v>
      </c>
      <c r="G204" s="33">
        <f t="shared" si="1"/>
        <v>0</v>
      </c>
      <c r="I204" s="39"/>
      <c r="J204" s="39"/>
      <c r="K204" s="39"/>
      <c r="L204" s="33"/>
    </row>
    <row r="205" spans="2:12" s="31" customFormat="1" ht="13.25" x14ac:dyDescent="0.2">
      <c r="F205" s="31">
        <f t="shared" si="0"/>
        <v>0</v>
      </c>
      <c r="G205" s="33">
        <f t="shared" si="1"/>
        <v>0</v>
      </c>
      <c r="I205" s="39"/>
      <c r="J205" s="39"/>
      <c r="K205" s="39"/>
      <c r="L205" s="33"/>
    </row>
    <row r="206" spans="2:12" s="31" customFormat="1" ht="13.25" x14ac:dyDescent="0.2">
      <c r="F206" s="31">
        <f t="shared" si="0"/>
        <v>0</v>
      </c>
      <c r="G206" s="33">
        <f t="shared" si="1"/>
        <v>0</v>
      </c>
      <c r="I206" s="39"/>
      <c r="J206" s="39"/>
      <c r="K206" s="39"/>
      <c r="L206" s="33"/>
    </row>
    <row r="207" spans="2:12" s="31" customFormat="1" ht="13.25" x14ac:dyDescent="0.2">
      <c r="F207" s="31">
        <f t="shared" si="0"/>
        <v>0</v>
      </c>
      <c r="G207" s="33">
        <f t="shared" si="1"/>
        <v>0</v>
      </c>
      <c r="I207" s="39"/>
      <c r="J207" s="39"/>
      <c r="K207" s="39"/>
      <c r="L207" s="33"/>
    </row>
    <row r="208" spans="2:12" s="31" customFormat="1" ht="13.25" x14ac:dyDescent="0.2">
      <c r="F208" s="31">
        <f t="shared" si="0"/>
        <v>0</v>
      </c>
      <c r="G208" s="33">
        <f t="shared" si="1"/>
        <v>0</v>
      </c>
      <c r="I208" s="39"/>
      <c r="J208" s="39"/>
      <c r="K208" s="39"/>
      <c r="L208" s="33"/>
    </row>
    <row r="209" spans="6:12" s="31" customFormat="1" ht="13.25" x14ac:dyDescent="0.2">
      <c r="F209" s="31">
        <f t="shared" si="0"/>
        <v>0</v>
      </c>
      <c r="G209" s="33">
        <f t="shared" si="1"/>
        <v>0</v>
      </c>
      <c r="I209" s="39"/>
      <c r="J209" s="39"/>
      <c r="K209" s="39"/>
      <c r="L209" s="33"/>
    </row>
    <row r="210" spans="6:12" s="31" customFormat="1" ht="13.25" x14ac:dyDescent="0.2">
      <c r="I210" s="39"/>
      <c r="J210" s="39"/>
      <c r="K210" s="39"/>
      <c r="L210" s="33"/>
    </row>
    <row r="211" spans="6:12" ht="13.25" hidden="1" x14ac:dyDescent="0.2"/>
    <row r="212" spans="6:12" ht="13.25" hidden="1" x14ac:dyDescent="0.2"/>
    <row r="213" spans="6:12" ht="13.25" hidden="1" x14ac:dyDescent="0.2"/>
    <row r="214" spans="6:12" ht="13.25" hidden="1" x14ac:dyDescent="0.2"/>
    <row r="215" spans="6:12" ht="13.25" hidden="1" x14ac:dyDescent="0.2"/>
    <row r="216" spans="6:12" ht="13.25" hidden="1" x14ac:dyDescent="0.2"/>
    <row r="217" spans="6:12" ht="13.25" hidden="1" x14ac:dyDescent="0.2"/>
    <row r="218" spans="6:12" ht="13.25" hidden="1" x14ac:dyDescent="0.2"/>
    <row r="219" spans="6:12" ht="13.25" hidden="1" x14ac:dyDescent="0.2"/>
    <row r="220" spans="6:12" ht="13.25" hidden="1" x14ac:dyDescent="0.2"/>
    <row r="221" spans="6:12" ht="13.25" hidden="1" x14ac:dyDescent="0.2"/>
    <row r="222" spans="6:12" ht="13.25" hidden="1" x14ac:dyDescent="0.2"/>
    <row r="223" spans="6:12" ht="13.25" hidden="1" x14ac:dyDescent="0.2"/>
    <row r="224" spans="6:12" ht="13.25" hidden="1" x14ac:dyDescent="0.2"/>
    <row r="225" ht="13.25" hidden="1" x14ac:dyDescent="0.2"/>
    <row r="226" ht="13.25" hidden="1" x14ac:dyDescent="0.2"/>
    <row r="227" ht="13.25" hidden="1" x14ac:dyDescent="0.2"/>
    <row r="228" ht="13.25" hidden="1" x14ac:dyDescent="0.2"/>
    <row r="229" ht="13.25" hidden="1" x14ac:dyDescent="0.2"/>
    <row r="230" ht="13.25" hidden="1" x14ac:dyDescent="0.2"/>
    <row r="231" ht="13.25" hidden="1" x14ac:dyDescent="0.2"/>
    <row r="232" ht="13.25" hidden="1" x14ac:dyDescent="0.2"/>
    <row r="233" ht="13.25" hidden="1" x14ac:dyDescent="0.2"/>
    <row r="234" ht="13.25" hidden="1" x14ac:dyDescent="0.2"/>
    <row r="235" ht="13.25" hidden="1" x14ac:dyDescent="0.2"/>
    <row r="236" ht="13.25" hidden="1" x14ac:dyDescent="0.2"/>
    <row r="237" ht="13.25" hidden="1" x14ac:dyDescent="0.2"/>
    <row r="238" ht="13.25" hidden="1" x14ac:dyDescent="0.2"/>
    <row r="239" ht="13.25" hidden="1" x14ac:dyDescent="0.2"/>
    <row r="240" ht="13.25" hidden="1" x14ac:dyDescent="0.2"/>
    <row r="241" ht="13.25" hidden="1" x14ac:dyDescent="0.2"/>
    <row r="242" ht="13.25" hidden="1" x14ac:dyDescent="0.2"/>
    <row r="243" ht="13.25" hidden="1" x14ac:dyDescent="0.2"/>
    <row r="244" ht="13.25" hidden="1" x14ac:dyDescent="0.2"/>
    <row r="245" ht="13.25" hidden="1" x14ac:dyDescent="0.2"/>
    <row r="246" ht="13.25" hidden="1" x14ac:dyDescent="0.2"/>
    <row r="247" ht="13.25" hidden="1" x14ac:dyDescent="0.2"/>
    <row r="248" ht="13.25" hidden="1" x14ac:dyDescent="0.2"/>
    <row r="249" ht="13.25" hidden="1" x14ac:dyDescent="0.2"/>
    <row r="250" ht="13.25" hidden="1" x14ac:dyDescent="0.2"/>
    <row r="251" ht="13.25" hidden="1" x14ac:dyDescent="0.2"/>
    <row r="252" ht="13.25" hidden="1" x14ac:dyDescent="0.2"/>
    <row r="253" ht="13.25" hidden="1" x14ac:dyDescent="0.2"/>
    <row r="254" ht="13.25" hidden="1" x14ac:dyDescent="0.2"/>
    <row r="255" ht="13.25" hidden="1" x14ac:dyDescent="0.2"/>
    <row r="256" ht="13.25" hidden="1" x14ac:dyDescent="0.2"/>
    <row r="257" ht="13.25" hidden="1" x14ac:dyDescent="0.2"/>
    <row r="258" ht="13.25" hidden="1" x14ac:dyDescent="0.2"/>
    <row r="259" ht="13.25" hidden="1" x14ac:dyDescent="0.2"/>
    <row r="260" ht="13.25" hidden="1" x14ac:dyDescent="0.2"/>
    <row r="261" ht="13.25" hidden="1" x14ac:dyDescent="0.2"/>
    <row r="262" ht="13.25" hidden="1" x14ac:dyDescent="0.2"/>
    <row r="263" ht="13.25" hidden="1" x14ac:dyDescent="0.2"/>
    <row r="264" ht="13.25" hidden="1" x14ac:dyDescent="0.2"/>
    <row r="265" ht="13.25" hidden="1" x14ac:dyDescent="0.2"/>
    <row r="266" ht="13.25" hidden="1" x14ac:dyDescent="0.2"/>
    <row r="267" ht="13.25" hidden="1" x14ac:dyDescent="0.2"/>
    <row r="268" ht="13.25" hidden="1" x14ac:dyDescent="0.2"/>
    <row r="269" ht="13.25" hidden="1" x14ac:dyDescent="0.2"/>
    <row r="270" ht="13.25" hidden="1" x14ac:dyDescent="0.2"/>
    <row r="271" ht="13.25" hidden="1" x14ac:dyDescent="0.2"/>
    <row r="272" ht="13.25" hidden="1" x14ac:dyDescent="0.2"/>
    <row r="273" ht="13.25" hidden="1" x14ac:dyDescent="0.2"/>
    <row r="274" ht="13.25" hidden="1" x14ac:dyDescent="0.2"/>
    <row r="275" ht="13.25" hidden="1" x14ac:dyDescent="0.2"/>
    <row r="276" ht="13.25" hidden="1" x14ac:dyDescent="0.2"/>
    <row r="277" ht="13.25" hidden="1" x14ac:dyDescent="0.2"/>
    <row r="278" ht="13.25" hidden="1" x14ac:dyDescent="0.2"/>
    <row r="279" ht="13.25" hidden="1" x14ac:dyDescent="0.2"/>
    <row r="280" ht="13.25" hidden="1" x14ac:dyDescent="0.2"/>
    <row r="281" ht="13.25" hidden="1" x14ac:dyDescent="0.2"/>
    <row r="282" ht="13.25" hidden="1" x14ac:dyDescent="0.2"/>
    <row r="283" ht="13.25" hidden="1" x14ac:dyDescent="0.2"/>
    <row r="284" ht="13.25" hidden="1" x14ac:dyDescent="0.2"/>
    <row r="285" ht="13.25" hidden="1" x14ac:dyDescent="0.2"/>
    <row r="286" ht="13.25" hidden="1" x14ac:dyDescent="0.2"/>
    <row r="287" ht="13.25" hidden="1" x14ac:dyDescent="0.2"/>
    <row r="288" ht="13.25" hidden="1" x14ac:dyDescent="0.2"/>
    <row r="289" ht="13.25" hidden="1" x14ac:dyDescent="0.2"/>
    <row r="290" ht="13.25" hidden="1" x14ac:dyDescent="0.2"/>
    <row r="291" ht="13.25" hidden="1" x14ac:dyDescent="0.2"/>
    <row r="292" ht="13.25" hidden="1" x14ac:dyDescent="0.2"/>
    <row r="293" ht="13.25" hidden="1" x14ac:dyDescent="0.2"/>
    <row r="294" ht="13.25" hidden="1" x14ac:dyDescent="0.2"/>
    <row r="295" ht="13.25" hidden="1" x14ac:dyDescent="0.2"/>
    <row r="296" ht="13.25" hidden="1" x14ac:dyDescent="0.2"/>
    <row r="297" ht="13.25" hidden="1" x14ac:dyDescent="0.2"/>
    <row r="298" ht="13.25" hidden="1" x14ac:dyDescent="0.2"/>
    <row r="299" ht="13.25" hidden="1" x14ac:dyDescent="0.2"/>
    <row r="300" ht="13.25" hidden="1" x14ac:dyDescent="0.2"/>
    <row r="301" ht="13.25" hidden="1" x14ac:dyDescent="0.2"/>
    <row r="302" ht="13.25" hidden="1" x14ac:dyDescent="0.2"/>
    <row r="303" ht="13.25" hidden="1" x14ac:dyDescent="0.2"/>
    <row r="304" ht="13.25" hidden="1" x14ac:dyDescent="0.2"/>
    <row r="305" ht="13.25" hidden="1" x14ac:dyDescent="0.2"/>
    <row r="306" ht="13.25" hidden="1" x14ac:dyDescent="0.2"/>
    <row r="307" ht="13.25" hidden="1" x14ac:dyDescent="0.2"/>
    <row r="308" ht="13.25" hidden="1" x14ac:dyDescent="0.2"/>
    <row r="309" ht="13.25" hidden="1" x14ac:dyDescent="0.2"/>
    <row r="310" ht="13.25" hidden="1" x14ac:dyDescent="0.2"/>
    <row r="311" ht="13.25" hidden="1" x14ac:dyDescent="0.2"/>
    <row r="312" ht="13.25" hidden="1" x14ac:dyDescent="0.2"/>
    <row r="313" ht="13.25" hidden="1" x14ac:dyDescent="0.2"/>
    <row r="314" ht="13.25" hidden="1" x14ac:dyDescent="0.2"/>
    <row r="315" ht="13.25" hidden="1" x14ac:dyDescent="0.2"/>
    <row r="316" ht="13.25" hidden="1" x14ac:dyDescent="0.2"/>
    <row r="317" ht="13.25" hidden="1" x14ac:dyDescent="0.2"/>
    <row r="318" ht="13.25" hidden="1" x14ac:dyDescent="0.2"/>
    <row r="319" ht="13.25" hidden="1" x14ac:dyDescent="0.2"/>
    <row r="320" ht="13.25" hidden="1" x14ac:dyDescent="0.2"/>
    <row r="321" ht="13.25" hidden="1" x14ac:dyDescent="0.2"/>
    <row r="322" ht="13.25" hidden="1" x14ac:dyDescent="0.2"/>
    <row r="323" ht="13.25" hidden="1" x14ac:dyDescent="0.2"/>
    <row r="324" ht="13.25" hidden="1" x14ac:dyDescent="0.2"/>
    <row r="325" ht="13.25" hidden="1" x14ac:dyDescent="0.2"/>
    <row r="326" ht="13.25" hidden="1" x14ac:dyDescent="0.2"/>
    <row r="327" ht="13.25" hidden="1" x14ac:dyDescent="0.2"/>
    <row r="328" ht="13.25" hidden="1" x14ac:dyDescent="0.2"/>
    <row r="329" ht="13.25" hidden="1" x14ac:dyDescent="0.2"/>
    <row r="330" ht="13.25" hidden="1" x14ac:dyDescent="0.2"/>
    <row r="331" ht="13.25" hidden="1" x14ac:dyDescent="0.2"/>
    <row r="332" ht="13.25" hidden="1" x14ac:dyDescent="0.2"/>
    <row r="333" ht="13.25" hidden="1" x14ac:dyDescent="0.2"/>
    <row r="334" ht="13.25" hidden="1" x14ac:dyDescent="0.2"/>
    <row r="335" ht="13.25" hidden="1" x14ac:dyDescent="0.2"/>
    <row r="336" ht="13.25" hidden="1" x14ac:dyDescent="0.2"/>
    <row r="337" ht="13.25" hidden="1" x14ac:dyDescent="0.2"/>
    <row r="338" ht="13.25" hidden="1" x14ac:dyDescent="0.2"/>
    <row r="339" ht="13.25" hidden="1" x14ac:dyDescent="0.2"/>
    <row r="340" ht="13.25" hidden="1" x14ac:dyDescent="0.2"/>
    <row r="341" ht="13.25" hidden="1" x14ac:dyDescent="0.2"/>
    <row r="342" ht="13.25" hidden="1" x14ac:dyDescent="0.2"/>
    <row r="343" ht="13.25" hidden="1" x14ac:dyDescent="0.2"/>
    <row r="344" ht="13.25" hidden="1" x14ac:dyDescent="0.2"/>
    <row r="345" ht="13.25" hidden="1" x14ac:dyDescent="0.2"/>
    <row r="346" ht="13.25" hidden="1" x14ac:dyDescent="0.2"/>
    <row r="347" ht="13.25" hidden="1" x14ac:dyDescent="0.2"/>
    <row r="348" ht="13.25" hidden="1" x14ac:dyDescent="0.2"/>
    <row r="349" ht="13.25" hidden="1" x14ac:dyDescent="0.2"/>
    <row r="350" ht="13.25" hidden="1" x14ac:dyDescent="0.2"/>
    <row r="351" ht="13.25" hidden="1" x14ac:dyDescent="0.2"/>
    <row r="352" ht="13.25" hidden="1" x14ac:dyDescent="0.2"/>
    <row r="353" ht="13.25" hidden="1" x14ac:dyDescent="0.2"/>
    <row r="354" ht="13.25" hidden="1" x14ac:dyDescent="0.2"/>
    <row r="355" ht="13.25" hidden="1" x14ac:dyDescent="0.2"/>
    <row r="356" ht="13.25" hidden="1" x14ac:dyDescent="0.2"/>
    <row r="357" ht="13.25" hidden="1" x14ac:dyDescent="0.2"/>
    <row r="358" ht="13.25" hidden="1" x14ac:dyDescent="0.2"/>
    <row r="359" ht="13.25" hidden="1" x14ac:dyDescent="0.2"/>
    <row r="360" ht="13.25" hidden="1" x14ac:dyDescent="0.2"/>
    <row r="361" ht="13.25" hidden="1" x14ac:dyDescent="0.2"/>
    <row r="362" ht="13.25" hidden="1" x14ac:dyDescent="0.2"/>
    <row r="363" ht="13.25" hidden="1" x14ac:dyDescent="0.2"/>
    <row r="364" ht="13.25" hidden="1" x14ac:dyDescent="0.2"/>
    <row r="365" ht="13.25" hidden="1" x14ac:dyDescent="0.2"/>
    <row r="366" ht="13.25" hidden="1" x14ac:dyDescent="0.2"/>
    <row r="367" ht="13.25" hidden="1" x14ac:dyDescent="0.2"/>
    <row r="368" ht="13.25" hidden="1" x14ac:dyDescent="0.2"/>
    <row r="369" ht="13.25" hidden="1" x14ac:dyDescent="0.2"/>
    <row r="370" ht="13.25" hidden="1" x14ac:dyDescent="0.2"/>
    <row r="371" ht="13.25" hidden="1" x14ac:dyDescent="0.2"/>
    <row r="372" ht="13.25" hidden="1" x14ac:dyDescent="0.2"/>
    <row r="373" ht="13.25" hidden="1" x14ac:dyDescent="0.2"/>
    <row r="374" ht="13.25" hidden="1" x14ac:dyDescent="0.2"/>
    <row r="375" ht="13.25" hidden="1" x14ac:dyDescent="0.2"/>
    <row r="376" ht="13.25" hidden="1" x14ac:dyDescent="0.2"/>
    <row r="377" ht="13.25" hidden="1" x14ac:dyDescent="0.2"/>
    <row r="378" ht="13.25" hidden="1" x14ac:dyDescent="0.2"/>
    <row r="379" ht="13.25" hidden="1" x14ac:dyDescent="0.2"/>
    <row r="380" ht="13.25" hidden="1" x14ac:dyDescent="0.2"/>
    <row r="381" ht="13.25" hidden="1" x14ac:dyDescent="0.2"/>
    <row r="382" ht="13.25" hidden="1" x14ac:dyDescent="0.2"/>
    <row r="383" ht="13.25" hidden="1" x14ac:dyDescent="0.2"/>
    <row r="384" ht="13.25" hidden="1" x14ac:dyDescent="0.2"/>
    <row r="385" ht="13.25" hidden="1" x14ac:dyDescent="0.2"/>
    <row r="386" ht="13.25" hidden="1" x14ac:dyDescent="0.2"/>
    <row r="387" ht="13.25" hidden="1" x14ac:dyDescent="0.2"/>
    <row r="388" ht="13.25" hidden="1" x14ac:dyDescent="0.2"/>
    <row r="389" ht="13.25" hidden="1" x14ac:dyDescent="0.2"/>
    <row r="390" ht="13.25" hidden="1" x14ac:dyDescent="0.2"/>
    <row r="391" ht="13.25" hidden="1" x14ac:dyDescent="0.2"/>
    <row r="392" ht="13.25" hidden="1" x14ac:dyDescent="0.2"/>
    <row r="393" ht="13.25" hidden="1" x14ac:dyDescent="0.2"/>
    <row r="394" ht="13.25" hidden="1" x14ac:dyDescent="0.2"/>
    <row r="395" ht="13.25" hidden="1" x14ac:dyDescent="0.2"/>
    <row r="396" ht="13.25" hidden="1" x14ac:dyDescent="0.2"/>
    <row r="397" ht="13.25" hidden="1" x14ac:dyDescent="0.2"/>
    <row r="398" ht="13.25" hidden="1" x14ac:dyDescent="0.2"/>
    <row r="399" ht="13.25" hidden="1" x14ac:dyDescent="0.2"/>
    <row r="400" ht="13.25" hidden="1" x14ac:dyDescent="0.2"/>
    <row r="401" ht="13.25" hidden="1" x14ac:dyDescent="0.2"/>
    <row r="402" ht="13.25" hidden="1" x14ac:dyDescent="0.2"/>
    <row r="403" ht="13.25" hidden="1" x14ac:dyDescent="0.2"/>
    <row r="404" ht="13.25" hidden="1" x14ac:dyDescent="0.2"/>
    <row r="405" ht="13.25" hidden="1" x14ac:dyDescent="0.2"/>
    <row r="406" ht="13.25" hidden="1" x14ac:dyDescent="0.2"/>
    <row r="407" ht="13.25" hidden="1" x14ac:dyDescent="0.2"/>
    <row r="408" ht="13.25" hidden="1" x14ac:dyDescent="0.2"/>
    <row r="409" ht="13.25" hidden="1" x14ac:dyDescent="0.2"/>
    <row r="410" ht="13.25" hidden="1" x14ac:dyDescent="0.2"/>
    <row r="411" ht="13.25" hidden="1" x14ac:dyDescent="0.2"/>
    <row r="412" ht="13.25" hidden="1" x14ac:dyDescent="0.2"/>
    <row r="413" ht="13.25" hidden="1" x14ac:dyDescent="0.2"/>
    <row r="414" ht="13.25" hidden="1" x14ac:dyDescent="0.2"/>
    <row r="415" ht="13.25" hidden="1" x14ac:dyDescent="0.2"/>
    <row r="416" ht="13.25" hidden="1" x14ac:dyDescent="0.2"/>
    <row r="417" ht="13.25" hidden="1" x14ac:dyDescent="0.2"/>
    <row r="418" ht="13.25" hidden="1" x14ac:dyDescent="0.2"/>
    <row r="419" ht="13.25" hidden="1" x14ac:dyDescent="0.2"/>
    <row r="420" ht="13.25" hidden="1" x14ac:dyDescent="0.2"/>
    <row r="421" ht="13.25" hidden="1" x14ac:dyDescent="0.2"/>
    <row r="422" ht="13.25" hidden="1" x14ac:dyDescent="0.2"/>
    <row r="423" ht="13.25" hidden="1" x14ac:dyDescent="0.2"/>
    <row r="424" ht="13.25" hidden="1" x14ac:dyDescent="0.2"/>
    <row r="425" ht="13.25" hidden="1" x14ac:dyDescent="0.2"/>
    <row r="426" ht="13.25" hidden="1" x14ac:dyDescent="0.2"/>
    <row r="427" ht="13.25" hidden="1" x14ac:dyDescent="0.2"/>
    <row r="428" ht="13.25" hidden="1" x14ac:dyDescent="0.2"/>
    <row r="429" ht="13.25" hidden="1" x14ac:dyDescent="0.2"/>
    <row r="430" ht="13.25" hidden="1" x14ac:dyDescent="0.2"/>
    <row r="431" ht="13.25" hidden="1" x14ac:dyDescent="0.2"/>
    <row r="432" ht="13.25" hidden="1" x14ac:dyDescent="0.2"/>
    <row r="433" ht="13.25" hidden="1" x14ac:dyDescent="0.2"/>
    <row r="434" ht="13.25" hidden="1" x14ac:dyDescent="0.2"/>
    <row r="435" ht="13.25" hidden="1" x14ac:dyDescent="0.2"/>
    <row r="436" ht="13.25" hidden="1" x14ac:dyDescent="0.2"/>
    <row r="437" ht="13.25" hidden="1" x14ac:dyDescent="0.2"/>
    <row r="438" ht="13.25" hidden="1" x14ac:dyDescent="0.2"/>
    <row r="439" ht="13.25" hidden="1" x14ac:dyDescent="0.2"/>
    <row r="440" ht="13.25" hidden="1" x14ac:dyDescent="0.2"/>
    <row r="441" ht="13.25" hidden="1" x14ac:dyDescent="0.2"/>
    <row r="442" ht="13.25" hidden="1" x14ac:dyDescent="0.2"/>
    <row r="443" ht="13.25" hidden="1" x14ac:dyDescent="0.2"/>
    <row r="444" ht="13.25" hidden="1" x14ac:dyDescent="0.2"/>
    <row r="445" ht="13.25" hidden="1" x14ac:dyDescent="0.2"/>
    <row r="446" ht="13.25" hidden="1" x14ac:dyDescent="0.2"/>
    <row r="447" ht="13.25" hidden="1" x14ac:dyDescent="0.2"/>
    <row r="448" ht="13.25" hidden="1" x14ac:dyDescent="0.2"/>
    <row r="449" ht="13.25" hidden="1" x14ac:dyDescent="0.2"/>
    <row r="450" ht="13.25" hidden="1" x14ac:dyDescent="0.2"/>
    <row r="451" ht="13.25" hidden="1" x14ac:dyDescent="0.2"/>
    <row r="452" ht="13.25" hidden="1" x14ac:dyDescent="0.2"/>
    <row r="453" ht="13.25" hidden="1" x14ac:dyDescent="0.2"/>
    <row r="454" ht="13.25" hidden="1" x14ac:dyDescent="0.2"/>
    <row r="455" ht="13.25" hidden="1" x14ac:dyDescent="0.2"/>
    <row r="456" ht="13.25" hidden="1" x14ac:dyDescent="0.2"/>
    <row r="457" ht="13.25" hidden="1" x14ac:dyDescent="0.2"/>
    <row r="458" ht="13.25" hidden="1" x14ac:dyDescent="0.2"/>
    <row r="459" ht="13.25" hidden="1" x14ac:dyDescent="0.2"/>
    <row r="460" ht="13.25" hidden="1" x14ac:dyDescent="0.2"/>
    <row r="461" ht="13.25" hidden="1" x14ac:dyDescent="0.2"/>
    <row r="462" ht="13.25" hidden="1" x14ac:dyDescent="0.2"/>
    <row r="463" ht="13.25" hidden="1" x14ac:dyDescent="0.2"/>
    <row r="464" ht="13.25" hidden="1" x14ac:dyDescent="0.2"/>
    <row r="465" ht="13.25" hidden="1" x14ac:dyDescent="0.2"/>
    <row r="466" ht="13.25" hidden="1" x14ac:dyDescent="0.2"/>
    <row r="467" ht="13.25" hidden="1" x14ac:dyDescent="0.2"/>
    <row r="468" ht="13.25" hidden="1" x14ac:dyDescent="0.2"/>
    <row r="469" ht="13.25" hidden="1" x14ac:dyDescent="0.2"/>
    <row r="470" ht="13.25" hidden="1" x14ac:dyDescent="0.2"/>
    <row r="471" ht="13.25" hidden="1" x14ac:dyDescent="0.2"/>
    <row r="472" ht="13.25" hidden="1" x14ac:dyDescent="0.2"/>
    <row r="473" ht="13.25" hidden="1" x14ac:dyDescent="0.2"/>
    <row r="474" ht="13.25" hidden="1" x14ac:dyDescent="0.2"/>
    <row r="475" ht="13.25" hidden="1" x14ac:dyDescent="0.2"/>
    <row r="476" ht="13.25" hidden="1" x14ac:dyDescent="0.2"/>
    <row r="477" ht="13.25" hidden="1" x14ac:dyDescent="0.2"/>
    <row r="478" ht="13.25" hidden="1" x14ac:dyDescent="0.2"/>
    <row r="479" ht="13.25" hidden="1" x14ac:dyDescent="0.2"/>
    <row r="480" ht="13.25" hidden="1" x14ac:dyDescent="0.2"/>
    <row r="481" ht="13.25" hidden="1" x14ac:dyDescent="0.2"/>
    <row r="482" ht="13.25" hidden="1" x14ac:dyDescent="0.2"/>
    <row r="483" ht="13.25" hidden="1" x14ac:dyDescent="0.2"/>
    <row r="484" ht="13.25" hidden="1" x14ac:dyDescent="0.2"/>
    <row r="485" ht="13.25" hidden="1" x14ac:dyDescent="0.2"/>
    <row r="486" ht="13.25" hidden="1" x14ac:dyDescent="0.2"/>
    <row r="487" ht="13.25" hidden="1" x14ac:dyDescent="0.2"/>
    <row r="488" ht="13.25" hidden="1" x14ac:dyDescent="0.2"/>
    <row r="489" ht="13.25" hidden="1" x14ac:dyDescent="0.2"/>
    <row r="490" ht="13.25" hidden="1" x14ac:dyDescent="0.2"/>
    <row r="491" ht="13.25" hidden="1" x14ac:dyDescent="0.2"/>
    <row r="492" ht="13.25" hidden="1" x14ac:dyDescent="0.2"/>
    <row r="493" ht="13.25" hidden="1" x14ac:dyDescent="0.2"/>
    <row r="494" ht="13.25" hidden="1" x14ac:dyDescent="0.2"/>
    <row r="495" ht="13.25" hidden="1" x14ac:dyDescent="0.2"/>
    <row r="496" ht="13.25" hidden="1" x14ac:dyDescent="0.2"/>
    <row r="497" ht="13.25" hidden="1" x14ac:dyDescent="0.2"/>
    <row r="498" ht="13.25" hidden="1" x14ac:dyDescent="0.2"/>
    <row r="499" ht="13.25" hidden="1" x14ac:dyDescent="0.2"/>
    <row r="500" ht="13.25" hidden="1" x14ac:dyDescent="0.2"/>
    <row r="501" ht="13.25" hidden="1" x14ac:dyDescent="0.2"/>
    <row r="502" ht="13.25" hidden="1" x14ac:dyDescent="0.2"/>
    <row r="503" ht="13.25" hidden="1" x14ac:dyDescent="0.2"/>
    <row r="504" ht="13.25" hidden="1" x14ac:dyDescent="0.2"/>
    <row r="505" ht="13.25" hidden="1" x14ac:dyDescent="0.2"/>
    <row r="506" ht="13.25" hidden="1" x14ac:dyDescent="0.2"/>
    <row r="507" ht="13.25" hidden="1" x14ac:dyDescent="0.2"/>
    <row r="508" ht="13.25" hidden="1" x14ac:dyDescent="0.2"/>
    <row r="509" ht="13.25" hidden="1" x14ac:dyDescent="0.2"/>
    <row r="510" ht="13.25" hidden="1" x14ac:dyDescent="0.2"/>
    <row r="511" ht="13.25" hidden="1" x14ac:dyDescent="0.2"/>
    <row r="512" ht="13.25" hidden="1" x14ac:dyDescent="0.2"/>
    <row r="513" ht="13.25" hidden="1" x14ac:dyDescent="0.2"/>
    <row r="514" ht="13.25" hidden="1" x14ac:dyDescent="0.2"/>
    <row r="515" ht="13.25" hidden="1" x14ac:dyDescent="0.2"/>
    <row r="516" ht="13.25" hidden="1" x14ac:dyDescent="0.2"/>
    <row r="517" ht="13.25" hidden="1" x14ac:dyDescent="0.2"/>
    <row r="518" ht="13.25" hidden="1" x14ac:dyDescent="0.2"/>
    <row r="519" ht="13.25" hidden="1" x14ac:dyDescent="0.2"/>
    <row r="520" ht="13.25" hidden="1" x14ac:dyDescent="0.2"/>
    <row r="521" ht="13.25" hidden="1" x14ac:dyDescent="0.2"/>
    <row r="522" ht="13.25" hidden="1" x14ac:dyDescent="0.2"/>
    <row r="523" ht="13.25" hidden="1" x14ac:dyDescent="0.2"/>
    <row r="524" ht="13.25" hidden="1" x14ac:dyDescent="0.2"/>
    <row r="525" ht="13.25" hidden="1" x14ac:dyDescent="0.2"/>
    <row r="526" ht="13.25" hidden="1" x14ac:dyDescent="0.2"/>
    <row r="527" ht="13.25" hidden="1" x14ac:dyDescent="0.2"/>
    <row r="528" ht="13.25" hidden="1" x14ac:dyDescent="0.2"/>
    <row r="529" ht="13.25" hidden="1" x14ac:dyDescent="0.2"/>
    <row r="530" ht="13.25" hidden="1" x14ac:dyDescent="0.2"/>
    <row r="531" ht="13.25" hidden="1" x14ac:dyDescent="0.2"/>
    <row r="532" ht="13.25" hidden="1" x14ac:dyDescent="0.2"/>
    <row r="533" ht="13.25" hidden="1" x14ac:dyDescent="0.2"/>
    <row r="534" ht="13.25" hidden="1" x14ac:dyDescent="0.2"/>
    <row r="535" ht="13.25" hidden="1" x14ac:dyDescent="0.2"/>
    <row r="536" ht="13.25" hidden="1" x14ac:dyDescent="0.2"/>
    <row r="537" ht="13.25" hidden="1" x14ac:dyDescent="0.2"/>
    <row r="538" ht="13.25" hidden="1" x14ac:dyDescent="0.2"/>
    <row r="539" ht="13.25" hidden="1" x14ac:dyDescent="0.2"/>
    <row r="540" ht="13.25" hidden="1" x14ac:dyDescent="0.2"/>
    <row r="541" ht="13.25" hidden="1" x14ac:dyDescent="0.2"/>
    <row r="542" ht="13.25" hidden="1" x14ac:dyDescent="0.2"/>
    <row r="543" ht="13.25" hidden="1" x14ac:dyDescent="0.2"/>
    <row r="544" ht="13.25" hidden="1" x14ac:dyDescent="0.2"/>
    <row r="545" ht="13.25" hidden="1" x14ac:dyDescent="0.2"/>
    <row r="546" ht="13.25" hidden="1" x14ac:dyDescent="0.2"/>
    <row r="547" ht="13.25" hidden="1" x14ac:dyDescent="0.2"/>
    <row r="548" ht="13.25" hidden="1" x14ac:dyDescent="0.2"/>
    <row r="549" ht="13.25" hidden="1" x14ac:dyDescent="0.2"/>
    <row r="550" ht="13.25" hidden="1" x14ac:dyDescent="0.2"/>
    <row r="551" ht="13.25" hidden="1" x14ac:dyDescent="0.2"/>
    <row r="552" ht="13.25" hidden="1" x14ac:dyDescent="0.2"/>
    <row r="553" ht="13.25" hidden="1" x14ac:dyDescent="0.2"/>
    <row r="554" ht="13.25" hidden="1" x14ac:dyDescent="0.2"/>
    <row r="555" ht="13.25" hidden="1" x14ac:dyDescent="0.2"/>
    <row r="556" ht="13.25" hidden="1" x14ac:dyDescent="0.2"/>
    <row r="557" ht="13.25" hidden="1" x14ac:dyDescent="0.2"/>
    <row r="558" ht="13.25" hidden="1" x14ac:dyDescent="0.2"/>
    <row r="559" ht="13.25" hidden="1" x14ac:dyDescent="0.2"/>
    <row r="560" ht="13.25" hidden="1" x14ac:dyDescent="0.2"/>
    <row r="561" ht="13.25" hidden="1" x14ac:dyDescent="0.2"/>
    <row r="562" ht="13.25" hidden="1" x14ac:dyDescent="0.2"/>
    <row r="563" ht="13.25" hidden="1" x14ac:dyDescent="0.2"/>
    <row r="564" ht="13.25" hidden="1" x14ac:dyDescent="0.2"/>
    <row r="565" ht="13.25" hidden="1" x14ac:dyDescent="0.2"/>
    <row r="566" ht="13.25" hidden="1" x14ac:dyDescent="0.2"/>
    <row r="567" ht="13.25" hidden="1" x14ac:dyDescent="0.2"/>
    <row r="568" ht="13.25" hidden="1" x14ac:dyDescent="0.2"/>
    <row r="569" ht="13.25" hidden="1" x14ac:dyDescent="0.2"/>
    <row r="570" ht="13.25" hidden="1" x14ac:dyDescent="0.2"/>
    <row r="571" ht="13.25" hidden="1" x14ac:dyDescent="0.2"/>
    <row r="572" ht="13.25" hidden="1" x14ac:dyDescent="0.2"/>
    <row r="573" ht="13.25" hidden="1" x14ac:dyDescent="0.2"/>
    <row r="574" ht="13.25" hidden="1" x14ac:dyDescent="0.2"/>
    <row r="575" ht="13.25" hidden="1" x14ac:dyDescent="0.2"/>
    <row r="576" ht="13.25" hidden="1" x14ac:dyDescent="0.2"/>
    <row r="577" ht="13.25" hidden="1" x14ac:dyDescent="0.2"/>
    <row r="578" ht="13.25" hidden="1" x14ac:dyDescent="0.2"/>
    <row r="579" ht="13.25" hidden="1" x14ac:dyDescent="0.2"/>
    <row r="580" ht="13.25" hidden="1" x14ac:dyDescent="0.2"/>
    <row r="581" ht="13.25" hidden="1" x14ac:dyDescent="0.2"/>
    <row r="582" ht="13.25" hidden="1" x14ac:dyDescent="0.2"/>
    <row r="583" ht="13.25" hidden="1" x14ac:dyDescent="0.2"/>
    <row r="584" ht="13.25" hidden="1" x14ac:dyDescent="0.2"/>
    <row r="585" ht="13.25" hidden="1" x14ac:dyDescent="0.2"/>
    <row r="586" ht="13.25" hidden="1" x14ac:dyDescent="0.2"/>
    <row r="587" ht="13.25" hidden="1" x14ac:dyDescent="0.2"/>
    <row r="588" ht="13.25" hidden="1" x14ac:dyDescent="0.2"/>
    <row r="589" ht="13.25" hidden="1" x14ac:dyDescent="0.2"/>
    <row r="590" ht="13.25" hidden="1" x14ac:dyDescent="0.2"/>
    <row r="591" ht="13.25" hidden="1" x14ac:dyDescent="0.2"/>
    <row r="592" ht="13.25" hidden="1" x14ac:dyDescent="0.2"/>
    <row r="593" ht="13.25" hidden="1" x14ac:dyDescent="0.2"/>
    <row r="594" ht="13.25" hidden="1" x14ac:dyDescent="0.2"/>
    <row r="595" ht="13.25" hidden="1" x14ac:dyDescent="0.2"/>
    <row r="596" ht="13.25" hidden="1" x14ac:dyDescent="0.2"/>
    <row r="597" ht="13.25" hidden="1" x14ac:dyDescent="0.2"/>
    <row r="598" ht="13.25" hidden="1" x14ac:dyDescent="0.2"/>
    <row r="599" ht="13.25" hidden="1" x14ac:dyDescent="0.2"/>
    <row r="600" ht="13.25" hidden="1" x14ac:dyDescent="0.2"/>
    <row r="601" ht="13.25" hidden="1" x14ac:dyDescent="0.2"/>
    <row r="602" ht="13.25" hidden="1" x14ac:dyDescent="0.2"/>
    <row r="603" ht="13.25" hidden="1" x14ac:dyDescent="0.2"/>
    <row r="604" ht="13.25" hidden="1" x14ac:dyDescent="0.2"/>
    <row r="605" ht="13.25" hidden="1" x14ac:dyDescent="0.2"/>
    <row r="606" ht="13.25" hidden="1" x14ac:dyDescent="0.2"/>
    <row r="607" ht="13.25" hidden="1" x14ac:dyDescent="0.2"/>
    <row r="608" ht="13.25" hidden="1" x14ac:dyDescent="0.2"/>
    <row r="609" spans="9:12" s="31" customFormat="1" ht="13.25" x14ac:dyDescent="0.2">
      <c r="I609" s="39"/>
      <c r="J609" s="39"/>
      <c r="K609" s="39"/>
      <c r="L609" s="33"/>
    </row>
  </sheetData>
  <sheetProtection algorithmName="SHA-512" hashValue="qPzHXYc0nNAmGa+C5b8zl37zALSUunItC0wlgxaC81ReaYAqa+BO2SrdaYhg7O/EKAjBPejgK1s03FqPWghTtA==" saltValue="osoYinApwQngX422evAhrQ==" spinCount="100000" sheet="1" objects="1" scenarios="1"/>
  <mergeCells count="111">
    <mergeCell ref="E174:H174"/>
    <mergeCell ref="C164:F164"/>
    <mergeCell ref="C166:F166"/>
    <mergeCell ref="I166:K166"/>
    <mergeCell ref="E167:H167"/>
    <mergeCell ref="C170:H170"/>
    <mergeCell ref="C173:F173"/>
    <mergeCell ref="I173:K173"/>
    <mergeCell ref="C154:F154"/>
    <mergeCell ref="C155:F155"/>
    <mergeCell ref="I155:K155"/>
    <mergeCell ref="E156:H156"/>
    <mergeCell ref="C159:H159"/>
    <mergeCell ref="C163:F163"/>
    <mergeCell ref="C145:F145"/>
    <mergeCell ref="C146:F146"/>
    <mergeCell ref="I146:K146"/>
    <mergeCell ref="E147:H147"/>
    <mergeCell ref="C150:H150"/>
    <mergeCell ref="C153:F153"/>
    <mergeCell ref="C135:F135"/>
    <mergeCell ref="C136:F136"/>
    <mergeCell ref="I136:K136"/>
    <mergeCell ref="E137:H137"/>
    <mergeCell ref="C140:H140"/>
    <mergeCell ref="C144:F144"/>
    <mergeCell ref="C125:F125"/>
    <mergeCell ref="C127:F127"/>
    <mergeCell ref="I127:K127"/>
    <mergeCell ref="E128:H128"/>
    <mergeCell ref="C131:H131"/>
    <mergeCell ref="C134:F134"/>
    <mergeCell ref="C115:F115"/>
    <mergeCell ref="C116:F116"/>
    <mergeCell ref="I116:K116"/>
    <mergeCell ref="E117:H117"/>
    <mergeCell ref="C120:H120"/>
    <mergeCell ref="C124:F124"/>
    <mergeCell ref="C106:F106"/>
    <mergeCell ref="C107:F107"/>
    <mergeCell ref="I107:K107"/>
    <mergeCell ref="E108:H108"/>
    <mergeCell ref="C111:H111"/>
    <mergeCell ref="C114:F114"/>
    <mergeCell ref="C96:F96"/>
    <mergeCell ref="C97:F97"/>
    <mergeCell ref="I97:K97"/>
    <mergeCell ref="E98:H98"/>
    <mergeCell ref="C101:H101"/>
    <mergeCell ref="C105:F105"/>
    <mergeCell ref="C86:F86"/>
    <mergeCell ref="C88:F88"/>
    <mergeCell ref="I88:K88"/>
    <mergeCell ref="E89:H89"/>
    <mergeCell ref="C92:H92"/>
    <mergeCell ref="C95:F95"/>
    <mergeCell ref="C76:F76"/>
    <mergeCell ref="C77:F77"/>
    <mergeCell ref="I77:K77"/>
    <mergeCell ref="E78:H78"/>
    <mergeCell ref="C81:H81"/>
    <mergeCell ref="C85:F85"/>
    <mergeCell ref="C67:F67"/>
    <mergeCell ref="C68:F68"/>
    <mergeCell ref="I68:K68"/>
    <mergeCell ref="E69:H69"/>
    <mergeCell ref="C72:H72"/>
    <mergeCell ref="C75:F75"/>
    <mergeCell ref="C57:F57"/>
    <mergeCell ref="C58:F58"/>
    <mergeCell ref="I58:K58"/>
    <mergeCell ref="E59:H59"/>
    <mergeCell ref="C62:H62"/>
    <mergeCell ref="C66:F66"/>
    <mergeCell ref="C47:F47"/>
    <mergeCell ref="C49:F49"/>
    <mergeCell ref="I49:K49"/>
    <mergeCell ref="E50:H50"/>
    <mergeCell ref="C53:H53"/>
    <mergeCell ref="C56:F56"/>
    <mergeCell ref="C37:F37"/>
    <mergeCell ref="C38:F38"/>
    <mergeCell ref="I38:K38"/>
    <mergeCell ref="E39:H39"/>
    <mergeCell ref="C42:H42"/>
    <mergeCell ref="C46:F46"/>
    <mergeCell ref="C28:F28"/>
    <mergeCell ref="C29:F29"/>
    <mergeCell ref="I29:K29"/>
    <mergeCell ref="E30:H30"/>
    <mergeCell ref="C33:H33"/>
    <mergeCell ref="C36:F36"/>
    <mergeCell ref="C18:F18"/>
    <mergeCell ref="C19:F19"/>
    <mergeCell ref="I19:K19"/>
    <mergeCell ref="E20:H20"/>
    <mergeCell ref="C23:H23"/>
    <mergeCell ref="C27:F27"/>
    <mergeCell ref="C10:F10"/>
    <mergeCell ref="I10:K10"/>
    <mergeCell ref="N10:AE10"/>
    <mergeCell ref="E11:H11"/>
    <mergeCell ref="C14:H14"/>
    <mergeCell ref="C17:F17"/>
    <mergeCell ref="B2:C4"/>
    <mergeCell ref="D2:H4"/>
    <mergeCell ref="B5:H5"/>
    <mergeCell ref="B6:H6"/>
    <mergeCell ref="C8:F8"/>
    <mergeCell ref="C9:F9"/>
    <mergeCell ref="P2:R3"/>
  </mergeCells>
  <conditionalFormatting sqref="L10">
    <cfRule type="cellIs" dxfId="109" priority="86" operator="greaterThan">
      <formula>110%</formula>
    </cfRule>
    <cfRule type="cellIs" dxfId="108" priority="87" operator="between">
      <formula>100.001%</formula>
      <formula>110%</formula>
    </cfRule>
    <cfRule type="cellIs" dxfId="107" priority="88" operator="between">
      <formula>70.001%</formula>
      <formula>100%</formula>
    </cfRule>
    <cfRule type="cellIs" dxfId="106" priority="89" operator="between">
      <formula>0.00001%</formula>
      <formula>70%</formula>
    </cfRule>
    <cfRule type="cellIs" dxfId="105" priority="90" operator="equal">
      <formula>0</formula>
    </cfRule>
  </conditionalFormatting>
  <conditionalFormatting sqref="L19">
    <cfRule type="cellIs" dxfId="104" priority="81" operator="greaterThan">
      <formula>110%</formula>
    </cfRule>
    <cfRule type="cellIs" dxfId="103" priority="82" operator="between">
      <formula>100.001%</formula>
      <formula>110%</formula>
    </cfRule>
    <cfRule type="cellIs" dxfId="102" priority="83" operator="between">
      <formula>70.001%</formula>
      <formula>100%</formula>
    </cfRule>
    <cfRule type="cellIs" dxfId="101" priority="84" operator="between">
      <formula>0.00001%</formula>
      <formula>70%</formula>
    </cfRule>
    <cfRule type="cellIs" dxfId="100" priority="85" operator="equal">
      <formula>0</formula>
    </cfRule>
  </conditionalFormatting>
  <conditionalFormatting sqref="L29">
    <cfRule type="cellIs" dxfId="99" priority="76" operator="greaterThan">
      <formula>110%</formula>
    </cfRule>
    <cfRule type="cellIs" dxfId="98" priority="77" operator="between">
      <formula>100.001%</formula>
      <formula>110%</formula>
    </cfRule>
    <cfRule type="cellIs" dxfId="97" priority="78" operator="between">
      <formula>70.001%</formula>
      <formula>100%</formula>
    </cfRule>
    <cfRule type="cellIs" dxfId="96" priority="79" operator="between">
      <formula>0.00001%</formula>
      <formula>70%</formula>
    </cfRule>
    <cfRule type="cellIs" dxfId="95" priority="80" operator="equal">
      <formula>0</formula>
    </cfRule>
  </conditionalFormatting>
  <conditionalFormatting sqref="L38">
    <cfRule type="cellIs" dxfId="94" priority="71" operator="greaterThan">
      <formula>110%</formula>
    </cfRule>
    <cfRule type="cellIs" dxfId="93" priority="72" operator="between">
      <formula>100.001%</formula>
      <formula>110%</formula>
    </cfRule>
    <cfRule type="cellIs" dxfId="92" priority="73" operator="between">
      <formula>70.001%</formula>
      <formula>100%</formula>
    </cfRule>
    <cfRule type="cellIs" dxfId="91" priority="74" operator="between">
      <formula>0.00001%</formula>
      <formula>70%</formula>
    </cfRule>
    <cfRule type="cellIs" dxfId="90" priority="75" operator="equal">
      <formula>0</formula>
    </cfRule>
  </conditionalFormatting>
  <conditionalFormatting sqref="L49">
    <cfRule type="cellIs" dxfId="89" priority="66" operator="greaterThan">
      <formula>110%</formula>
    </cfRule>
    <cfRule type="cellIs" dxfId="88" priority="67" operator="between">
      <formula>100.001%</formula>
      <formula>110%</formula>
    </cfRule>
    <cfRule type="cellIs" dxfId="87" priority="68" operator="between">
      <formula>70.001%</formula>
      <formula>100%</formula>
    </cfRule>
    <cfRule type="cellIs" dxfId="86" priority="69" operator="between">
      <formula>0.00001%</formula>
      <formula>70%</formula>
    </cfRule>
    <cfRule type="cellIs" dxfId="85" priority="70" operator="equal">
      <formula>0</formula>
    </cfRule>
  </conditionalFormatting>
  <conditionalFormatting sqref="L58">
    <cfRule type="cellIs" dxfId="84" priority="61" operator="greaterThan">
      <formula>110%</formula>
    </cfRule>
    <cfRule type="cellIs" dxfId="83" priority="62" operator="between">
      <formula>100.001%</formula>
      <formula>110%</formula>
    </cfRule>
    <cfRule type="cellIs" dxfId="82" priority="63" operator="between">
      <formula>70.001%</formula>
      <formula>100%</formula>
    </cfRule>
    <cfRule type="cellIs" dxfId="81" priority="64" operator="between">
      <formula>0.00001%</formula>
      <formula>70%</formula>
    </cfRule>
    <cfRule type="cellIs" dxfId="80" priority="65" operator="equal">
      <formula>0</formula>
    </cfRule>
  </conditionalFormatting>
  <conditionalFormatting sqref="L68">
    <cfRule type="cellIs" dxfId="79" priority="56" operator="greaterThan">
      <formula>110%</formula>
    </cfRule>
    <cfRule type="cellIs" dxfId="78" priority="57" operator="between">
      <formula>100.001%</formula>
      <formula>110%</formula>
    </cfRule>
    <cfRule type="cellIs" dxfId="77" priority="58" operator="between">
      <formula>70.001%</formula>
      <formula>100%</formula>
    </cfRule>
    <cfRule type="cellIs" dxfId="76" priority="59" operator="between">
      <formula>0.00001%</formula>
      <formula>70%</formula>
    </cfRule>
    <cfRule type="cellIs" dxfId="75" priority="60" operator="equal">
      <formula>0</formula>
    </cfRule>
  </conditionalFormatting>
  <conditionalFormatting sqref="L77">
    <cfRule type="cellIs" dxfId="74" priority="51" operator="greaterThan">
      <formula>110%</formula>
    </cfRule>
    <cfRule type="cellIs" dxfId="73" priority="52" operator="between">
      <formula>100.001%</formula>
      <formula>110%</formula>
    </cfRule>
    <cfRule type="cellIs" dxfId="72" priority="53" operator="between">
      <formula>70.001%</formula>
      <formula>100%</formula>
    </cfRule>
    <cfRule type="cellIs" dxfId="71" priority="54" operator="between">
      <formula>0.00001%</formula>
      <formula>70%</formula>
    </cfRule>
    <cfRule type="cellIs" dxfId="70" priority="55" operator="equal">
      <formula>0</formula>
    </cfRule>
  </conditionalFormatting>
  <conditionalFormatting sqref="L88">
    <cfRule type="cellIs" dxfId="69" priority="46" operator="greaterThan">
      <formula>110%</formula>
    </cfRule>
    <cfRule type="cellIs" dxfId="68" priority="47" operator="between">
      <formula>100.001%</formula>
      <formula>110%</formula>
    </cfRule>
    <cfRule type="cellIs" dxfId="67" priority="48" operator="between">
      <formula>70.001%</formula>
      <formula>100%</formula>
    </cfRule>
    <cfRule type="cellIs" dxfId="66" priority="49" operator="between">
      <formula>0.00001%</formula>
      <formula>70%</formula>
    </cfRule>
    <cfRule type="cellIs" dxfId="65" priority="50" operator="equal">
      <formula>0</formula>
    </cfRule>
  </conditionalFormatting>
  <conditionalFormatting sqref="L97">
    <cfRule type="cellIs" dxfId="64" priority="41" operator="greaterThan">
      <formula>110%</formula>
    </cfRule>
    <cfRule type="cellIs" dxfId="63" priority="42" operator="between">
      <formula>100.001%</formula>
      <formula>110%</formula>
    </cfRule>
    <cfRule type="cellIs" dxfId="62" priority="43" operator="between">
      <formula>70.001%</formula>
      <formula>100%</formula>
    </cfRule>
    <cfRule type="cellIs" dxfId="61" priority="44" operator="between">
      <formula>0.00001%</formula>
      <formula>70%</formula>
    </cfRule>
    <cfRule type="cellIs" dxfId="60" priority="45" operator="equal">
      <formula>0</formula>
    </cfRule>
  </conditionalFormatting>
  <conditionalFormatting sqref="L107">
    <cfRule type="cellIs" dxfId="59" priority="36" operator="greaterThan">
      <formula>110%</formula>
    </cfRule>
    <cfRule type="cellIs" dxfId="58" priority="37" operator="between">
      <formula>100.001%</formula>
      <formula>110%</formula>
    </cfRule>
    <cfRule type="cellIs" dxfId="57" priority="38" operator="between">
      <formula>70.001%</formula>
      <formula>100%</formula>
    </cfRule>
    <cfRule type="cellIs" dxfId="56" priority="39" operator="between">
      <formula>0.00001%</formula>
      <formula>70%</formula>
    </cfRule>
    <cfRule type="cellIs" dxfId="55" priority="40" operator="equal">
      <formula>0</formula>
    </cfRule>
  </conditionalFormatting>
  <conditionalFormatting sqref="L116">
    <cfRule type="cellIs" dxfId="54" priority="31" operator="greaterThan">
      <formula>110%</formula>
    </cfRule>
    <cfRule type="cellIs" dxfId="53" priority="32" operator="between">
      <formula>100.001%</formula>
      <formula>110%</formula>
    </cfRule>
    <cfRule type="cellIs" dxfId="52" priority="33" operator="between">
      <formula>70.001%</formula>
      <formula>100%</formula>
    </cfRule>
    <cfRule type="cellIs" dxfId="51" priority="34" operator="between">
      <formula>0.00001%</formula>
      <formula>70%</formula>
    </cfRule>
    <cfRule type="cellIs" dxfId="50" priority="35" operator="equal">
      <formula>0</formula>
    </cfRule>
  </conditionalFormatting>
  <conditionalFormatting sqref="L127">
    <cfRule type="cellIs" dxfId="49" priority="26" operator="greaterThan">
      <formula>110%</formula>
    </cfRule>
    <cfRule type="cellIs" dxfId="48" priority="27" operator="between">
      <formula>100.001%</formula>
      <formula>110%</formula>
    </cfRule>
    <cfRule type="cellIs" dxfId="47" priority="28" operator="between">
      <formula>70.001%</formula>
      <formula>100%</formula>
    </cfRule>
    <cfRule type="cellIs" dxfId="46" priority="29" operator="between">
      <formula>0.00001%</formula>
      <formula>70%</formula>
    </cfRule>
    <cfRule type="cellIs" dxfId="45" priority="30" operator="equal">
      <formula>0</formula>
    </cfRule>
  </conditionalFormatting>
  <conditionalFormatting sqref="L136">
    <cfRule type="cellIs" dxfId="44" priority="21" operator="greaterThan">
      <formula>110%</formula>
    </cfRule>
    <cfRule type="cellIs" dxfId="43" priority="22" operator="between">
      <formula>100.001%</formula>
      <formula>110%</formula>
    </cfRule>
    <cfRule type="cellIs" dxfId="42" priority="23" operator="between">
      <formula>70.001%</formula>
      <formula>100%</formula>
    </cfRule>
    <cfRule type="cellIs" dxfId="41" priority="24" operator="between">
      <formula>0.00001%</formula>
      <formula>70%</formula>
    </cfRule>
    <cfRule type="cellIs" dxfId="40" priority="25" operator="equal">
      <formula>0</formula>
    </cfRule>
  </conditionalFormatting>
  <conditionalFormatting sqref="L146">
    <cfRule type="cellIs" dxfId="39" priority="16" operator="greaterThan">
      <formula>110%</formula>
    </cfRule>
    <cfRule type="cellIs" dxfId="38" priority="17" operator="between">
      <formula>100.001%</formula>
      <formula>110%</formula>
    </cfRule>
    <cfRule type="cellIs" dxfId="37" priority="18" operator="between">
      <formula>70.001%</formula>
      <formula>100%</formula>
    </cfRule>
    <cfRule type="cellIs" dxfId="36" priority="19" operator="between">
      <formula>0.00001%</formula>
      <formula>70%</formula>
    </cfRule>
    <cfRule type="cellIs" dxfId="35" priority="20" operator="equal">
      <formula>0</formula>
    </cfRule>
  </conditionalFormatting>
  <conditionalFormatting sqref="L155">
    <cfRule type="cellIs" dxfId="34" priority="11" operator="greaterThan">
      <formula>110%</formula>
    </cfRule>
    <cfRule type="cellIs" dxfId="33" priority="12" operator="between">
      <formula>100.001%</formula>
      <formula>110%</formula>
    </cfRule>
    <cfRule type="cellIs" dxfId="32" priority="13" operator="between">
      <formula>70.001%</formula>
      <formula>100%</formula>
    </cfRule>
    <cfRule type="cellIs" dxfId="31" priority="14" operator="between">
      <formula>0.00001%</formula>
      <formula>70%</formula>
    </cfRule>
    <cfRule type="cellIs" dxfId="30" priority="15" operator="equal">
      <formula>0</formula>
    </cfRule>
  </conditionalFormatting>
  <conditionalFormatting sqref="L166">
    <cfRule type="cellIs" dxfId="29" priority="6" operator="greaterThan">
      <formula>110%</formula>
    </cfRule>
    <cfRule type="cellIs" dxfId="28" priority="7" operator="between">
      <formula>100.001%</formula>
      <formula>110%</formula>
    </cfRule>
    <cfRule type="cellIs" dxfId="27" priority="8" operator="between">
      <formula>70.001%</formula>
      <formula>100%</formula>
    </cfRule>
    <cfRule type="cellIs" dxfId="26" priority="9" operator="between">
      <formula>0.00001%</formula>
      <formula>70%</formula>
    </cfRule>
    <cfRule type="cellIs" dxfId="25" priority="10" operator="equal">
      <formula>0</formula>
    </cfRule>
  </conditionalFormatting>
  <conditionalFormatting sqref="L173">
    <cfRule type="cellIs" dxfId="24" priority="1" operator="greaterThan">
      <formula>110%</formula>
    </cfRule>
    <cfRule type="cellIs" dxfId="23" priority="2" operator="between">
      <formula>100.001%</formula>
      <formula>110%</formula>
    </cfRule>
    <cfRule type="cellIs" dxfId="22" priority="3" operator="between">
      <formula>70.001%</formula>
      <formula>100%</formula>
    </cfRule>
    <cfRule type="cellIs" dxfId="21" priority="4" operator="between">
      <formula>0.00001%</formula>
      <formula>70%</formula>
    </cfRule>
    <cfRule type="cellIs" dxfId="20" priority="5" operator="equal">
      <formula>0</formula>
    </cfRule>
  </conditionalFormatting>
  <hyperlinks>
    <hyperlink ref="P2:R3" location="RESUMEN!A1" display="VOLVER AL RESUMEN" xr:uid="{080456EE-FB23-4A04-801E-917533D9DFEB}"/>
  </hyperlinks>
  <pageMargins left="0.7" right="0.7" top="0.75" bottom="0.75" header="0.3" footer="0.3"/>
  <pageSetup paperSize="9" orientation="portrait" horizontalDpi="300" r:id="rId1"/>
  <headerFooter>
    <oddHeader>&amp;LIndicadores de Proceso</oddHeader>
    <oddFooter>&amp;L Publicación: 13 de mayo de 2020&amp;REnero - Marzo de 2020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54788-EBAC-4996-9656-609C2AD233E7}">
  <sheetPr codeName="Hoja16">
    <tabColor theme="4" tint="0.59999389629810485"/>
  </sheetPr>
  <dimension ref="A1:AM609"/>
  <sheetViews>
    <sheetView zoomScale="73" zoomScaleNormal="73" zoomScaleSheetLayoutView="142" zoomScalePageLayoutView="62" workbookViewId="0">
      <selection activeCell="E39" sqref="E39:H39"/>
    </sheetView>
  </sheetViews>
  <sheetFormatPr baseColWidth="10" defaultColWidth="0" defaultRowHeight="0" customHeight="1" zeroHeight="1" x14ac:dyDescent="0.2"/>
  <cols>
    <col min="1" max="1" width="2.5703125" style="31" customWidth="1"/>
    <col min="2" max="2" width="48.85546875" style="40" customWidth="1"/>
    <col min="3" max="3" width="12.140625" style="40" customWidth="1"/>
    <col min="4" max="4" width="10.7109375" style="40" customWidth="1"/>
    <col min="5" max="5" width="13.7109375" style="40" customWidth="1"/>
    <col min="6" max="6" width="15.42578125" style="40" customWidth="1"/>
    <col min="7" max="8" width="10.7109375" style="40" customWidth="1"/>
    <col min="9" max="11" width="5.7109375" style="41" customWidth="1"/>
    <col min="12" max="12" width="10.7109375" style="45" customWidth="1"/>
    <col min="13" max="33" width="10.7109375" style="40" customWidth="1"/>
    <col min="34" max="34" width="11.42578125" style="40" customWidth="1"/>
    <col min="35" max="16384" width="11.42578125" style="40" hidden="1"/>
  </cols>
  <sheetData>
    <row r="1" spans="1:39" s="4" customFormat="1" ht="13.8" customHeight="1" thickBot="1" x14ac:dyDescent="0.25">
      <c r="A1" s="1">
        <v>9</v>
      </c>
      <c r="B1" s="2"/>
      <c r="C1" s="3"/>
      <c r="D1" s="3"/>
      <c r="G1" s="3"/>
      <c r="H1" s="3"/>
      <c r="I1" s="67"/>
      <c r="J1" s="39"/>
      <c r="K1" s="39"/>
      <c r="L1" s="6"/>
      <c r="N1" s="3"/>
      <c r="O1" s="3"/>
      <c r="R1" s="3"/>
      <c r="S1" s="3"/>
      <c r="V1" s="3"/>
      <c r="W1" s="3"/>
      <c r="Z1" s="3"/>
      <c r="AA1" s="3"/>
      <c r="AD1" s="3"/>
      <c r="AE1" s="3"/>
    </row>
    <row r="2" spans="1:39" s="8" customFormat="1" ht="12.7" customHeight="1" x14ac:dyDescent="0.2">
      <c r="A2" s="4"/>
      <c r="B2" s="145"/>
      <c r="C2" s="146"/>
      <c r="D2" s="149" t="s">
        <v>1</v>
      </c>
      <c r="E2" s="149"/>
      <c r="F2" s="149"/>
      <c r="G2" s="149"/>
      <c r="H2" s="150"/>
      <c r="I2" s="39"/>
      <c r="J2" s="39"/>
      <c r="K2" s="39"/>
      <c r="L2" s="7"/>
      <c r="M2" s="4"/>
      <c r="N2" s="4"/>
      <c r="O2" s="4"/>
      <c r="P2" s="80" t="s">
        <v>58</v>
      </c>
      <c r="Q2" s="80"/>
      <c r="R2" s="80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s="8" customFormat="1" ht="12.7" customHeight="1" x14ac:dyDescent="0.2">
      <c r="A3" s="4"/>
      <c r="B3" s="147"/>
      <c r="C3" s="148"/>
      <c r="D3" s="151"/>
      <c r="E3" s="151"/>
      <c r="F3" s="151"/>
      <c r="G3" s="151"/>
      <c r="H3" s="152"/>
      <c r="I3" s="39"/>
      <c r="J3" s="39"/>
      <c r="K3" s="39"/>
      <c r="L3" s="7"/>
      <c r="M3" s="4"/>
      <c r="N3" s="4"/>
      <c r="O3" s="4"/>
      <c r="P3" s="80"/>
      <c r="Q3" s="80"/>
      <c r="R3" s="80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s="8" customFormat="1" ht="12.7" customHeight="1" x14ac:dyDescent="0.2">
      <c r="A4" s="4"/>
      <c r="B4" s="147"/>
      <c r="C4" s="148"/>
      <c r="D4" s="151"/>
      <c r="E4" s="151"/>
      <c r="F4" s="151"/>
      <c r="G4" s="151"/>
      <c r="H4" s="152"/>
      <c r="I4" s="39"/>
      <c r="J4" s="39"/>
      <c r="K4" s="39"/>
      <c r="L4" s="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s="8" customFormat="1" ht="12.7" customHeight="1" x14ac:dyDescent="0.2">
      <c r="A5" s="4"/>
      <c r="B5" s="153" t="s">
        <v>0</v>
      </c>
      <c r="C5" s="154"/>
      <c r="D5" s="154"/>
      <c r="E5" s="154"/>
      <c r="F5" s="154"/>
      <c r="G5" s="154"/>
      <c r="H5" s="155"/>
      <c r="I5" s="39"/>
      <c r="J5" s="39"/>
      <c r="K5" s="39"/>
      <c r="L5" s="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s="8" customFormat="1" ht="12.7" customHeight="1" thickBot="1" x14ac:dyDescent="0.25">
      <c r="A6" s="4"/>
      <c r="B6" s="156" t="s">
        <v>2</v>
      </c>
      <c r="C6" s="157"/>
      <c r="D6" s="157"/>
      <c r="E6" s="157"/>
      <c r="F6" s="157"/>
      <c r="G6" s="157"/>
      <c r="H6" s="158"/>
      <c r="I6" s="39"/>
      <c r="J6" s="39"/>
      <c r="K6" s="39"/>
      <c r="L6" s="7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s="4" customFormat="1" ht="12.7" customHeight="1" thickBot="1" x14ac:dyDescent="0.25">
      <c r="B7" s="1"/>
      <c r="C7" s="1"/>
      <c r="D7" s="1"/>
      <c r="E7" s="1"/>
      <c r="F7" s="1"/>
      <c r="G7" s="1"/>
      <c r="H7" s="1"/>
      <c r="I7" s="39"/>
      <c r="J7" s="39"/>
      <c r="K7" s="39"/>
      <c r="L7" s="7"/>
    </row>
    <row r="8" spans="1:39" s="8" customFormat="1" ht="14" hidden="1" thickBot="1" x14ac:dyDescent="0.25">
      <c r="A8" s="4"/>
      <c r="B8" s="46" t="s">
        <v>3</v>
      </c>
      <c r="C8" s="159" t="str">
        <f>+VLOOKUP(C11,'[15]Datos Indicadores'!$A$2:$Y$144,11,FALSE)</f>
        <v>Proceso: Servicios informáticos</v>
      </c>
      <c r="D8" s="159"/>
      <c r="E8" s="159"/>
      <c r="F8" s="159"/>
      <c r="G8" s="47" t="s">
        <v>4</v>
      </c>
      <c r="H8" s="48">
        <f>+VLOOKUP(C11,'[15]Datos Indicadores'!$A$2:$Y$144,10,FALSE)</f>
        <v>15</v>
      </c>
      <c r="I8" s="39"/>
      <c r="J8" s="39"/>
      <c r="K8" s="39"/>
      <c r="L8" s="7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s="8" customFormat="1" ht="14" hidden="1" thickBot="1" x14ac:dyDescent="0.25">
      <c r="A9" s="4"/>
      <c r="B9" s="49" t="s">
        <v>5</v>
      </c>
      <c r="C9" s="144" t="str">
        <f>+VLOOKUP(C11,'[15]Datos Indicadores'!$A$2:$Y$144,13,FALSE)</f>
        <v>Proceso: Servicios informáticos</v>
      </c>
      <c r="D9" s="144"/>
      <c r="E9" s="144"/>
      <c r="F9" s="144"/>
      <c r="G9" s="50" t="s">
        <v>4</v>
      </c>
      <c r="H9" s="51">
        <f>+VLOOKUP(C11,'[15]Datos Indicadores'!$A$2:$Y$144,12,FALSE)</f>
        <v>263</v>
      </c>
      <c r="I9" s="39"/>
      <c r="J9" s="39"/>
      <c r="K9" s="39"/>
      <c r="L9" s="7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s="8" customFormat="1" ht="25.55" customHeight="1" thickTop="1" thickBot="1" x14ac:dyDescent="0.25">
      <c r="A10" s="4"/>
      <c r="B10" s="52" t="s">
        <v>6</v>
      </c>
      <c r="C10" s="108" t="s">
        <v>322</v>
      </c>
      <c r="D10" s="109"/>
      <c r="E10" s="109"/>
      <c r="F10" s="110"/>
      <c r="G10" s="53" t="s">
        <v>4</v>
      </c>
      <c r="H10" s="54">
        <v>3011</v>
      </c>
      <c r="I10" s="160" t="s">
        <v>7</v>
      </c>
      <c r="J10" s="160"/>
      <c r="K10" s="160"/>
      <c r="L10" s="15">
        <f>+'[15]5050 PSI'!V24</f>
        <v>0.75051741979993092</v>
      </c>
      <c r="M10" s="4"/>
      <c r="N10" s="114" t="s">
        <v>34</v>
      </c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6"/>
      <c r="AF10" s="4"/>
      <c r="AG10" s="4"/>
      <c r="AH10" s="4"/>
      <c r="AI10" s="4"/>
      <c r="AJ10" s="4"/>
      <c r="AK10" s="4"/>
      <c r="AL10" s="4"/>
      <c r="AM10" s="4"/>
    </row>
    <row r="11" spans="1:39" s="8" customFormat="1" ht="35.299999999999997" customHeight="1" thickTop="1" thickBot="1" x14ac:dyDescent="0.25">
      <c r="A11" s="4"/>
      <c r="B11" s="55" t="s">
        <v>9</v>
      </c>
      <c r="C11" s="69">
        <v>5050</v>
      </c>
      <c r="D11" s="56" t="s">
        <v>10</v>
      </c>
      <c r="E11" s="117" t="s">
        <v>323</v>
      </c>
      <c r="F11" s="118"/>
      <c r="G11" s="118"/>
      <c r="H11" s="119"/>
      <c r="I11" s="39"/>
      <c r="J11" s="39"/>
      <c r="K11" s="39"/>
      <c r="L11" s="7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s="8" customFormat="1" ht="12.7" hidden="1" customHeight="1" x14ac:dyDescent="0.2">
      <c r="A12" s="4"/>
      <c r="B12" s="57" t="s">
        <v>11</v>
      </c>
      <c r="C12" s="58" t="s">
        <v>62</v>
      </c>
      <c r="D12" s="59" t="s">
        <v>12</v>
      </c>
      <c r="E12" s="58">
        <v>100</v>
      </c>
      <c r="F12" s="59" t="s">
        <v>13</v>
      </c>
      <c r="G12" s="60">
        <v>0</v>
      </c>
      <c r="H12" s="61"/>
      <c r="I12" s="39"/>
      <c r="J12" s="39"/>
      <c r="K12" s="39"/>
      <c r="L12" s="7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s="8" customFormat="1" ht="12.7" hidden="1" customHeight="1" x14ac:dyDescent="0.2">
      <c r="A13" s="4"/>
      <c r="B13" s="46" t="s">
        <v>14</v>
      </c>
      <c r="C13" s="68" t="s">
        <v>63</v>
      </c>
      <c r="D13" s="47" t="s">
        <v>15</v>
      </c>
      <c r="E13" s="68" t="s">
        <v>64</v>
      </c>
      <c r="F13" s="47"/>
      <c r="G13" s="47"/>
      <c r="H13" s="62"/>
      <c r="I13" s="39"/>
      <c r="J13" s="39"/>
      <c r="K13" s="39"/>
      <c r="L13" s="7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s="8" customFormat="1" ht="13.6" hidden="1" customHeight="1" thickBot="1" x14ac:dyDescent="0.25">
      <c r="A14" s="4"/>
      <c r="B14" s="55" t="s">
        <v>16</v>
      </c>
      <c r="C14" s="120" t="s">
        <v>65</v>
      </c>
      <c r="D14" s="121"/>
      <c r="E14" s="121"/>
      <c r="F14" s="121"/>
      <c r="G14" s="121"/>
      <c r="H14" s="122"/>
      <c r="I14" s="39"/>
      <c r="J14" s="39"/>
      <c r="K14" s="39"/>
      <c r="L14" s="7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s="4" customFormat="1" ht="12.7" hidden="1" customHeight="1" x14ac:dyDescent="0.2">
      <c r="B15" s="1"/>
      <c r="C15" s="1"/>
      <c r="D15" s="1"/>
      <c r="E15" s="1"/>
      <c r="F15" s="1"/>
      <c r="G15" s="1"/>
      <c r="H15" s="1"/>
      <c r="I15" s="39"/>
      <c r="J15" s="39"/>
      <c r="K15" s="39"/>
      <c r="L15" s="7"/>
    </row>
    <row r="16" spans="1:39" s="4" customFormat="1" ht="12.7" customHeight="1" thickBot="1" x14ac:dyDescent="0.25">
      <c r="B16" s="1"/>
      <c r="C16" s="1"/>
      <c r="D16" s="1"/>
      <c r="E16" s="1"/>
      <c r="F16" s="1"/>
      <c r="G16" s="1"/>
      <c r="H16" s="1"/>
      <c r="I16" s="39"/>
      <c r="J16" s="39"/>
      <c r="K16" s="39"/>
      <c r="L16" s="7"/>
    </row>
    <row r="17" spans="1:39" s="8" customFormat="1" ht="13.6" hidden="1" customHeight="1" thickBot="1" x14ac:dyDescent="0.25">
      <c r="A17" s="4"/>
      <c r="B17" s="46" t="s">
        <v>3</v>
      </c>
      <c r="C17" s="81" t="s">
        <v>324</v>
      </c>
      <c r="D17" s="82"/>
      <c r="E17" s="82"/>
      <c r="F17" s="83"/>
      <c r="G17" s="47" t="s">
        <v>4</v>
      </c>
      <c r="H17" s="48">
        <v>15</v>
      </c>
      <c r="I17" s="39"/>
      <c r="J17" s="39"/>
      <c r="K17" s="39"/>
      <c r="L17" s="7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39" s="8" customFormat="1" ht="13.6" hidden="1" customHeight="1" thickBot="1" x14ac:dyDescent="0.25">
      <c r="A18" s="4"/>
      <c r="B18" s="49" t="s">
        <v>5</v>
      </c>
      <c r="C18" s="105" t="s">
        <v>325</v>
      </c>
      <c r="D18" s="106"/>
      <c r="E18" s="106"/>
      <c r="F18" s="107"/>
      <c r="G18" s="50" t="s">
        <v>4</v>
      </c>
      <c r="H18" s="51">
        <v>245</v>
      </c>
      <c r="I18" s="39"/>
      <c r="J18" s="39"/>
      <c r="K18" s="39"/>
      <c r="L18" s="7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39" s="8" customFormat="1" ht="25.55" customHeight="1" thickTop="1" thickBot="1" x14ac:dyDescent="0.25">
      <c r="A19" s="4"/>
      <c r="B19" s="52" t="s">
        <v>6</v>
      </c>
      <c r="C19" s="108" t="s">
        <v>325</v>
      </c>
      <c r="D19" s="109"/>
      <c r="E19" s="109"/>
      <c r="F19" s="110"/>
      <c r="G19" s="53" t="s">
        <v>4</v>
      </c>
      <c r="H19" s="54">
        <v>3077</v>
      </c>
      <c r="I19" s="160" t="s">
        <v>7</v>
      </c>
      <c r="J19" s="160"/>
      <c r="K19" s="160"/>
      <c r="L19" s="15">
        <f>+'[15]5051 PSI'!BB24</f>
        <v>1.0074349442379182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39" s="8" customFormat="1" ht="35.299999999999997" customHeight="1" thickTop="1" thickBot="1" x14ac:dyDescent="0.25">
      <c r="A20" s="4"/>
      <c r="B20" s="55" t="s">
        <v>9</v>
      </c>
      <c r="C20" s="69">
        <v>5051</v>
      </c>
      <c r="D20" s="56" t="s">
        <v>10</v>
      </c>
      <c r="E20" s="117" t="s">
        <v>326</v>
      </c>
      <c r="F20" s="118"/>
      <c r="G20" s="118"/>
      <c r="H20" s="119"/>
      <c r="I20" s="39"/>
      <c r="J20" s="39"/>
      <c r="K20" s="39"/>
      <c r="L20" s="7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39" s="8" customFormat="1" ht="12.7" hidden="1" customHeight="1" x14ac:dyDescent="0.2">
      <c r="A21" s="4"/>
      <c r="B21" s="57" t="s">
        <v>11</v>
      </c>
      <c r="C21" s="58" t="s">
        <v>82</v>
      </c>
      <c r="D21" s="59" t="s">
        <v>12</v>
      </c>
      <c r="E21" s="58">
        <v>100</v>
      </c>
      <c r="F21" s="59" t="s">
        <v>13</v>
      </c>
      <c r="G21" s="60">
        <v>0</v>
      </c>
      <c r="H21" s="61"/>
      <c r="I21" s="39"/>
      <c r="J21" s="39"/>
      <c r="K21" s="39"/>
      <c r="L21" s="7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39" s="8" customFormat="1" ht="12.7" hidden="1" customHeight="1" x14ac:dyDescent="0.2">
      <c r="A22" s="4"/>
      <c r="B22" s="46" t="s">
        <v>14</v>
      </c>
      <c r="C22" s="68" t="s">
        <v>83</v>
      </c>
      <c r="D22" s="47" t="s">
        <v>15</v>
      </c>
      <c r="E22" s="68" t="s">
        <v>64</v>
      </c>
      <c r="F22" s="47"/>
      <c r="G22" s="47"/>
      <c r="H22" s="62"/>
      <c r="I22" s="39"/>
      <c r="J22" s="39"/>
      <c r="K22" s="39"/>
      <c r="L22" s="7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39" s="8" customFormat="1" ht="13.6" hidden="1" customHeight="1" thickBot="1" x14ac:dyDescent="0.25">
      <c r="A23" s="4"/>
      <c r="B23" s="55" t="s">
        <v>16</v>
      </c>
      <c r="C23" s="120" t="s">
        <v>65</v>
      </c>
      <c r="D23" s="121"/>
      <c r="E23" s="121"/>
      <c r="F23" s="121"/>
      <c r="G23" s="121"/>
      <c r="H23" s="122"/>
      <c r="I23" s="39"/>
      <c r="J23" s="39"/>
      <c r="K23" s="39"/>
      <c r="L23" s="7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39" s="4" customFormat="1" ht="12.7" hidden="1" customHeight="1" x14ac:dyDescent="0.2">
      <c r="B24" s="1"/>
      <c r="C24" s="1"/>
      <c r="D24" s="1"/>
      <c r="E24" s="1"/>
      <c r="F24" s="1"/>
      <c r="G24" s="1"/>
      <c r="H24" s="1"/>
      <c r="I24" s="39"/>
      <c r="J24" s="39"/>
      <c r="K24" s="39"/>
      <c r="L24" s="7"/>
    </row>
    <row r="25" spans="1:39" s="4" customFormat="1" ht="12.7" hidden="1" customHeight="1" x14ac:dyDescent="0.2">
      <c r="B25" s="1"/>
      <c r="C25" s="1"/>
      <c r="D25" s="1"/>
      <c r="E25" s="1"/>
      <c r="F25" s="1"/>
      <c r="G25" s="1"/>
      <c r="H25" s="1"/>
      <c r="I25" s="39"/>
      <c r="J25" s="39"/>
      <c r="K25" s="39"/>
      <c r="L25" s="7"/>
    </row>
    <row r="26" spans="1:39" s="4" customFormat="1" ht="12.7" customHeight="1" thickBot="1" x14ac:dyDescent="0.25">
      <c r="B26" s="1"/>
      <c r="C26" s="1"/>
      <c r="D26" s="1"/>
      <c r="E26" s="1"/>
      <c r="F26" s="1"/>
      <c r="G26" s="1"/>
      <c r="H26" s="1"/>
      <c r="I26" s="39"/>
      <c r="J26" s="39"/>
      <c r="K26" s="39"/>
      <c r="L26" s="7"/>
    </row>
    <row r="27" spans="1:39" s="8" customFormat="1" ht="13.6" hidden="1" customHeight="1" thickBot="1" x14ac:dyDescent="0.25">
      <c r="A27" s="4"/>
      <c r="B27" s="46" t="s">
        <v>3</v>
      </c>
      <c r="C27" s="81" t="s">
        <v>324</v>
      </c>
      <c r="D27" s="82"/>
      <c r="E27" s="82"/>
      <c r="F27" s="83"/>
      <c r="G27" s="47" t="s">
        <v>4</v>
      </c>
      <c r="H27" s="48">
        <v>15</v>
      </c>
      <c r="I27" s="39"/>
      <c r="J27" s="39"/>
      <c r="K27" s="39"/>
      <c r="L27" s="7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39" s="8" customFormat="1" ht="13.6" hidden="1" customHeight="1" thickBot="1" x14ac:dyDescent="0.25">
      <c r="A28" s="4"/>
      <c r="B28" s="49" t="s">
        <v>5</v>
      </c>
      <c r="C28" s="105" t="s">
        <v>327</v>
      </c>
      <c r="D28" s="106"/>
      <c r="E28" s="106"/>
      <c r="F28" s="107"/>
      <c r="G28" s="50" t="s">
        <v>4</v>
      </c>
      <c r="H28" s="51">
        <v>242</v>
      </c>
      <c r="I28" s="39"/>
      <c r="J28" s="39"/>
      <c r="K28" s="39"/>
      <c r="L28" s="7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39" s="8" customFormat="1" ht="25.55" customHeight="1" thickTop="1" thickBot="1" x14ac:dyDescent="0.25">
      <c r="A29" s="4"/>
      <c r="B29" s="52" t="s">
        <v>6</v>
      </c>
      <c r="C29" s="108" t="s">
        <v>327</v>
      </c>
      <c r="D29" s="109"/>
      <c r="E29" s="109"/>
      <c r="F29" s="110"/>
      <c r="G29" s="53" t="s">
        <v>4</v>
      </c>
      <c r="H29" s="54">
        <v>3013</v>
      </c>
      <c r="I29" s="160" t="s">
        <v>7</v>
      </c>
      <c r="J29" s="160"/>
      <c r="K29" s="160"/>
      <c r="L29" s="15">
        <f>+'[15]5052 PSI'!BB24</f>
        <v>0.99561451021537672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39" s="8" customFormat="1" ht="35.299999999999997" customHeight="1" thickTop="1" thickBot="1" x14ac:dyDescent="0.25">
      <c r="A30" s="4"/>
      <c r="B30" s="55" t="s">
        <v>9</v>
      </c>
      <c r="C30" s="69">
        <v>5052</v>
      </c>
      <c r="D30" s="56" t="s">
        <v>10</v>
      </c>
      <c r="E30" s="117" t="s">
        <v>328</v>
      </c>
      <c r="F30" s="118"/>
      <c r="G30" s="118"/>
      <c r="H30" s="119"/>
      <c r="I30" s="39"/>
      <c r="J30" s="39"/>
      <c r="K30" s="39"/>
      <c r="L30" s="7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39" s="8" customFormat="1" ht="12.7" hidden="1" customHeight="1" x14ac:dyDescent="0.2">
      <c r="A31" s="4"/>
      <c r="B31" s="57" t="s">
        <v>11</v>
      </c>
      <c r="C31" s="58" t="s">
        <v>82</v>
      </c>
      <c r="D31" s="59" t="s">
        <v>12</v>
      </c>
      <c r="E31" s="58">
        <v>99.7</v>
      </c>
      <c r="F31" s="59" t="s">
        <v>13</v>
      </c>
      <c r="G31" s="60">
        <v>0</v>
      </c>
      <c r="H31" s="61"/>
      <c r="I31" s="39"/>
      <c r="J31" s="39"/>
      <c r="K31" s="39"/>
      <c r="L31" s="7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39" s="8" customFormat="1" ht="12.7" hidden="1" customHeight="1" x14ac:dyDescent="0.2">
      <c r="A32" s="4"/>
      <c r="B32" s="46" t="s">
        <v>14</v>
      </c>
      <c r="C32" s="68" t="s">
        <v>63</v>
      </c>
      <c r="D32" s="47" t="s">
        <v>15</v>
      </c>
      <c r="E32" s="68" t="s">
        <v>64</v>
      </c>
      <c r="F32" s="47"/>
      <c r="G32" s="47"/>
      <c r="H32" s="62"/>
      <c r="I32" s="39"/>
      <c r="J32" s="39"/>
      <c r="K32" s="39"/>
      <c r="L32" s="7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1:39" s="8" customFormat="1" ht="13.6" hidden="1" customHeight="1" thickBot="1" x14ac:dyDescent="0.25">
      <c r="A33" s="4"/>
      <c r="B33" s="55" t="s">
        <v>16</v>
      </c>
      <c r="C33" s="120" t="s">
        <v>329</v>
      </c>
      <c r="D33" s="121"/>
      <c r="E33" s="121"/>
      <c r="F33" s="121"/>
      <c r="G33" s="121"/>
      <c r="H33" s="122"/>
      <c r="I33" s="39"/>
      <c r="J33" s="39"/>
      <c r="K33" s="39"/>
      <c r="L33" s="7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1:39" s="4" customFormat="1" ht="12.7" hidden="1" customHeight="1" x14ac:dyDescent="0.2">
      <c r="B34" s="1"/>
      <c r="C34" s="1"/>
      <c r="D34" s="1"/>
      <c r="E34" s="1"/>
      <c r="F34" s="1"/>
      <c r="G34" s="1"/>
      <c r="H34" s="1"/>
      <c r="I34" s="39"/>
      <c r="J34" s="39"/>
      <c r="K34" s="39"/>
      <c r="L34" s="7"/>
    </row>
    <row r="35" spans="1:39" s="4" customFormat="1" ht="12.7" customHeight="1" thickBot="1" x14ac:dyDescent="0.25">
      <c r="B35" s="1"/>
      <c r="C35" s="1"/>
      <c r="D35" s="1"/>
      <c r="E35" s="1"/>
      <c r="F35" s="1"/>
      <c r="G35" s="1"/>
      <c r="H35" s="1"/>
      <c r="I35" s="39"/>
      <c r="J35" s="39"/>
      <c r="K35" s="39"/>
      <c r="L35" s="7"/>
    </row>
    <row r="36" spans="1:39" s="8" customFormat="1" ht="13.6" hidden="1" customHeight="1" thickBot="1" x14ac:dyDescent="0.25">
      <c r="A36" s="4"/>
      <c r="B36" s="46" t="s">
        <v>3</v>
      </c>
      <c r="C36" s="81" t="s">
        <v>324</v>
      </c>
      <c r="D36" s="82"/>
      <c r="E36" s="82"/>
      <c r="F36" s="83"/>
      <c r="G36" s="47" t="s">
        <v>4</v>
      </c>
      <c r="H36" s="48">
        <v>15</v>
      </c>
      <c r="I36" s="39"/>
      <c r="J36" s="39"/>
      <c r="K36" s="39"/>
      <c r="L36" s="7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1:39" s="8" customFormat="1" ht="13.6" hidden="1" customHeight="1" thickBot="1" x14ac:dyDescent="0.25">
      <c r="A37" s="4"/>
      <c r="B37" s="49" t="s">
        <v>5</v>
      </c>
      <c r="C37" s="105" t="s">
        <v>330</v>
      </c>
      <c r="D37" s="106"/>
      <c r="E37" s="106"/>
      <c r="F37" s="107"/>
      <c r="G37" s="50" t="s">
        <v>4</v>
      </c>
      <c r="H37" s="51">
        <v>243</v>
      </c>
      <c r="I37" s="39"/>
      <c r="J37" s="39"/>
      <c r="K37" s="39"/>
      <c r="L37" s="7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1:39" s="8" customFormat="1" ht="25.55" customHeight="1" thickTop="1" thickBot="1" x14ac:dyDescent="0.25">
      <c r="A38" s="4"/>
      <c r="B38" s="52" t="s">
        <v>6</v>
      </c>
      <c r="C38" s="108" t="s">
        <v>330</v>
      </c>
      <c r="D38" s="109"/>
      <c r="E38" s="109"/>
      <c r="F38" s="110"/>
      <c r="G38" s="53" t="s">
        <v>4</v>
      </c>
      <c r="H38" s="54">
        <v>3014</v>
      </c>
      <c r="I38" s="160" t="s">
        <v>7</v>
      </c>
      <c r="J38" s="160"/>
      <c r="K38" s="160"/>
      <c r="L38" s="15">
        <f>+'[15]5053 PSI'!BB24</f>
        <v>0.93033149171270724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spans="1:39" s="8" customFormat="1" ht="35.299999999999997" customHeight="1" thickTop="1" thickBot="1" x14ac:dyDescent="0.25">
      <c r="A39" s="4"/>
      <c r="B39" s="55" t="s">
        <v>9</v>
      </c>
      <c r="C39" s="69">
        <v>5053</v>
      </c>
      <c r="D39" s="56" t="s">
        <v>10</v>
      </c>
      <c r="E39" s="117" t="s">
        <v>331</v>
      </c>
      <c r="F39" s="118"/>
      <c r="G39" s="118"/>
      <c r="H39" s="119"/>
      <c r="I39" s="39"/>
      <c r="J39" s="39"/>
      <c r="K39" s="39"/>
      <c r="L39" s="7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1:39" s="8" customFormat="1" ht="13.25" hidden="1" x14ac:dyDescent="0.2">
      <c r="A40" s="4"/>
      <c r="B40" s="17" t="s">
        <v>11</v>
      </c>
      <c r="C40" s="18" t="str">
        <f>+VLOOKUP(C39,'[15]Datos Indicadores'!$A$2:$Y$144,7,FALSE)</f>
        <v>Mes</v>
      </c>
      <c r="D40" s="19" t="s">
        <v>12</v>
      </c>
      <c r="E40" s="18">
        <f>+VLOOKUP(C39,'[15]Datos Indicadores'!$A$2:$Y$144,6,FALSE)</f>
        <v>100</v>
      </c>
      <c r="F40" s="19" t="s">
        <v>13</v>
      </c>
      <c r="G40" s="20">
        <f>+VLOOKUP(C39,'[15]Datos Indicadores'!$A$2:$Y$144,9,FALSE)</f>
        <v>0</v>
      </c>
      <c r="H40" s="21"/>
      <c r="I40" s="39"/>
      <c r="J40" s="39"/>
      <c r="K40" s="39"/>
      <c r="L40" s="7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1:39" s="8" customFormat="1" ht="13.25" hidden="1" x14ac:dyDescent="0.2">
      <c r="A41" s="4"/>
      <c r="B41" s="9" t="s">
        <v>14</v>
      </c>
      <c r="C41" s="22" t="str">
        <f>+VLOOKUP(C39,'[15]Datos Indicadores'!$A$2:$Y$144,20,FALSE)</f>
        <v>Constante</v>
      </c>
      <c r="D41" s="10" t="s">
        <v>15</v>
      </c>
      <c r="E41" s="22" t="str">
        <f>+VLOOKUP(C39,'[15]Datos Indicadores'!$A$2:$Y$144,8,FALSE)</f>
        <v>Porcentaje</v>
      </c>
      <c r="F41" s="10"/>
      <c r="G41" s="10"/>
      <c r="H41" s="23"/>
      <c r="I41" s="39"/>
      <c r="J41" s="39"/>
      <c r="K41" s="39"/>
      <c r="L41" s="7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1:39" s="8" customFormat="1" ht="14" hidden="1" thickBot="1" x14ac:dyDescent="0.25">
      <c r="A42" s="4"/>
      <c r="B42" s="16" t="s">
        <v>16</v>
      </c>
      <c r="C42" s="165" t="str">
        <f>+VLOOKUP(C39,'[15]Datos Indicadores'!$A$2:$Y$144,5,FALSE)</f>
        <v>(Variable 1/ Variable 2)* 100</v>
      </c>
      <c r="D42" s="165"/>
      <c r="E42" s="165"/>
      <c r="F42" s="165"/>
      <c r="G42" s="165"/>
      <c r="H42" s="166"/>
      <c r="I42" s="39"/>
      <c r="J42" s="39"/>
      <c r="K42" s="39"/>
      <c r="L42" s="7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1:39" s="4" customFormat="1" ht="13.25" hidden="1" x14ac:dyDescent="0.2">
      <c r="I43" s="39"/>
      <c r="J43" s="39"/>
      <c r="K43" s="39"/>
      <c r="L43" s="7"/>
    </row>
    <row r="44" spans="1:39" s="4" customFormat="1" ht="13.25" hidden="1" x14ac:dyDescent="0.2">
      <c r="I44" s="39"/>
      <c r="J44" s="39"/>
      <c r="K44" s="39"/>
      <c r="L44" s="7"/>
    </row>
    <row r="45" spans="1:39" s="4" customFormat="1" ht="13.25" hidden="1" x14ac:dyDescent="0.2">
      <c r="I45" s="39"/>
      <c r="J45" s="39"/>
      <c r="K45" s="39"/>
      <c r="L45" s="7"/>
    </row>
    <row r="46" spans="1:39" s="8" customFormat="1" ht="13.25" hidden="1" x14ac:dyDescent="0.2">
      <c r="A46" s="4"/>
      <c r="B46" s="9" t="s">
        <v>3</v>
      </c>
      <c r="C46" s="167" t="e">
        <f>+VLOOKUP(#REF!,'[15]Datos Indicadores'!$A$2:$Y$144,11,FALSE)</f>
        <v>#REF!</v>
      </c>
      <c r="D46" s="167"/>
      <c r="E46" s="167"/>
      <c r="F46" s="167"/>
      <c r="G46" s="10" t="s">
        <v>4</v>
      </c>
      <c r="H46" s="11" t="e">
        <f>+VLOOKUP(#REF!,'[15]Datos Indicadores'!$A$2:$Y$144,10,FALSE)</f>
        <v>#REF!</v>
      </c>
      <c r="I46" s="39"/>
      <c r="J46" s="39"/>
      <c r="K46" s="39"/>
      <c r="L46" s="7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1:39" s="8" customFormat="1" ht="13.25" hidden="1" x14ac:dyDescent="0.2">
      <c r="A47" s="4"/>
      <c r="B47" s="12" t="s">
        <v>5</v>
      </c>
      <c r="C47" s="164" t="e">
        <f>+VLOOKUP(#REF!,'[15]Datos Indicadores'!$A$2:$Y$144,13,FALSE)</f>
        <v>#REF!</v>
      </c>
      <c r="D47" s="164"/>
      <c r="E47" s="164"/>
      <c r="F47" s="164"/>
      <c r="G47" s="13" t="s">
        <v>4</v>
      </c>
      <c r="H47" s="14" t="e">
        <f>+VLOOKUP(#REF!,'[15]Datos Indicadores'!$A$2:$Y$144,12,FALSE)</f>
        <v>#REF!</v>
      </c>
      <c r="I47" s="39"/>
      <c r="J47" s="39"/>
      <c r="K47" s="39"/>
      <c r="L47" s="7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1:39" s="4" customFormat="1" ht="13.25" x14ac:dyDescent="0.2">
      <c r="B48" s="24"/>
      <c r="C48" s="3"/>
      <c r="D48" s="3"/>
      <c r="E48" s="3"/>
      <c r="F48" s="3"/>
      <c r="G48" s="25"/>
      <c r="H48" s="2"/>
      <c r="I48" s="39"/>
      <c r="J48" s="39"/>
      <c r="K48" s="39"/>
      <c r="L48" s="7"/>
    </row>
    <row r="49" spans="1:12" s="4" customFormat="1" ht="13.25" x14ac:dyDescent="0.2">
      <c r="I49" s="39"/>
      <c r="J49" s="39"/>
      <c r="K49" s="39"/>
      <c r="L49" s="7"/>
    </row>
    <row r="50" spans="1:12" s="4" customFormat="1" ht="13.25" x14ac:dyDescent="0.2">
      <c r="D50" s="28"/>
      <c r="E50" s="28"/>
      <c r="F50" s="28"/>
      <c r="G50" s="28"/>
      <c r="H50" s="28"/>
      <c r="I50" s="39"/>
      <c r="J50" s="39"/>
      <c r="K50" s="39"/>
      <c r="L50" s="7"/>
    </row>
    <row r="51" spans="1:12" s="4" customFormat="1" ht="12.7" customHeight="1" x14ac:dyDescent="0.2">
      <c r="D51" s="28"/>
      <c r="E51" s="28"/>
      <c r="F51" s="28"/>
      <c r="G51" s="28"/>
      <c r="H51" s="28"/>
      <c r="I51" s="39"/>
      <c r="J51" s="39"/>
      <c r="K51" s="39"/>
      <c r="L51" s="7"/>
    </row>
    <row r="52" spans="1:12" s="4" customFormat="1" ht="12.7" customHeight="1" x14ac:dyDescent="0.2">
      <c r="A52" s="28"/>
      <c r="B52" s="28"/>
      <c r="C52" s="28"/>
      <c r="D52" s="28"/>
      <c r="E52" s="28"/>
      <c r="F52" s="28"/>
      <c r="G52" s="28"/>
      <c r="H52" s="28"/>
      <c r="I52" s="39"/>
      <c r="J52" s="39"/>
      <c r="K52" s="39"/>
      <c r="L52" s="7"/>
    </row>
    <row r="53" spans="1:12" s="31" customFormat="1" ht="13.25" x14ac:dyDescent="0.2">
      <c r="A53" s="28"/>
      <c r="B53" s="28"/>
      <c r="C53" s="28"/>
      <c r="D53" s="28"/>
      <c r="E53" s="28"/>
      <c r="F53" s="28"/>
      <c r="G53" s="28"/>
      <c r="H53" s="28"/>
      <c r="I53" s="39"/>
      <c r="J53" s="39"/>
      <c r="K53" s="39"/>
      <c r="L53" s="33"/>
    </row>
    <row r="54" spans="1:12" s="31" customFormat="1" ht="13.25" x14ac:dyDescent="0.2">
      <c r="I54" s="39"/>
      <c r="J54" s="39"/>
      <c r="K54" s="39"/>
      <c r="L54" s="33"/>
    </row>
    <row r="55" spans="1:12" s="31" customFormat="1" ht="13.25" x14ac:dyDescent="0.2">
      <c r="I55" s="39"/>
      <c r="J55" s="39"/>
      <c r="K55" s="39"/>
      <c r="L55" s="33"/>
    </row>
    <row r="56" spans="1:12" s="31" customFormat="1" ht="13.25" x14ac:dyDescent="0.2">
      <c r="I56" s="39"/>
      <c r="J56" s="39"/>
      <c r="K56" s="39"/>
      <c r="L56" s="33"/>
    </row>
    <row r="57" spans="1:12" s="31" customFormat="1" ht="13.25" x14ac:dyDescent="0.2">
      <c r="I57" s="39"/>
      <c r="J57" s="39"/>
      <c r="K57" s="39"/>
      <c r="L57" s="33"/>
    </row>
    <row r="58" spans="1:12" s="31" customFormat="1" ht="13.25" x14ac:dyDescent="0.2">
      <c r="F58" s="31" t="s">
        <v>17</v>
      </c>
      <c r="G58" s="31" t="s">
        <v>18</v>
      </c>
      <c r="I58" s="39"/>
      <c r="J58" s="39"/>
      <c r="K58" s="39"/>
      <c r="L58" s="33"/>
    </row>
    <row r="59" spans="1:12" s="31" customFormat="1" ht="13.25" x14ac:dyDescent="0.2">
      <c r="B59" s="32" t="s">
        <v>17</v>
      </c>
      <c r="C59" s="31" t="s">
        <v>10</v>
      </c>
      <c r="D59" s="31" t="s">
        <v>18</v>
      </c>
      <c r="F59" s="31">
        <f>+B60</f>
        <v>5050</v>
      </c>
      <c r="G59" s="33">
        <f>+D60</f>
        <v>0.75051741979993092</v>
      </c>
      <c r="I59" s="39"/>
      <c r="J59" s="39"/>
      <c r="K59" s="39"/>
      <c r="L59" s="33"/>
    </row>
    <row r="60" spans="1:12" s="31" customFormat="1" ht="13.25" x14ac:dyDescent="0.2">
      <c r="B60" s="31">
        <f>+C11</f>
        <v>5050</v>
      </c>
      <c r="C60" s="31" t="str">
        <f>+E11</f>
        <v>Administración del presupuesto de TIC</v>
      </c>
      <c r="D60" s="33">
        <f>+L10</f>
        <v>0.75051741979993092</v>
      </c>
      <c r="F60" s="31">
        <f t="shared" ref="F60:F83" si="0">+B61</f>
        <v>5051</v>
      </c>
      <c r="G60" s="33">
        <f t="shared" ref="G60:G83" si="1">+D61</f>
        <v>1.0074349442379182</v>
      </c>
      <c r="I60" s="39"/>
      <c r="J60" s="39"/>
      <c r="K60" s="39"/>
      <c r="L60" s="33"/>
    </row>
    <row r="61" spans="1:12" s="31" customFormat="1" ht="13.25" x14ac:dyDescent="0.2">
      <c r="B61" s="31">
        <f>+C20</f>
        <v>5051</v>
      </c>
      <c r="C61" s="31" t="str">
        <f>+E20</f>
        <v>Nivel cumplimiento del cronograma de software</v>
      </c>
      <c r="D61" s="33">
        <f>+L19</f>
        <v>1.0074349442379182</v>
      </c>
      <c r="F61" s="31">
        <f t="shared" si="0"/>
        <v>5052</v>
      </c>
      <c r="G61" s="33">
        <f t="shared" si="1"/>
        <v>0.99561451021537672</v>
      </c>
      <c r="I61" s="39"/>
      <c r="J61" s="39"/>
      <c r="K61" s="39"/>
      <c r="L61" s="33"/>
    </row>
    <row r="62" spans="1:12" s="31" customFormat="1" ht="13.25" x14ac:dyDescent="0.2">
      <c r="B62" s="31">
        <f>+C30</f>
        <v>5052</v>
      </c>
      <c r="C62" s="33" t="str">
        <f>+E30</f>
        <v>Nivel de servicio Infraestructura Tecnologica</v>
      </c>
      <c r="D62" s="33">
        <f>+L29</f>
        <v>0.99561451021537672</v>
      </c>
      <c r="F62" s="31">
        <f t="shared" si="0"/>
        <v>5053</v>
      </c>
      <c r="G62" s="33">
        <f t="shared" si="1"/>
        <v>0.93033149171270724</v>
      </c>
      <c r="I62" s="39"/>
      <c r="J62" s="39"/>
      <c r="K62" s="39"/>
      <c r="L62" s="33"/>
    </row>
    <row r="63" spans="1:12" s="31" customFormat="1" ht="13.25" x14ac:dyDescent="0.2">
      <c r="B63" s="31">
        <f>+C39</f>
        <v>5053</v>
      </c>
      <c r="C63" s="31" t="str">
        <f>+E39</f>
        <v>Cumplimiento en la atención a solicitudes</v>
      </c>
      <c r="D63" s="33">
        <f>+L38</f>
        <v>0.93033149171270724</v>
      </c>
      <c r="F63" s="31" t="e">
        <f t="shared" si="0"/>
        <v>#REF!</v>
      </c>
      <c r="G63" s="33" t="e">
        <f t="shared" si="1"/>
        <v>#REF!</v>
      </c>
      <c r="I63" s="39"/>
      <c r="J63" s="39"/>
      <c r="K63" s="39"/>
      <c r="L63" s="33"/>
    </row>
    <row r="64" spans="1:12" s="31" customFormat="1" ht="13.25" x14ac:dyDescent="0.2">
      <c r="B64" s="31" t="e">
        <f>+#REF!</f>
        <v>#REF!</v>
      </c>
      <c r="C64" s="31" t="e">
        <f>+#REF!</f>
        <v>#REF!</v>
      </c>
      <c r="D64" s="33" t="e">
        <f>+#REF!</f>
        <v>#REF!</v>
      </c>
      <c r="F64" s="31" t="e">
        <f t="shared" si="0"/>
        <v>#REF!</v>
      </c>
      <c r="G64" s="33" t="e">
        <f t="shared" si="1"/>
        <v>#REF!</v>
      </c>
      <c r="I64" s="39"/>
      <c r="J64" s="39"/>
      <c r="K64" s="39"/>
      <c r="L64" s="33"/>
    </row>
    <row r="65" spans="2:12" s="31" customFormat="1" ht="13.25" x14ac:dyDescent="0.2">
      <c r="B65" s="31" t="e">
        <f>+#REF!</f>
        <v>#REF!</v>
      </c>
      <c r="C65" s="31" t="e">
        <f>+#REF!</f>
        <v>#REF!</v>
      </c>
      <c r="D65" s="33" t="e">
        <f>+#REF!</f>
        <v>#REF!</v>
      </c>
      <c r="F65" s="31" t="e">
        <f t="shared" si="0"/>
        <v>#REF!</v>
      </c>
      <c r="G65" s="33" t="e">
        <f t="shared" si="1"/>
        <v>#REF!</v>
      </c>
      <c r="I65" s="39"/>
      <c r="J65" s="39"/>
      <c r="K65" s="39"/>
      <c r="L65" s="33"/>
    </row>
    <row r="66" spans="2:12" s="31" customFormat="1" ht="13.25" x14ac:dyDescent="0.2">
      <c r="B66" s="31" t="e">
        <f>+#REF!</f>
        <v>#REF!</v>
      </c>
      <c r="C66" s="31" t="e">
        <f>#REF!</f>
        <v>#REF!</v>
      </c>
      <c r="D66" s="33" t="e">
        <f>+#REF!</f>
        <v>#REF!</v>
      </c>
      <c r="F66" s="31" t="e">
        <f t="shared" si="0"/>
        <v>#REF!</v>
      </c>
      <c r="G66" s="33" t="e">
        <f t="shared" si="1"/>
        <v>#REF!</v>
      </c>
      <c r="I66" s="39"/>
      <c r="J66" s="39"/>
      <c r="K66" s="39"/>
      <c r="L66" s="33"/>
    </row>
    <row r="67" spans="2:12" s="31" customFormat="1" ht="13.25" x14ac:dyDescent="0.2">
      <c r="B67" s="31" t="e">
        <f>+#REF!</f>
        <v>#REF!</v>
      </c>
      <c r="C67" s="31" t="e">
        <f>+#REF!</f>
        <v>#REF!</v>
      </c>
      <c r="D67" s="33" t="e">
        <f>+#REF!</f>
        <v>#REF!</v>
      </c>
      <c r="F67" s="31" t="e">
        <f t="shared" si="0"/>
        <v>#REF!</v>
      </c>
      <c r="G67" s="33" t="e">
        <f t="shared" si="1"/>
        <v>#REF!</v>
      </c>
      <c r="I67" s="39"/>
      <c r="J67" s="39"/>
      <c r="K67" s="39"/>
      <c r="L67" s="33"/>
    </row>
    <row r="68" spans="2:12" s="31" customFormat="1" ht="13.25" x14ac:dyDescent="0.2">
      <c r="B68" s="31" t="e">
        <f>+#REF!</f>
        <v>#REF!</v>
      </c>
      <c r="C68" s="31" t="e">
        <f>+#REF!</f>
        <v>#REF!</v>
      </c>
      <c r="D68" s="33" t="e">
        <f>+#REF!</f>
        <v>#REF!</v>
      </c>
      <c r="F68" s="31" t="e">
        <f t="shared" si="0"/>
        <v>#REF!</v>
      </c>
      <c r="G68" s="33" t="e">
        <f t="shared" si="1"/>
        <v>#REF!</v>
      </c>
      <c r="I68" s="39"/>
      <c r="J68" s="39"/>
      <c r="K68" s="39"/>
      <c r="L68" s="33"/>
    </row>
    <row r="69" spans="2:12" s="31" customFormat="1" ht="13.25" x14ac:dyDescent="0.2">
      <c r="B69" s="31" t="e">
        <f>+#REF!</f>
        <v>#REF!</v>
      </c>
      <c r="C69" s="31" t="e">
        <f>+#REF!</f>
        <v>#REF!</v>
      </c>
      <c r="D69" s="33" t="e">
        <f>+#REF!</f>
        <v>#REF!</v>
      </c>
      <c r="F69" s="31" t="e">
        <f t="shared" si="0"/>
        <v>#REF!</v>
      </c>
      <c r="G69" s="33" t="e">
        <f t="shared" si="1"/>
        <v>#REF!</v>
      </c>
      <c r="I69" s="39"/>
      <c r="J69" s="39"/>
      <c r="K69" s="39"/>
      <c r="L69" s="33"/>
    </row>
    <row r="70" spans="2:12" s="31" customFormat="1" ht="13.25" x14ac:dyDescent="0.2">
      <c r="B70" s="31" t="e">
        <f>+#REF!</f>
        <v>#REF!</v>
      </c>
      <c r="C70" s="31" t="e">
        <f>+#REF!</f>
        <v>#REF!</v>
      </c>
      <c r="D70" s="33" t="e">
        <f>+#REF!</f>
        <v>#REF!</v>
      </c>
      <c r="F70" s="31" t="e">
        <f t="shared" si="0"/>
        <v>#REF!</v>
      </c>
      <c r="G70" s="33" t="e">
        <f t="shared" si="1"/>
        <v>#REF!</v>
      </c>
      <c r="I70" s="39"/>
      <c r="J70" s="39"/>
      <c r="K70" s="39"/>
      <c r="L70" s="33"/>
    </row>
    <row r="71" spans="2:12" s="31" customFormat="1" ht="13.25" x14ac:dyDescent="0.2">
      <c r="B71" s="31" t="e">
        <f>+#REF!</f>
        <v>#REF!</v>
      </c>
      <c r="C71" s="31" t="e">
        <f>+#REF!</f>
        <v>#REF!</v>
      </c>
      <c r="D71" s="33" t="e">
        <f>+#REF!</f>
        <v>#REF!</v>
      </c>
      <c r="F71" s="31" t="e">
        <f t="shared" si="0"/>
        <v>#REF!</v>
      </c>
      <c r="G71" s="33" t="e">
        <f t="shared" si="1"/>
        <v>#REF!</v>
      </c>
      <c r="I71" s="39"/>
      <c r="J71" s="39"/>
      <c r="K71" s="39"/>
      <c r="L71" s="33"/>
    </row>
    <row r="72" spans="2:12" s="31" customFormat="1" ht="13.25" x14ac:dyDescent="0.2">
      <c r="B72" s="31" t="e">
        <f>+#REF!</f>
        <v>#REF!</v>
      </c>
      <c r="C72" s="31" t="e">
        <f>+#REF!</f>
        <v>#REF!</v>
      </c>
      <c r="D72" s="33" t="e">
        <f>+#REF!</f>
        <v>#REF!</v>
      </c>
      <c r="F72" s="31" t="e">
        <f t="shared" si="0"/>
        <v>#REF!</v>
      </c>
      <c r="G72" s="33" t="e">
        <f t="shared" si="1"/>
        <v>#REF!</v>
      </c>
      <c r="I72" s="39"/>
      <c r="J72" s="39"/>
      <c r="K72" s="39"/>
      <c r="L72" s="33"/>
    </row>
    <row r="73" spans="2:12" s="31" customFormat="1" ht="13.25" x14ac:dyDescent="0.2">
      <c r="B73" s="31" t="e">
        <f>+#REF!</f>
        <v>#REF!</v>
      </c>
      <c r="C73" s="31" t="e">
        <f>+#REF!</f>
        <v>#REF!</v>
      </c>
      <c r="D73" s="33" t="e">
        <f>+#REF!</f>
        <v>#REF!</v>
      </c>
      <c r="F73" s="31" t="e">
        <f t="shared" si="0"/>
        <v>#REF!</v>
      </c>
      <c r="G73" s="33" t="e">
        <f t="shared" si="1"/>
        <v>#REF!</v>
      </c>
      <c r="I73" s="39"/>
      <c r="J73" s="39"/>
      <c r="K73" s="39"/>
      <c r="L73" s="33"/>
    </row>
    <row r="74" spans="2:12" s="31" customFormat="1" ht="13.25" x14ac:dyDescent="0.2">
      <c r="B74" s="31" t="e">
        <f>+#REF!</f>
        <v>#REF!</v>
      </c>
      <c r="C74" s="31" t="e">
        <f>+#REF!</f>
        <v>#REF!</v>
      </c>
      <c r="D74" s="33" t="e">
        <f>+#REF!</f>
        <v>#REF!</v>
      </c>
      <c r="F74" s="31" t="e">
        <f t="shared" si="0"/>
        <v>#REF!</v>
      </c>
      <c r="G74" s="33" t="e">
        <f t="shared" si="1"/>
        <v>#REF!</v>
      </c>
      <c r="I74" s="39"/>
      <c r="J74" s="39"/>
      <c r="K74" s="39"/>
      <c r="L74" s="33"/>
    </row>
    <row r="75" spans="2:12" s="31" customFormat="1" ht="13.25" x14ac:dyDescent="0.2">
      <c r="B75" s="31" t="e">
        <f>+#REF!</f>
        <v>#REF!</v>
      </c>
      <c r="C75" s="31" t="e">
        <f>+#REF!</f>
        <v>#REF!</v>
      </c>
      <c r="D75" s="33" t="e">
        <f>+#REF!</f>
        <v>#REF!</v>
      </c>
      <c r="F75" s="31" t="e">
        <f t="shared" si="0"/>
        <v>#REF!</v>
      </c>
      <c r="G75" s="33" t="e">
        <f t="shared" si="1"/>
        <v>#REF!</v>
      </c>
      <c r="I75" s="39"/>
      <c r="J75" s="39"/>
      <c r="K75" s="39"/>
      <c r="L75" s="33"/>
    </row>
    <row r="76" spans="2:12" s="31" customFormat="1" ht="13.25" x14ac:dyDescent="0.2">
      <c r="B76" s="31" t="e">
        <f>+#REF!</f>
        <v>#REF!</v>
      </c>
      <c r="C76" s="31" t="e">
        <f>+#REF!</f>
        <v>#REF!</v>
      </c>
      <c r="D76" s="33" t="e">
        <f>+#REF!</f>
        <v>#REF!</v>
      </c>
      <c r="F76" s="31" t="e">
        <f>+#REF!</f>
        <v>#REF!</v>
      </c>
      <c r="G76" s="33" t="e">
        <f>+#REF!</f>
        <v>#REF!</v>
      </c>
      <c r="I76" s="39"/>
      <c r="J76" s="39"/>
      <c r="K76" s="39"/>
      <c r="L76" s="33"/>
    </row>
    <row r="77" spans="2:12" s="31" customFormat="1" ht="13.25" x14ac:dyDescent="0.2">
      <c r="B77" s="31" t="e">
        <f>+#REF!</f>
        <v>#REF!</v>
      </c>
      <c r="C77" s="31" t="e">
        <f>+#REF!</f>
        <v>#REF!</v>
      </c>
      <c r="D77" s="33" t="e">
        <f>+#REF!</f>
        <v>#REF!</v>
      </c>
      <c r="F77" s="31">
        <f t="shared" si="0"/>
        <v>0</v>
      </c>
      <c r="G77" s="33">
        <f t="shared" si="1"/>
        <v>0</v>
      </c>
      <c r="I77" s="39"/>
      <c r="J77" s="39"/>
      <c r="K77" s="39"/>
      <c r="L77" s="33"/>
    </row>
    <row r="78" spans="2:12" s="31" customFormat="1" ht="13.25" x14ac:dyDescent="0.2">
      <c r="F78" s="31">
        <f t="shared" si="0"/>
        <v>0</v>
      </c>
      <c r="G78" s="33">
        <f t="shared" si="1"/>
        <v>0</v>
      </c>
      <c r="I78" s="39"/>
      <c r="J78" s="39"/>
      <c r="K78" s="39"/>
      <c r="L78" s="33"/>
    </row>
    <row r="79" spans="2:12" s="31" customFormat="1" ht="13.25" x14ac:dyDescent="0.2">
      <c r="F79" s="31">
        <f t="shared" si="0"/>
        <v>0</v>
      </c>
      <c r="G79" s="33">
        <f t="shared" si="1"/>
        <v>0</v>
      </c>
      <c r="I79" s="39"/>
      <c r="J79" s="39"/>
      <c r="K79" s="39"/>
      <c r="L79" s="33"/>
    </row>
    <row r="80" spans="2:12" s="31" customFormat="1" ht="13.25" x14ac:dyDescent="0.2">
      <c r="F80" s="31">
        <f t="shared" si="0"/>
        <v>0</v>
      </c>
      <c r="G80" s="33">
        <f t="shared" si="1"/>
        <v>0</v>
      </c>
      <c r="I80" s="39"/>
      <c r="J80" s="39"/>
      <c r="K80" s="39"/>
      <c r="L80" s="33"/>
    </row>
    <row r="81" spans="6:12" s="31" customFormat="1" ht="13.25" x14ac:dyDescent="0.2">
      <c r="F81" s="31">
        <f t="shared" si="0"/>
        <v>0</v>
      </c>
      <c r="G81" s="33">
        <f t="shared" si="1"/>
        <v>0</v>
      </c>
      <c r="I81" s="39"/>
      <c r="J81" s="39"/>
      <c r="K81" s="39"/>
      <c r="L81" s="33"/>
    </row>
    <row r="82" spans="6:12" s="31" customFormat="1" ht="13.25" x14ac:dyDescent="0.2">
      <c r="F82" s="31">
        <f t="shared" si="0"/>
        <v>0</v>
      </c>
      <c r="G82" s="33">
        <f t="shared" si="1"/>
        <v>0</v>
      </c>
      <c r="I82" s="39"/>
      <c r="J82" s="39"/>
      <c r="K82" s="39"/>
      <c r="L82" s="33"/>
    </row>
    <row r="83" spans="6:12" s="31" customFormat="1" ht="13.25" x14ac:dyDescent="0.2">
      <c r="F83" s="31">
        <f t="shared" si="0"/>
        <v>0</v>
      </c>
      <c r="G83" s="33">
        <f t="shared" si="1"/>
        <v>0</v>
      </c>
      <c r="I83" s="39"/>
      <c r="J83" s="39"/>
      <c r="K83" s="39"/>
      <c r="L83" s="33"/>
    </row>
    <row r="84" spans="6:12" s="31" customFormat="1" ht="13.25" x14ac:dyDescent="0.2">
      <c r="I84" s="39"/>
      <c r="J84" s="39"/>
      <c r="K84" s="39"/>
      <c r="L84" s="33"/>
    </row>
    <row r="85" spans="6:12" ht="13.25" hidden="1" x14ac:dyDescent="0.2"/>
    <row r="86" spans="6:12" ht="13.25" hidden="1" x14ac:dyDescent="0.2"/>
    <row r="87" spans="6:12" ht="13.25" hidden="1" x14ac:dyDescent="0.2"/>
    <row r="88" spans="6:12" ht="13.25" hidden="1" x14ac:dyDescent="0.2"/>
    <row r="89" spans="6:12" ht="13.25" hidden="1" x14ac:dyDescent="0.2"/>
    <row r="90" spans="6:12" ht="13.25" hidden="1" x14ac:dyDescent="0.2"/>
    <row r="91" spans="6:12" ht="13.25" hidden="1" x14ac:dyDescent="0.2"/>
    <row r="92" spans="6:12" ht="13.25" hidden="1" x14ac:dyDescent="0.2"/>
    <row r="93" spans="6:12" ht="13.25" hidden="1" x14ac:dyDescent="0.2"/>
    <row r="94" spans="6:12" ht="13.25" hidden="1" x14ac:dyDescent="0.2"/>
    <row r="95" spans="6:12" ht="13.25" hidden="1" x14ac:dyDescent="0.2"/>
    <row r="96" spans="6:12" ht="13.25" hidden="1" x14ac:dyDescent="0.2"/>
    <row r="97" ht="13.25" hidden="1" x14ac:dyDescent="0.2"/>
    <row r="98" ht="13.25" hidden="1" x14ac:dyDescent="0.2"/>
    <row r="99" ht="13.25" hidden="1" x14ac:dyDescent="0.2"/>
    <row r="100" ht="13.25" hidden="1" x14ac:dyDescent="0.2"/>
    <row r="101" ht="13.25" hidden="1" x14ac:dyDescent="0.2"/>
    <row r="102" ht="13.25" hidden="1" x14ac:dyDescent="0.2"/>
    <row r="103" ht="13.25" hidden="1" x14ac:dyDescent="0.2"/>
    <row r="104" ht="13.25" hidden="1" x14ac:dyDescent="0.2"/>
    <row r="105" ht="13.25" hidden="1" x14ac:dyDescent="0.2"/>
    <row r="106" ht="13.25" hidden="1" x14ac:dyDescent="0.2"/>
    <row r="107" ht="13.25" hidden="1" x14ac:dyDescent="0.2"/>
    <row r="108" ht="13.25" hidden="1" x14ac:dyDescent="0.2"/>
    <row r="109" ht="13.25" hidden="1" x14ac:dyDescent="0.2"/>
    <row r="110" ht="13.25" hidden="1" x14ac:dyDescent="0.2"/>
    <row r="111" ht="13.25" hidden="1" x14ac:dyDescent="0.2"/>
    <row r="112" ht="13.25" hidden="1" x14ac:dyDescent="0.2"/>
    <row r="113" ht="13.25" hidden="1" x14ac:dyDescent="0.2"/>
    <row r="114" ht="13.25" hidden="1" x14ac:dyDescent="0.2"/>
    <row r="115" ht="13.25" hidden="1" x14ac:dyDescent="0.2"/>
    <row r="116" ht="13.25" hidden="1" x14ac:dyDescent="0.2"/>
    <row r="117" ht="13.25" hidden="1" x14ac:dyDescent="0.2"/>
    <row r="118" ht="13.25" hidden="1" x14ac:dyDescent="0.2"/>
    <row r="119" ht="13.25" hidden="1" x14ac:dyDescent="0.2"/>
    <row r="120" ht="13.25" hidden="1" x14ac:dyDescent="0.2"/>
    <row r="121" ht="13.25" hidden="1" x14ac:dyDescent="0.2"/>
    <row r="122" ht="13.25" hidden="1" x14ac:dyDescent="0.2"/>
    <row r="123" ht="13.25" hidden="1" x14ac:dyDescent="0.2"/>
    <row r="124" ht="13.25" hidden="1" x14ac:dyDescent="0.2"/>
    <row r="125" ht="13.25" hidden="1" x14ac:dyDescent="0.2"/>
    <row r="126" ht="13.25" hidden="1" x14ac:dyDescent="0.2"/>
    <row r="127" ht="13.25" hidden="1" x14ac:dyDescent="0.2"/>
    <row r="128" ht="13.25" hidden="1" x14ac:dyDescent="0.2"/>
    <row r="129" ht="13.25" hidden="1" x14ac:dyDescent="0.2"/>
    <row r="130" ht="13.25" hidden="1" x14ac:dyDescent="0.2"/>
    <row r="131" ht="13.25" hidden="1" x14ac:dyDescent="0.2"/>
    <row r="132" ht="13.25" hidden="1" x14ac:dyDescent="0.2"/>
    <row r="133" ht="13.25" hidden="1" x14ac:dyDescent="0.2"/>
    <row r="134" ht="13.25" hidden="1" x14ac:dyDescent="0.2"/>
    <row r="135" ht="13.25" hidden="1" x14ac:dyDescent="0.2"/>
    <row r="136" ht="13.25" hidden="1" x14ac:dyDescent="0.2"/>
    <row r="137" ht="13.25" hidden="1" x14ac:dyDescent="0.2"/>
    <row r="138" ht="13.25" hidden="1" x14ac:dyDescent="0.2"/>
    <row r="139" ht="13.25" hidden="1" x14ac:dyDescent="0.2"/>
    <row r="140" ht="13.25" hidden="1" x14ac:dyDescent="0.2"/>
    <row r="141" ht="13.25" hidden="1" x14ac:dyDescent="0.2"/>
    <row r="142" ht="13.25" hidden="1" x14ac:dyDescent="0.2"/>
    <row r="143" ht="13.25" hidden="1" x14ac:dyDescent="0.2"/>
    <row r="144" ht="13.25" hidden="1" x14ac:dyDescent="0.2"/>
    <row r="145" ht="13.25" hidden="1" x14ac:dyDescent="0.2"/>
    <row r="146" ht="13.25" hidden="1" x14ac:dyDescent="0.2"/>
    <row r="147" ht="13.25" hidden="1" x14ac:dyDescent="0.2"/>
    <row r="148" ht="13.25" hidden="1" x14ac:dyDescent="0.2"/>
    <row r="149" ht="13.25" hidden="1" x14ac:dyDescent="0.2"/>
    <row r="150" ht="13.25" hidden="1" x14ac:dyDescent="0.2"/>
    <row r="151" ht="13.25" hidden="1" x14ac:dyDescent="0.2"/>
    <row r="152" ht="13.25" hidden="1" x14ac:dyDescent="0.2"/>
    <row r="153" ht="13.25" hidden="1" x14ac:dyDescent="0.2"/>
    <row r="154" ht="13.25" hidden="1" x14ac:dyDescent="0.2"/>
    <row r="155" ht="13.25" hidden="1" x14ac:dyDescent="0.2"/>
    <row r="156" ht="13.25" hidden="1" x14ac:dyDescent="0.2"/>
    <row r="157" ht="13.25" hidden="1" x14ac:dyDescent="0.2"/>
    <row r="158" ht="13.25" hidden="1" x14ac:dyDescent="0.2"/>
    <row r="159" ht="13.25" hidden="1" x14ac:dyDescent="0.2"/>
    <row r="160" ht="13.25" hidden="1" x14ac:dyDescent="0.2"/>
    <row r="161" ht="13.25" hidden="1" x14ac:dyDescent="0.2"/>
    <row r="162" ht="13.25" hidden="1" x14ac:dyDescent="0.2"/>
    <row r="163" ht="13.25" hidden="1" x14ac:dyDescent="0.2"/>
    <row r="164" ht="13.25" hidden="1" x14ac:dyDescent="0.2"/>
    <row r="165" ht="13.25" hidden="1" x14ac:dyDescent="0.2"/>
    <row r="166" ht="13.25" hidden="1" x14ac:dyDescent="0.2"/>
    <row r="167" ht="13.25" hidden="1" x14ac:dyDescent="0.2"/>
    <row r="168" ht="13.25" hidden="1" x14ac:dyDescent="0.2"/>
    <row r="169" ht="13.25" hidden="1" x14ac:dyDescent="0.2"/>
    <row r="170" ht="13.25" hidden="1" x14ac:dyDescent="0.2"/>
    <row r="171" ht="13.25" hidden="1" x14ac:dyDescent="0.2"/>
    <row r="172" ht="13.25" hidden="1" x14ac:dyDescent="0.2"/>
    <row r="173" ht="13.25" hidden="1" x14ac:dyDescent="0.2"/>
    <row r="174" ht="13.25" hidden="1" x14ac:dyDescent="0.2"/>
    <row r="175" ht="13.25" hidden="1" x14ac:dyDescent="0.2"/>
    <row r="176" ht="13.25" hidden="1" x14ac:dyDescent="0.2"/>
    <row r="177" ht="13.25" hidden="1" x14ac:dyDescent="0.2"/>
    <row r="178" ht="13.25" hidden="1" x14ac:dyDescent="0.2"/>
    <row r="179" ht="13.25" hidden="1" x14ac:dyDescent="0.2"/>
    <row r="180" ht="13.25" hidden="1" x14ac:dyDescent="0.2"/>
    <row r="181" ht="13.25" hidden="1" x14ac:dyDescent="0.2"/>
    <row r="182" ht="13.25" hidden="1" x14ac:dyDescent="0.2"/>
    <row r="183" ht="13.25" hidden="1" x14ac:dyDescent="0.2"/>
    <row r="184" ht="13.25" hidden="1" x14ac:dyDescent="0.2"/>
    <row r="185" ht="13.25" hidden="1" x14ac:dyDescent="0.2"/>
    <row r="186" ht="13.25" hidden="1" x14ac:dyDescent="0.2"/>
    <row r="187" ht="13.25" hidden="1" x14ac:dyDescent="0.2"/>
    <row r="188" ht="13.25" hidden="1" x14ac:dyDescent="0.2"/>
    <row r="189" ht="13.25" hidden="1" x14ac:dyDescent="0.2"/>
    <row r="190" ht="13.25" hidden="1" x14ac:dyDescent="0.2"/>
    <row r="191" ht="13.25" hidden="1" x14ac:dyDescent="0.2"/>
    <row r="192" ht="13.25" hidden="1" x14ac:dyDescent="0.2"/>
    <row r="193" ht="13.25" hidden="1" x14ac:dyDescent="0.2"/>
    <row r="194" ht="13.25" hidden="1" x14ac:dyDescent="0.2"/>
    <row r="195" ht="13.25" hidden="1" x14ac:dyDescent="0.2"/>
    <row r="196" ht="13.25" hidden="1" x14ac:dyDescent="0.2"/>
    <row r="197" ht="13.25" hidden="1" x14ac:dyDescent="0.2"/>
    <row r="198" ht="13.25" hidden="1" x14ac:dyDescent="0.2"/>
    <row r="199" ht="13.25" hidden="1" x14ac:dyDescent="0.2"/>
    <row r="200" ht="13.25" hidden="1" x14ac:dyDescent="0.2"/>
    <row r="201" ht="13.25" hidden="1" x14ac:dyDescent="0.2"/>
    <row r="202" ht="13.25" hidden="1" x14ac:dyDescent="0.2"/>
    <row r="203" ht="13.25" hidden="1" x14ac:dyDescent="0.2"/>
    <row r="204" ht="13.25" hidden="1" x14ac:dyDescent="0.2"/>
    <row r="205" ht="13.25" hidden="1" x14ac:dyDescent="0.2"/>
    <row r="206" ht="13.25" hidden="1" x14ac:dyDescent="0.2"/>
    <row r="207" ht="13.25" hidden="1" x14ac:dyDescent="0.2"/>
    <row r="208" ht="13.25" hidden="1" x14ac:dyDescent="0.2"/>
    <row r="209" ht="13.25" hidden="1" x14ac:dyDescent="0.2"/>
    <row r="210" ht="13.25" hidden="1" x14ac:dyDescent="0.2"/>
    <row r="211" ht="13.25" hidden="1" x14ac:dyDescent="0.2"/>
    <row r="212" ht="13.25" hidden="1" x14ac:dyDescent="0.2"/>
    <row r="213" ht="13.25" hidden="1" x14ac:dyDescent="0.2"/>
    <row r="214" ht="13.25" hidden="1" x14ac:dyDescent="0.2"/>
    <row r="215" ht="13.25" hidden="1" x14ac:dyDescent="0.2"/>
    <row r="216" ht="13.25" hidden="1" x14ac:dyDescent="0.2"/>
    <row r="217" ht="13.25" hidden="1" x14ac:dyDescent="0.2"/>
    <row r="218" ht="13.25" hidden="1" x14ac:dyDescent="0.2"/>
    <row r="219" ht="13.25" hidden="1" x14ac:dyDescent="0.2"/>
    <row r="220" ht="13.25" hidden="1" x14ac:dyDescent="0.2"/>
    <row r="221" ht="13.25" hidden="1" x14ac:dyDescent="0.2"/>
    <row r="222" ht="13.25" hidden="1" x14ac:dyDescent="0.2"/>
    <row r="223" ht="13.25" hidden="1" x14ac:dyDescent="0.2"/>
    <row r="224" ht="13.25" hidden="1" x14ac:dyDescent="0.2"/>
    <row r="225" ht="13.25" hidden="1" x14ac:dyDescent="0.2"/>
    <row r="226" ht="13.25" hidden="1" x14ac:dyDescent="0.2"/>
    <row r="227" ht="13.25" hidden="1" x14ac:dyDescent="0.2"/>
    <row r="228" ht="13.25" hidden="1" x14ac:dyDescent="0.2"/>
    <row r="229" ht="13.25" hidden="1" x14ac:dyDescent="0.2"/>
    <row r="230" ht="13.25" hidden="1" x14ac:dyDescent="0.2"/>
    <row r="231" ht="13.25" hidden="1" x14ac:dyDescent="0.2"/>
    <row r="232" ht="13.25" hidden="1" x14ac:dyDescent="0.2"/>
    <row r="233" ht="13.25" hidden="1" x14ac:dyDescent="0.2"/>
    <row r="234" ht="13.25" hidden="1" x14ac:dyDescent="0.2"/>
    <row r="235" ht="13.25" hidden="1" x14ac:dyDescent="0.2"/>
    <row r="236" ht="13.25" hidden="1" x14ac:dyDescent="0.2"/>
    <row r="237" ht="13.25" hidden="1" x14ac:dyDescent="0.2"/>
    <row r="238" ht="13.25" hidden="1" x14ac:dyDescent="0.2"/>
    <row r="239" ht="13.25" hidden="1" x14ac:dyDescent="0.2"/>
    <row r="240" ht="13.25" hidden="1" x14ac:dyDescent="0.2"/>
    <row r="241" ht="13.25" hidden="1" x14ac:dyDescent="0.2"/>
    <row r="242" ht="13.25" hidden="1" x14ac:dyDescent="0.2"/>
    <row r="243" ht="13.25" hidden="1" x14ac:dyDescent="0.2"/>
    <row r="244" ht="13.25" hidden="1" x14ac:dyDescent="0.2"/>
    <row r="245" ht="13.25" hidden="1" x14ac:dyDescent="0.2"/>
    <row r="246" ht="13.25" hidden="1" x14ac:dyDescent="0.2"/>
    <row r="247" ht="13.25" hidden="1" x14ac:dyDescent="0.2"/>
    <row r="248" ht="13.25" hidden="1" x14ac:dyDescent="0.2"/>
    <row r="249" ht="13.25" hidden="1" x14ac:dyDescent="0.2"/>
    <row r="250" ht="13.25" hidden="1" x14ac:dyDescent="0.2"/>
    <row r="251" ht="13.25" hidden="1" x14ac:dyDescent="0.2"/>
    <row r="252" ht="13.25" hidden="1" x14ac:dyDescent="0.2"/>
    <row r="253" ht="13.25" hidden="1" x14ac:dyDescent="0.2"/>
    <row r="254" ht="13.25" hidden="1" x14ac:dyDescent="0.2"/>
    <row r="255" ht="13.25" hidden="1" x14ac:dyDescent="0.2"/>
    <row r="256" ht="13.25" hidden="1" x14ac:dyDescent="0.2"/>
    <row r="257" ht="13.25" hidden="1" x14ac:dyDescent="0.2"/>
    <row r="258" ht="13.25" hidden="1" x14ac:dyDescent="0.2"/>
    <row r="259" ht="13.25" hidden="1" x14ac:dyDescent="0.2"/>
    <row r="260" ht="13.25" hidden="1" x14ac:dyDescent="0.2"/>
    <row r="261" ht="13.25" hidden="1" x14ac:dyDescent="0.2"/>
    <row r="262" ht="13.25" hidden="1" x14ac:dyDescent="0.2"/>
    <row r="263" ht="13.25" hidden="1" x14ac:dyDescent="0.2"/>
    <row r="264" ht="13.25" hidden="1" x14ac:dyDescent="0.2"/>
    <row r="265" ht="13.25" hidden="1" x14ac:dyDescent="0.2"/>
    <row r="266" ht="13.25" hidden="1" x14ac:dyDescent="0.2"/>
    <row r="267" ht="13.25" hidden="1" x14ac:dyDescent="0.2"/>
    <row r="268" ht="13.25" hidden="1" x14ac:dyDescent="0.2"/>
    <row r="269" ht="13.25" hidden="1" x14ac:dyDescent="0.2"/>
    <row r="270" ht="13.25" hidden="1" x14ac:dyDescent="0.2"/>
    <row r="271" ht="13.25" hidden="1" x14ac:dyDescent="0.2"/>
    <row r="272" ht="13.25" hidden="1" x14ac:dyDescent="0.2"/>
    <row r="273" ht="13.25" hidden="1" x14ac:dyDescent="0.2"/>
    <row r="274" ht="13.25" hidden="1" x14ac:dyDescent="0.2"/>
    <row r="275" ht="13.25" hidden="1" x14ac:dyDescent="0.2"/>
    <row r="276" ht="13.25" hidden="1" x14ac:dyDescent="0.2"/>
    <row r="277" ht="13.25" hidden="1" x14ac:dyDescent="0.2"/>
    <row r="278" ht="13.25" hidden="1" x14ac:dyDescent="0.2"/>
    <row r="279" ht="13.25" hidden="1" x14ac:dyDescent="0.2"/>
    <row r="280" ht="13.25" hidden="1" x14ac:dyDescent="0.2"/>
    <row r="281" ht="13.25" hidden="1" x14ac:dyDescent="0.2"/>
    <row r="282" ht="13.25" hidden="1" x14ac:dyDescent="0.2"/>
    <row r="283" ht="13.25" hidden="1" x14ac:dyDescent="0.2"/>
    <row r="284" ht="13.25" hidden="1" x14ac:dyDescent="0.2"/>
    <row r="285" ht="13.25" hidden="1" x14ac:dyDescent="0.2"/>
    <row r="286" ht="13.25" hidden="1" x14ac:dyDescent="0.2"/>
    <row r="287" ht="13.25" hidden="1" x14ac:dyDescent="0.2"/>
    <row r="288" ht="13.25" hidden="1" x14ac:dyDescent="0.2"/>
    <row r="289" ht="13.25" hidden="1" x14ac:dyDescent="0.2"/>
    <row r="290" ht="13.25" hidden="1" x14ac:dyDescent="0.2"/>
    <row r="291" ht="13.25" hidden="1" x14ac:dyDescent="0.2"/>
    <row r="292" ht="13.25" hidden="1" x14ac:dyDescent="0.2"/>
    <row r="293" ht="13.25" hidden="1" x14ac:dyDescent="0.2"/>
    <row r="294" ht="13.25" hidden="1" x14ac:dyDescent="0.2"/>
    <row r="295" ht="13.25" hidden="1" x14ac:dyDescent="0.2"/>
    <row r="296" ht="13.25" hidden="1" x14ac:dyDescent="0.2"/>
    <row r="297" ht="13.25" hidden="1" x14ac:dyDescent="0.2"/>
    <row r="298" ht="13.25" hidden="1" x14ac:dyDescent="0.2"/>
    <row r="299" ht="13.25" hidden="1" x14ac:dyDescent="0.2"/>
    <row r="300" ht="13.25" hidden="1" x14ac:dyDescent="0.2"/>
    <row r="301" ht="13.25" hidden="1" x14ac:dyDescent="0.2"/>
    <row r="302" ht="13.25" hidden="1" x14ac:dyDescent="0.2"/>
    <row r="303" ht="13.25" hidden="1" x14ac:dyDescent="0.2"/>
    <row r="304" ht="13.25" hidden="1" x14ac:dyDescent="0.2"/>
    <row r="305" ht="13.25" hidden="1" x14ac:dyDescent="0.2"/>
    <row r="306" ht="13.25" hidden="1" x14ac:dyDescent="0.2"/>
    <row r="307" ht="13.25" hidden="1" x14ac:dyDescent="0.2"/>
    <row r="308" ht="13.25" hidden="1" x14ac:dyDescent="0.2"/>
    <row r="309" ht="13.25" hidden="1" x14ac:dyDescent="0.2"/>
    <row r="310" ht="13.25" hidden="1" x14ac:dyDescent="0.2"/>
    <row r="311" ht="13.25" hidden="1" x14ac:dyDescent="0.2"/>
    <row r="312" ht="13.25" hidden="1" x14ac:dyDescent="0.2"/>
    <row r="313" ht="13.25" hidden="1" x14ac:dyDescent="0.2"/>
    <row r="314" ht="13.25" hidden="1" x14ac:dyDescent="0.2"/>
    <row r="315" ht="13.25" hidden="1" x14ac:dyDescent="0.2"/>
    <row r="316" ht="13.25" hidden="1" x14ac:dyDescent="0.2"/>
    <row r="317" ht="13.25" hidden="1" x14ac:dyDescent="0.2"/>
    <row r="318" ht="13.25" hidden="1" x14ac:dyDescent="0.2"/>
    <row r="319" ht="13.25" hidden="1" x14ac:dyDescent="0.2"/>
    <row r="320" ht="13.25" hidden="1" x14ac:dyDescent="0.2"/>
    <row r="321" ht="13.25" hidden="1" x14ac:dyDescent="0.2"/>
    <row r="322" ht="13.25" hidden="1" x14ac:dyDescent="0.2"/>
    <row r="323" ht="13.25" hidden="1" x14ac:dyDescent="0.2"/>
    <row r="324" ht="13.25" hidden="1" x14ac:dyDescent="0.2"/>
    <row r="325" ht="13.25" hidden="1" x14ac:dyDescent="0.2"/>
    <row r="326" ht="13.25" hidden="1" x14ac:dyDescent="0.2"/>
    <row r="327" ht="13.25" hidden="1" x14ac:dyDescent="0.2"/>
    <row r="328" ht="13.25" hidden="1" x14ac:dyDescent="0.2"/>
    <row r="329" ht="13.25" hidden="1" x14ac:dyDescent="0.2"/>
    <row r="330" ht="13.25" hidden="1" x14ac:dyDescent="0.2"/>
    <row r="331" ht="13.25" hidden="1" x14ac:dyDescent="0.2"/>
    <row r="332" ht="13.25" hidden="1" x14ac:dyDescent="0.2"/>
    <row r="333" ht="13.25" hidden="1" x14ac:dyDescent="0.2"/>
    <row r="334" ht="13.25" hidden="1" x14ac:dyDescent="0.2"/>
    <row r="335" ht="13.25" hidden="1" x14ac:dyDescent="0.2"/>
    <row r="336" ht="13.25" hidden="1" x14ac:dyDescent="0.2"/>
    <row r="337" ht="13.25" hidden="1" x14ac:dyDescent="0.2"/>
    <row r="338" ht="13.25" hidden="1" x14ac:dyDescent="0.2"/>
    <row r="339" ht="13.25" hidden="1" x14ac:dyDescent="0.2"/>
    <row r="340" ht="13.25" hidden="1" x14ac:dyDescent="0.2"/>
    <row r="341" ht="13.25" hidden="1" x14ac:dyDescent="0.2"/>
    <row r="342" ht="13.25" hidden="1" x14ac:dyDescent="0.2"/>
    <row r="343" ht="13.25" hidden="1" x14ac:dyDescent="0.2"/>
    <row r="344" ht="13.25" hidden="1" x14ac:dyDescent="0.2"/>
    <row r="345" ht="13.25" hidden="1" x14ac:dyDescent="0.2"/>
    <row r="346" ht="13.25" hidden="1" x14ac:dyDescent="0.2"/>
    <row r="347" ht="13.25" hidden="1" x14ac:dyDescent="0.2"/>
    <row r="348" ht="13.25" hidden="1" x14ac:dyDescent="0.2"/>
    <row r="349" ht="13.25" hidden="1" x14ac:dyDescent="0.2"/>
    <row r="350" ht="13.25" hidden="1" x14ac:dyDescent="0.2"/>
    <row r="351" ht="13.25" hidden="1" x14ac:dyDescent="0.2"/>
    <row r="352" ht="13.25" hidden="1" x14ac:dyDescent="0.2"/>
    <row r="353" ht="13.25" hidden="1" x14ac:dyDescent="0.2"/>
    <row r="354" ht="13.25" hidden="1" x14ac:dyDescent="0.2"/>
    <row r="355" ht="13.25" hidden="1" x14ac:dyDescent="0.2"/>
    <row r="356" ht="13.25" hidden="1" x14ac:dyDescent="0.2"/>
    <row r="357" ht="13.25" hidden="1" x14ac:dyDescent="0.2"/>
    <row r="358" ht="13.25" hidden="1" x14ac:dyDescent="0.2"/>
    <row r="359" ht="13.25" hidden="1" x14ac:dyDescent="0.2"/>
    <row r="360" ht="13.25" hidden="1" x14ac:dyDescent="0.2"/>
    <row r="361" ht="13.25" hidden="1" x14ac:dyDescent="0.2"/>
    <row r="362" ht="13.25" hidden="1" x14ac:dyDescent="0.2"/>
    <row r="363" ht="13.25" hidden="1" x14ac:dyDescent="0.2"/>
    <row r="364" ht="13.25" hidden="1" x14ac:dyDescent="0.2"/>
    <row r="365" ht="13.25" hidden="1" x14ac:dyDescent="0.2"/>
    <row r="366" ht="13.25" hidden="1" x14ac:dyDescent="0.2"/>
    <row r="367" ht="13.25" hidden="1" x14ac:dyDescent="0.2"/>
    <row r="368" ht="13.25" hidden="1" x14ac:dyDescent="0.2"/>
    <row r="369" ht="13.25" hidden="1" x14ac:dyDescent="0.2"/>
    <row r="370" ht="13.25" hidden="1" x14ac:dyDescent="0.2"/>
    <row r="371" ht="13.25" hidden="1" x14ac:dyDescent="0.2"/>
    <row r="372" ht="13.25" hidden="1" x14ac:dyDescent="0.2"/>
    <row r="373" ht="13.25" hidden="1" x14ac:dyDescent="0.2"/>
    <row r="374" ht="13.25" hidden="1" x14ac:dyDescent="0.2"/>
    <row r="375" ht="13.25" hidden="1" x14ac:dyDescent="0.2"/>
    <row r="376" ht="13.25" hidden="1" x14ac:dyDescent="0.2"/>
    <row r="377" ht="13.25" hidden="1" x14ac:dyDescent="0.2"/>
    <row r="378" ht="13.25" hidden="1" x14ac:dyDescent="0.2"/>
    <row r="379" ht="13.25" hidden="1" x14ac:dyDescent="0.2"/>
    <row r="380" ht="13.25" hidden="1" x14ac:dyDescent="0.2"/>
    <row r="381" ht="13.25" hidden="1" x14ac:dyDescent="0.2"/>
    <row r="382" ht="13.25" hidden="1" x14ac:dyDescent="0.2"/>
    <row r="383" ht="13.25" hidden="1" x14ac:dyDescent="0.2"/>
    <row r="384" ht="13.25" hidden="1" x14ac:dyDescent="0.2"/>
    <row r="385" ht="13.25" hidden="1" x14ac:dyDescent="0.2"/>
    <row r="386" ht="13.25" hidden="1" x14ac:dyDescent="0.2"/>
    <row r="387" ht="13.25" hidden="1" x14ac:dyDescent="0.2"/>
    <row r="388" ht="13.25" hidden="1" x14ac:dyDescent="0.2"/>
    <row r="389" ht="13.25" hidden="1" x14ac:dyDescent="0.2"/>
    <row r="390" ht="13.25" hidden="1" x14ac:dyDescent="0.2"/>
    <row r="391" ht="13.25" hidden="1" x14ac:dyDescent="0.2"/>
    <row r="392" ht="13.25" hidden="1" x14ac:dyDescent="0.2"/>
    <row r="393" ht="13.25" hidden="1" x14ac:dyDescent="0.2"/>
    <row r="394" ht="13.25" hidden="1" x14ac:dyDescent="0.2"/>
    <row r="395" ht="13.25" hidden="1" x14ac:dyDescent="0.2"/>
    <row r="396" ht="13.25" hidden="1" x14ac:dyDescent="0.2"/>
    <row r="397" ht="13.25" hidden="1" x14ac:dyDescent="0.2"/>
    <row r="398" ht="13.25" hidden="1" x14ac:dyDescent="0.2"/>
    <row r="399" ht="13.25" hidden="1" x14ac:dyDescent="0.2"/>
    <row r="400" ht="13.25" hidden="1" x14ac:dyDescent="0.2"/>
    <row r="401" ht="13.25" hidden="1" x14ac:dyDescent="0.2"/>
    <row r="402" ht="13.25" hidden="1" x14ac:dyDescent="0.2"/>
    <row r="403" ht="13.25" hidden="1" x14ac:dyDescent="0.2"/>
    <row r="404" ht="13.25" hidden="1" x14ac:dyDescent="0.2"/>
    <row r="405" ht="13.25" hidden="1" x14ac:dyDescent="0.2"/>
    <row r="406" ht="13.25" hidden="1" x14ac:dyDescent="0.2"/>
    <row r="407" ht="13.25" hidden="1" x14ac:dyDescent="0.2"/>
    <row r="408" ht="13.25" hidden="1" x14ac:dyDescent="0.2"/>
    <row r="409" ht="13.25" hidden="1" x14ac:dyDescent="0.2"/>
    <row r="410" ht="13.25" hidden="1" x14ac:dyDescent="0.2"/>
    <row r="411" ht="13.25" hidden="1" x14ac:dyDescent="0.2"/>
    <row r="412" ht="13.25" hidden="1" x14ac:dyDescent="0.2"/>
    <row r="413" ht="13.25" hidden="1" x14ac:dyDescent="0.2"/>
    <row r="414" ht="13.25" hidden="1" x14ac:dyDescent="0.2"/>
    <row r="415" ht="13.25" hidden="1" x14ac:dyDescent="0.2"/>
    <row r="416" ht="13.25" hidden="1" x14ac:dyDescent="0.2"/>
    <row r="417" ht="13.25" hidden="1" x14ac:dyDescent="0.2"/>
    <row r="418" ht="13.25" hidden="1" x14ac:dyDescent="0.2"/>
    <row r="419" ht="13.25" hidden="1" x14ac:dyDescent="0.2"/>
    <row r="420" ht="13.25" hidden="1" x14ac:dyDescent="0.2"/>
    <row r="421" ht="13.25" hidden="1" x14ac:dyDescent="0.2"/>
    <row r="422" ht="13.25" hidden="1" x14ac:dyDescent="0.2"/>
    <row r="423" ht="13.25" hidden="1" x14ac:dyDescent="0.2"/>
    <row r="424" ht="13.25" hidden="1" x14ac:dyDescent="0.2"/>
    <row r="425" ht="13.25" hidden="1" x14ac:dyDescent="0.2"/>
    <row r="426" ht="13.25" hidden="1" x14ac:dyDescent="0.2"/>
    <row r="427" ht="13.25" hidden="1" x14ac:dyDescent="0.2"/>
    <row r="428" ht="13.25" hidden="1" x14ac:dyDescent="0.2"/>
    <row r="429" ht="13.25" hidden="1" x14ac:dyDescent="0.2"/>
    <row r="430" ht="13.25" hidden="1" x14ac:dyDescent="0.2"/>
    <row r="431" ht="13.25" hidden="1" x14ac:dyDescent="0.2"/>
    <row r="432" ht="13.25" hidden="1" x14ac:dyDescent="0.2"/>
    <row r="433" ht="13.25" hidden="1" x14ac:dyDescent="0.2"/>
    <row r="434" ht="13.25" hidden="1" x14ac:dyDescent="0.2"/>
    <row r="435" ht="13.25" hidden="1" x14ac:dyDescent="0.2"/>
    <row r="436" ht="13.25" hidden="1" x14ac:dyDescent="0.2"/>
    <row r="437" ht="13.25" hidden="1" x14ac:dyDescent="0.2"/>
    <row r="438" ht="13.25" hidden="1" x14ac:dyDescent="0.2"/>
    <row r="439" ht="13.25" hidden="1" x14ac:dyDescent="0.2"/>
    <row r="440" ht="13.25" hidden="1" x14ac:dyDescent="0.2"/>
    <row r="441" ht="13.25" hidden="1" x14ac:dyDescent="0.2"/>
    <row r="442" ht="13.25" hidden="1" x14ac:dyDescent="0.2"/>
    <row r="443" ht="13.25" hidden="1" x14ac:dyDescent="0.2"/>
    <row r="444" ht="13.25" hidden="1" x14ac:dyDescent="0.2"/>
    <row r="445" ht="13.25" hidden="1" x14ac:dyDescent="0.2"/>
    <row r="446" ht="13.25" hidden="1" x14ac:dyDescent="0.2"/>
    <row r="447" ht="13.25" hidden="1" x14ac:dyDescent="0.2"/>
    <row r="448" ht="13.25" hidden="1" x14ac:dyDescent="0.2"/>
    <row r="449" ht="13.25" hidden="1" x14ac:dyDescent="0.2"/>
    <row r="450" ht="13.25" hidden="1" x14ac:dyDescent="0.2"/>
    <row r="451" ht="13.25" hidden="1" x14ac:dyDescent="0.2"/>
    <row r="452" ht="13.25" hidden="1" x14ac:dyDescent="0.2"/>
    <row r="453" ht="13.25" hidden="1" x14ac:dyDescent="0.2"/>
    <row r="454" ht="13.25" hidden="1" x14ac:dyDescent="0.2"/>
    <row r="455" ht="13.25" hidden="1" x14ac:dyDescent="0.2"/>
    <row r="456" ht="13.25" hidden="1" x14ac:dyDescent="0.2"/>
    <row r="457" ht="13.25" hidden="1" x14ac:dyDescent="0.2"/>
    <row r="458" ht="13.25" hidden="1" x14ac:dyDescent="0.2"/>
    <row r="459" ht="13.25" hidden="1" x14ac:dyDescent="0.2"/>
    <row r="460" ht="13.25" hidden="1" x14ac:dyDescent="0.2"/>
    <row r="461" ht="13.25" hidden="1" x14ac:dyDescent="0.2"/>
    <row r="462" ht="13.25" hidden="1" x14ac:dyDescent="0.2"/>
    <row r="463" ht="13.25" hidden="1" x14ac:dyDescent="0.2"/>
    <row r="464" ht="13.25" hidden="1" x14ac:dyDescent="0.2"/>
    <row r="465" ht="13.25" hidden="1" x14ac:dyDescent="0.2"/>
    <row r="466" ht="13.25" hidden="1" x14ac:dyDescent="0.2"/>
    <row r="467" ht="13.25" hidden="1" x14ac:dyDescent="0.2"/>
    <row r="468" ht="13.25" hidden="1" x14ac:dyDescent="0.2"/>
    <row r="469" ht="13.25" hidden="1" x14ac:dyDescent="0.2"/>
    <row r="470" ht="13.25" hidden="1" x14ac:dyDescent="0.2"/>
    <row r="471" ht="13.25" hidden="1" x14ac:dyDescent="0.2"/>
    <row r="472" ht="13.25" hidden="1" x14ac:dyDescent="0.2"/>
    <row r="473" ht="13.25" hidden="1" x14ac:dyDescent="0.2"/>
    <row r="474" ht="13.25" hidden="1" x14ac:dyDescent="0.2"/>
    <row r="475" ht="13.25" hidden="1" x14ac:dyDescent="0.2"/>
    <row r="476" ht="13.25" hidden="1" x14ac:dyDescent="0.2"/>
    <row r="477" ht="13.25" hidden="1" x14ac:dyDescent="0.2"/>
    <row r="478" ht="13.25" hidden="1" x14ac:dyDescent="0.2"/>
    <row r="479" ht="13.25" hidden="1" x14ac:dyDescent="0.2"/>
    <row r="480" ht="13.25" hidden="1" x14ac:dyDescent="0.2"/>
    <row r="481" spans="9:12" ht="13.25" hidden="1" x14ac:dyDescent="0.2"/>
    <row r="482" spans="9:12" ht="13.25" hidden="1" x14ac:dyDescent="0.2"/>
    <row r="483" spans="9:12" s="31" customFormat="1" ht="13.25" x14ac:dyDescent="0.2">
      <c r="I483" s="39"/>
      <c r="J483" s="39"/>
      <c r="K483" s="39"/>
      <c r="L483" s="33"/>
    </row>
    <row r="484" spans="9:12" ht="13.25" hidden="1" x14ac:dyDescent="0.2"/>
    <row r="485" spans="9:12" ht="13.25" hidden="1" x14ac:dyDescent="0.2"/>
    <row r="486" spans="9:12" ht="13.25" hidden="1" x14ac:dyDescent="0.2"/>
    <row r="487" spans="9:12" ht="13.25" hidden="1" x14ac:dyDescent="0.2"/>
    <row r="488" spans="9:12" ht="13.25" hidden="1" x14ac:dyDescent="0.2"/>
    <row r="489" spans="9:12" ht="13.25" hidden="1" x14ac:dyDescent="0.2"/>
    <row r="490" spans="9:12" ht="13.25" hidden="1" x14ac:dyDescent="0.2"/>
    <row r="491" spans="9:12" ht="13.25" hidden="1" x14ac:dyDescent="0.2"/>
    <row r="492" spans="9:12" ht="13.25" hidden="1" x14ac:dyDescent="0.2"/>
    <row r="493" spans="9:12" ht="13.25" hidden="1" x14ac:dyDescent="0.2"/>
    <row r="494" spans="9:12" ht="13.25" hidden="1" x14ac:dyDescent="0.2"/>
    <row r="495" spans="9:12" ht="13.25" hidden="1" x14ac:dyDescent="0.2"/>
    <row r="496" spans="9:12" ht="13.25" hidden="1" x14ac:dyDescent="0.2"/>
    <row r="497" ht="13.25" hidden="1" x14ac:dyDescent="0.2"/>
    <row r="498" ht="13.25" hidden="1" x14ac:dyDescent="0.2"/>
    <row r="499" ht="13.25" hidden="1" x14ac:dyDescent="0.2"/>
    <row r="500" ht="13.25" hidden="1" x14ac:dyDescent="0.2"/>
    <row r="501" ht="13.25" hidden="1" x14ac:dyDescent="0.2"/>
    <row r="502" ht="13.25" hidden="1" x14ac:dyDescent="0.2"/>
    <row r="503" ht="13.25" hidden="1" x14ac:dyDescent="0.2"/>
    <row r="504" ht="13.25" hidden="1" x14ac:dyDescent="0.2"/>
    <row r="505" ht="13.25" hidden="1" x14ac:dyDescent="0.2"/>
    <row r="506" ht="13.25" hidden="1" x14ac:dyDescent="0.2"/>
    <row r="507" ht="13.25" hidden="1" x14ac:dyDescent="0.2"/>
    <row r="508" ht="13.25" hidden="1" x14ac:dyDescent="0.2"/>
    <row r="509" ht="13.25" hidden="1" x14ac:dyDescent="0.2"/>
    <row r="510" ht="13.25" hidden="1" x14ac:dyDescent="0.2"/>
    <row r="511" ht="13.25" hidden="1" x14ac:dyDescent="0.2"/>
    <row r="512" ht="13.25" hidden="1" x14ac:dyDescent="0.2"/>
    <row r="513" ht="13.25" hidden="1" x14ac:dyDescent="0.2"/>
    <row r="514" ht="13.25" hidden="1" x14ac:dyDescent="0.2"/>
    <row r="515" ht="13.25" hidden="1" x14ac:dyDescent="0.2"/>
    <row r="516" ht="13.25" hidden="1" x14ac:dyDescent="0.2"/>
    <row r="517" ht="13.25" hidden="1" x14ac:dyDescent="0.2"/>
    <row r="518" ht="13.25" hidden="1" x14ac:dyDescent="0.2"/>
    <row r="519" ht="13.25" hidden="1" x14ac:dyDescent="0.2"/>
    <row r="520" ht="13.25" hidden="1" x14ac:dyDescent="0.2"/>
    <row r="521" ht="13.25" hidden="1" x14ac:dyDescent="0.2"/>
    <row r="522" ht="13.25" hidden="1" x14ac:dyDescent="0.2"/>
    <row r="523" ht="13.25" hidden="1" x14ac:dyDescent="0.2"/>
    <row r="524" ht="13.25" hidden="1" x14ac:dyDescent="0.2"/>
    <row r="525" ht="13.25" hidden="1" x14ac:dyDescent="0.2"/>
    <row r="526" ht="13.25" hidden="1" x14ac:dyDescent="0.2"/>
    <row r="527" ht="13.25" hidden="1" x14ac:dyDescent="0.2"/>
    <row r="528" ht="13.25" hidden="1" x14ac:dyDescent="0.2"/>
    <row r="529" ht="13.25" hidden="1" x14ac:dyDescent="0.2"/>
    <row r="530" ht="13.25" hidden="1" x14ac:dyDescent="0.2"/>
    <row r="531" ht="13.25" hidden="1" x14ac:dyDescent="0.2"/>
    <row r="532" ht="13.25" hidden="1" x14ac:dyDescent="0.2"/>
    <row r="533" ht="13.25" hidden="1" x14ac:dyDescent="0.2"/>
    <row r="534" ht="13.25" hidden="1" x14ac:dyDescent="0.2"/>
    <row r="535" ht="13.25" hidden="1" x14ac:dyDescent="0.2"/>
    <row r="536" ht="13.25" hidden="1" x14ac:dyDescent="0.2"/>
    <row r="537" ht="13.25" hidden="1" x14ac:dyDescent="0.2"/>
    <row r="538" ht="13.25" hidden="1" x14ac:dyDescent="0.2"/>
    <row r="539" ht="13.25" hidden="1" x14ac:dyDescent="0.2"/>
    <row r="540" ht="13.25" hidden="1" x14ac:dyDescent="0.2"/>
    <row r="541" ht="13.25" hidden="1" x14ac:dyDescent="0.2"/>
    <row r="542" ht="13.25" hidden="1" x14ac:dyDescent="0.2"/>
    <row r="543" ht="13.25" hidden="1" x14ac:dyDescent="0.2"/>
    <row r="544" ht="13.25" hidden="1" x14ac:dyDescent="0.2"/>
    <row r="545" ht="13.25" hidden="1" x14ac:dyDescent="0.2"/>
    <row r="546" ht="13.25" hidden="1" x14ac:dyDescent="0.2"/>
    <row r="547" ht="13.25" hidden="1" x14ac:dyDescent="0.2"/>
    <row r="548" ht="13.25" hidden="1" x14ac:dyDescent="0.2"/>
    <row r="549" ht="13.25" hidden="1" x14ac:dyDescent="0.2"/>
    <row r="550" ht="13.25" hidden="1" x14ac:dyDescent="0.2"/>
    <row r="551" ht="13.25" hidden="1" x14ac:dyDescent="0.2"/>
    <row r="552" ht="13.25" hidden="1" x14ac:dyDescent="0.2"/>
    <row r="553" ht="13.25" hidden="1" x14ac:dyDescent="0.2"/>
    <row r="554" ht="13.25" hidden="1" x14ac:dyDescent="0.2"/>
    <row r="555" ht="13.25" hidden="1" x14ac:dyDescent="0.2"/>
    <row r="556" ht="13.25" hidden="1" x14ac:dyDescent="0.2"/>
    <row r="557" ht="13.25" hidden="1" x14ac:dyDescent="0.2"/>
    <row r="558" ht="13.25" hidden="1" x14ac:dyDescent="0.2"/>
    <row r="559" ht="13.25" hidden="1" x14ac:dyDescent="0.2"/>
    <row r="560" ht="13.25" hidden="1" x14ac:dyDescent="0.2"/>
    <row r="561" ht="13.25" hidden="1" x14ac:dyDescent="0.2"/>
    <row r="562" ht="13.25" hidden="1" x14ac:dyDescent="0.2"/>
    <row r="563" ht="13.25" hidden="1" x14ac:dyDescent="0.2"/>
    <row r="564" ht="13.25" hidden="1" x14ac:dyDescent="0.2"/>
    <row r="565" ht="13.25" hidden="1" x14ac:dyDescent="0.2"/>
    <row r="566" ht="13.25" hidden="1" x14ac:dyDescent="0.2"/>
    <row r="567" ht="13.25" hidden="1" x14ac:dyDescent="0.2"/>
    <row r="568" ht="13.25" hidden="1" x14ac:dyDescent="0.2"/>
    <row r="569" ht="13.25" hidden="1" x14ac:dyDescent="0.2"/>
    <row r="570" ht="13.25" hidden="1" x14ac:dyDescent="0.2"/>
    <row r="571" ht="13.25" hidden="1" x14ac:dyDescent="0.2"/>
    <row r="572" ht="13.25" hidden="1" x14ac:dyDescent="0.2"/>
    <row r="573" ht="13.25" hidden="1" x14ac:dyDescent="0.2"/>
    <row r="574" ht="13.25" hidden="1" x14ac:dyDescent="0.2"/>
    <row r="575" ht="13.25" hidden="1" x14ac:dyDescent="0.2"/>
    <row r="576" ht="13.25" hidden="1" x14ac:dyDescent="0.2"/>
    <row r="577" ht="13.25" hidden="1" x14ac:dyDescent="0.2"/>
    <row r="578" ht="13.25" hidden="1" x14ac:dyDescent="0.2"/>
    <row r="579" ht="13.25" hidden="1" x14ac:dyDescent="0.2"/>
    <row r="580" ht="13.25" hidden="1" x14ac:dyDescent="0.2"/>
    <row r="581" ht="13.25" hidden="1" x14ac:dyDescent="0.2"/>
    <row r="582" ht="13.25" hidden="1" x14ac:dyDescent="0.2"/>
    <row r="583" ht="13.25" hidden="1" x14ac:dyDescent="0.2"/>
    <row r="584" ht="13.25" hidden="1" x14ac:dyDescent="0.2"/>
    <row r="585" ht="13.25" hidden="1" x14ac:dyDescent="0.2"/>
    <row r="586" ht="13.25" hidden="1" x14ac:dyDescent="0.2"/>
    <row r="587" ht="13.25" hidden="1" x14ac:dyDescent="0.2"/>
    <row r="588" ht="13.25" hidden="1" x14ac:dyDescent="0.2"/>
    <row r="589" ht="13.25" hidden="1" x14ac:dyDescent="0.2"/>
    <row r="590" ht="13.25" hidden="1" x14ac:dyDescent="0.2"/>
    <row r="591" ht="13.25" hidden="1" x14ac:dyDescent="0.2"/>
    <row r="592" ht="13.25" hidden="1" x14ac:dyDescent="0.2"/>
    <row r="593" ht="13.25" hidden="1" x14ac:dyDescent="0.2"/>
    <row r="594" ht="13.25" hidden="1" x14ac:dyDescent="0.2"/>
    <row r="595" ht="13.25" hidden="1" x14ac:dyDescent="0.2"/>
    <row r="596" ht="13.25" hidden="1" x14ac:dyDescent="0.2"/>
    <row r="597" ht="13.25" hidden="1" x14ac:dyDescent="0.2"/>
    <row r="598" ht="13.25" hidden="1" x14ac:dyDescent="0.2"/>
    <row r="599" ht="13.25" hidden="1" x14ac:dyDescent="0.2"/>
    <row r="600" ht="13.25" hidden="1" x14ac:dyDescent="0.2"/>
    <row r="601" ht="13.25" hidden="1" x14ac:dyDescent="0.2"/>
    <row r="602" ht="13.25" hidden="1" x14ac:dyDescent="0.2"/>
    <row r="603" ht="13.25" hidden="1" x14ac:dyDescent="0.2"/>
    <row r="604" ht="13.25" hidden="1" x14ac:dyDescent="0.2"/>
    <row r="605" ht="13.25" hidden="1" x14ac:dyDescent="0.2"/>
    <row r="606" ht="13.25" hidden="1" x14ac:dyDescent="0.2"/>
    <row r="607" ht="13.25" hidden="1" x14ac:dyDescent="0.2"/>
    <row r="608" ht="13.25" hidden="1" x14ac:dyDescent="0.2"/>
    <row r="609" ht="13.25" hidden="1" x14ac:dyDescent="0.2"/>
  </sheetData>
  <sheetProtection algorithmName="SHA-512" hashValue="f/luGWOSi1SKWbtarDEVeWi8wzgz/fj5ysiSeHBpaz07whbgtIJJjHyj3l+r5YFAg54r5OpmeRWk52m+NwSmsw==" saltValue="DU4Tc5EfEcHKR6tepb4l/g==" spinCount="100000" sheet="1" objects="1" scenarios="1"/>
  <mergeCells count="32">
    <mergeCell ref="C47:F47"/>
    <mergeCell ref="C37:F37"/>
    <mergeCell ref="C38:F38"/>
    <mergeCell ref="I38:K38"/>
    <mergeCell ref="E39:H39"/>
    <mergeCell ref="C42:H42"/>
    <mergeCell ref="C46:F46"/>
    <mergeCell ref="C36:F36"/>
    <mergeCell ref="C18:F18"/>
    <mergeCell ref="C19:F19"/>
    <mergeCell ref="I19:K19"/>
    <mergeCell ref="E20:H20"/>
    <mergeCell ref="C23:H23"/>
    <mergeCell ref="C27:F27"/>
    <mergeCell ref="C28:F28"/>
    <mergeCell ref="C29:F29"/>
    <mergeCell ref="I29:K29"/>
    <mergeCell ref="E30:H30"/>
    <mergeCell ref="C33:H33"/>
    <mergeCell ref="P2:R3"/>
    <mergeCell ref="C17:F17"/>
    <mergeCell ref="B2:C4"/>
    <mergeCell ref="D2:H4"/>
    <mergeCell ref="B5:H5"/>
    <mergeCell ref="B6:H6"/>
    <mergeCell ref="C8:F8"/>
    <mergeCell ref="C9:F9"/>
    <mergeCell ref="C10:F10"/>
    <mergeCell ref="I10:K10"/>
    <mergeCell ref="N10:AE10"/>
    <mergeCell ref="E11:H11"/>
    <mergeCell ref="C14:H14"/>
  </mergeCells>
  <conditionalFormatting sqref="L10">
    <cfRule type="cellIs" dxfId="19" priority="16" operator="greaterThan">
      <formula>110%</formula>
    </cfRule>
    <cfRule type="cellIs" dxfId="18" priority="17" operator="between">
      <formula>100.001%</formula>
      <formula>110%</formula>
    </cfRule>
    <cfRule type="cellIs" dxfId="17" priority="18" operator="between">
      <formula>70.001%</formula>
      <formula>100%</formula>
    </cfRule>
    <cfRule type="cellIs" dxfId="16" priority="19" operator="between">
      <formula>0.00001%</formula>
      <formula>70%</formula>
    </cfRule>
    <cfRule type="cellIs" dxfId="15" priority="20" operator="equal">
      <formula>0</formula>
    </cfRule>
  </conditionalFormatting>
  <conditionalFormatting sqref="L19">
    <cfRule type="cellIs" dxfId="14" priority="11" operator="greaterThan">
      <formula>110%</formula>
    </cfRule>
    <cfRule type="cellIs" dxfId="13" priority="12" operator="between">
      <formula>100.001%</formula>
      <formula>110%</formula>
    </cfRule>
    <cfRule type="cellIs" dxfId="12" priority="13" operator="between">
      <formula>70.001%</formula>
      <formula>100%</formula>
    </cfRule>
    <cfRule type="cellIs" dxfId="11" priority="14" operator="between">
      <formula>0.00001%</formula>
      <formula>70%</formula>
    </cfRule>
    <cfRule type="cellIs" dxfId="10" priority="15" operator="equal">
      <formula>0</formula>
    </cfRule>
  </conditionalFormatting>
  <conditionalFormatting sqref="L29">
    <cfRule type="cellIs" dxfId="9" priority="6" operator="greaterThan">
      <formula>110%</formula>
    </cfRule>
    <cfRule type="cellIs" dxfId="8" priority="7" operator="between">
      <formula>100.001%</formula>
      <formula>110%</formula>
    </cfRule>
    <cfRule type="cellIs" dxfId="7" priority="8" operator="between">
      <formula>70.001%</formula>
      <formula>100%</formula>
    </cfRule>
    <cfRule type="cellIs" dxfId="6" priority="9" operator="between">
      <formula>0.00001%</formula>
      <formula>70%</formula>
    </cfRule>
    <cfRule type="cellIs" dxfId="5" priority="10" operator="equal">
      <formula>0</formula>
    </cfRule>
  </conditionalFormatting>
  <conditionalFormatting sqref="L38">
    <cfRule type="cellIs" dxfId="4" priority="1" operator="greaterThan">
      <formula>110%</formula>
    </cfRule>
    <cfRule type="cellIs" dxfId="3" priority="2" operator="between">
      <formula>100.001%</formula>
      <formula>110%</formula>
    </cfRule>
    <cfRule type="cellIs" dxfId="2" priority="3" operator="between">
      <formula>70.001%</formula>
      <formula>100%</formula>
    </cfRule>
    <cfRule type="cellIs" dxfId="1" priority="4" operator="between">
      <formula>0.00001%</formula>
      <formula>70%</formula>
    </cfRule>
    <cfRule type="cellIs" dxfId="0" priority="5" operator="equal">
      <formula>0</formula>
    </cfRule>
  </conditionalFormatting>
  <hyperlinks>
    <hyperlink ref="P2:R3" location="RESUMEN!A1" display="VOLVER AL RESUMEN" xr:uid="{8ECE26D3-E1EF-45E7-912E-61AB098B4B00}"/>
  </hyperlinks>
  <pageMargins left="0.7" right="0.7" top="0.75" bottom="0.75" header="0.3" footer="0.3"/>
  <pageSetup paperSize="9" orientation="portrait" horizontalDpi="300" r:id="rId1"/>
  <headerFooter>
    <oddHeader>&amp;LIndicadores de Proceso</oddHeader>
    <oddFooter>&amp;L Publicación: 13 de mayo de 2020&amp;REnero - Marzo de 2020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D784F4AFA8BF49A1F0790D3648BF80" ma:contentTypeVersion="4" ma:contentTypeDescription="Crear nuevo documento." ma:contentTypeScope="" ma:versionID="9f9e954f622f0b0384cf07c6a8d37d06">
  <xsd:schema xmlns:xsd="http://www.w3.org/2001/XMLSchema" xmlns:xs="http://www.w3.org/2001/XMLSchema" xmlns:p="http://schemas.microsoft.com/office/2006/metadata/properties" xmlns:ns2="fb263f2c-a75b-4a38-ab99-468e4032366c" xmlns:ns3="2febaad4-4a94-47d8-bd40-dd72d5026160" targetNamespace="http://schemas.microsoft.com/office/2006/metadata/properties" ma:root="true" ma:fieldsID="439cf38ca58e66a2bd5cbff1a5f04dd2" ns2:_="" ns3:_="">
    <xsd:import namespace="fb263f2c-a75b-4a38-ab99-468e4032366c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2:_x002d_" minOccurs="0"/>
                <xsd:element ref="ns2:_x002a_" minOccurs="0"/>
                <xsd:element ref="ns2:_x002e_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63f2c-a75b-4a38-ab99-468e4032366c" elementFormDefault="qualified">
    <xsd:import namespace="http://schemas.microsoft.com/office/2006/documentManagement/types"/>
    <xsd:import namespace="http://schemas.microsoft.com/office/infopath/2007/PartnerControls"/>
    <xsd:element name="_x002d_" ma:index="8" nillable="true" ma:displayName="-" ma:internalName="_x002d_">
      <xsd:simpleType>
        <xsd:restriction base="dms:Text">
          <xsd:maxLength value="255"/>
        </xsd:restriction>
      </xsd:simpleType>
    </xsd:element>
    <xsd:element name="_x002a_" ma:index="9" nillable="true" ma:displayName="." ma:internalName="_x002a_">
      <xsd:simpleType>
        <xsd:restriction base="dms:Text">
          <xsd:maxLength value="255"/>
        </xsd:restriction>
      </xsd:simpleType>
    </xsd:element>
    <xsd:element name="_x002e_" ma:index="10" nillable="true" ma:displayName="_" ma:internalName="_x002e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a_ xmlns="fb263f2c-a75b-4a38-ab99-468e4032366c">Vigencia 2020</_x002a_>
    <_x002e_ xmlns="fb263f2c-a75b-4a38-ab99-468e4032366c">Evaluación Operativa </_x002e_>
    <_x002d_ xmlns="fb263f2c-a75b-4a38-ab99-468e4032366c">Indicadores de Procedimiento </_x002d_>
  </documentManagement>
</p:properties>
</file>

<file path=customXml/itemProps1.xml><?xml version="1.0" encoding="utf-8"?>
<ds:datastoreItem xmlns:ds="http://schemas.openxmlformats.org/officeDocument/2006/customXml" ds:itemID="{682340D9-B7CB-487E-B5E7-BC1D5D7055DC}"/>
</file>

<file path=customXml/itemProps2.xml><?xml version="1.0" encoding="utf-8"?>
<ds:datastoreItem xmlns:ds="http://schemas.openxmlformats.org/officeDocument/2006/customXml" ds:itemID="{7927012C-79B9-4138-8CC9-5F8CA3D6F9DE}"/>
</file>

<file path=customXml/itemProps3.xml><?xml version="1.0" encoding="utf-8"?>
<ds:datastoreItem xmlns:ds="http://schemas.openxmlformats.org/officeDocument/2006/customXml" ds:itemID="{1197C587-7375-4731-86DE-456EA757C7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RESUMEN</vt:lpstr>
      <vt:lpstr>PROCESO FISCALIZACION Y LIQUIDA</vt:lpstr>
      <vt:lpstr> PROCESO ADMINISTRACION DE LA C</vt:lpstr>
      <vt:lpstr> PROCESO ASISTENCIA AL CLIENTE</vt:lpstr>
      <vt:lpstr>PROCESO COMERCIALIZACION</vt:lpstr>
      <vt:lpstr>PROCESO CONTROL INTERNO</vt:lpstr>
      <vt:lpstr> PROCESO GESTION HUMANA</vt:lpstr>
      <vt:lpstr> PROCESO GESTION JURIDICA</vt:lpstr>
      <vt:lpstr>PROCESO GESTION MASIVA</vt:lpstr>
      <vt:lpstr>PROCESO INTELIGENCIA CORPORATIV</vt:lpstr>
      <vt:lpstr>PROCESO INVESTIGACION DISCIPLIN</vt:lpstr>
      <vt:lpstr>PROCESO OPERACIÓN ADUANERA</vt:lpstr>
      <vt:lpstr>PROCESO GESTION RECAUDACION</vt:lpstr>
      <vt:lpstr> PROCESO RECURSOS FINANCIEROS</vt:lpstr>
      <vt:lpstr>PROCESO RECURSOS FISICOS</vt:lpstr>
      <vt:lpstr>PROCESO SERVICIOS INFORMATICOS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Yilmer oswaldo Bermudez garcia</dc:creator>
  <cp:lastModifiedBy>Alejandra Aya Vargas</cp:lastModifiedBy>
  <dcterms:created xsi:type="dcterms:W3CDTF">2020-10-28T19:18:17Z</dcterms:created>
  <dcterms:modified xsi:type="dcterms:W3CDTF">2020-10-29T17:51:06Z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0x010100C6D784F4AFA8BF49A1F0790D3648BF80</vt:lpwstr>
  </property>
</Properties>
</file>