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lvillamizarc\Desktop\PLAN DE AUSTERIDAD\definitivo\"/>
    </mc:Choice>
  </mc:AlternateContent>
  <xr:revisionPtr revIDLastSave="0" documentId="13_ncr:1_{EFFD70D9-4D2D-433C-A7C1-A615C35675AD}" xr6:coauthVersionLast="47" xr6:coauthVersionMax="47" xr10:uidLastSave="{00000000-0000-0000-0000-000000000000}"/>
  <workbookProtection workbookAlgorithmName="SHA-512" workbookHashValue="ZnR1rwjwupGEAGosK5VgS/fb8U8vxsZ8taG76pOSan8kS6AK7qop3xBxig17qpx/G2cmoUTBzn6YW0w1+TmJwg==" workbookSaltValue="V5OS5zilso3x5QBmmjvSCw==" workbookSpinCount="100000" lockStructure="1"/>
  <bookViews>
    <workbookView xWindow="-120" yWindow="-120" windowWidth="20730" windowHeight="11040" activeTab="1" xr2:uid="{345B4FAF-28BF-49D0-8E83-F1A79CD5FDA8}"/>
  </bookViews>
  <sheets>
    <sheet name="Plan de Austeridad DIAN 2026" sheetId="2" r:id="rId1"/>
    <sheet name=" Sostenibilidad Ambiental" sheetId="3" r:id="rId2"/>
    <sheet name="Trasferencias Corrientes" sheetId="5" r:id="rId3"/>
  </sheets>
  <definedNames>
    <definedName name="_xlnm._FilterDatabase" localSheetId="0" hidden="1">'Plan de Austeridad DIAN 2026'!$C$3:$X$3</definedName>
    <definedName name="_xlnm.Print_Area" localSheetId="0">'Plan de Austeridad DIAN 2026'!$A$1:$X$12</definedName>
    <definedName name="_xlnm.Print_Titles" localSheetId="0">'Plan de Austeridad DIAN 2026'!$3:$5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2" l="1"/>
  <c r="O11" i="2"/>
  <c r="T11" i="2" s="1"/>
  <c r="K11" i="2"/>
  <c r="U11" i="2" s="1"/>
  <c r="W11" i="2" l="1"/>
  <c r="V11" i="2"/>
  <c r="O10" i="2" l="1"/>
  <c r="T10" i="2" s="1"/>
  <c r="K10" i="2"/>
  <c r="U10" i="2" s="1"/>
  <c r="O9" i="2"/>
  <c r="T9" i="2" s="1"/>
  <c r="K9" i="2"/>
  <c r="U9" i="2" s="1"/>
  <c r="O8" i="2"/>
  <c r="T8" i="2" s="1"/>
  <c r="K8" i="2"/>
  <c r="U8" i="2" s="1"/>
  <c r="W9" i="2" l="1"/>
  <c r="V9" i="2"/>
  <c r="W10" i="2"/>
  <c r="V10" i="2"/>
  <c r="K7" i="2" l="1"/>
  <c r="O7" i="2"/>
  <c r="T7" i="2" s="1"/>
  <c r="U7" i="2"/>
  <c r="M6" i="2" l="1"/>
  <c r="K6" i="2" l="1"/>
  <c r="O6" i="2"/>
  <c r="T6" i="2" l="1"/>
  <c r="J12" i="2"/>
  <c r="M12" i="2"/>
  <c r="N12" i="2"/>
  <c r="I12" i="2"/>
  <c r="K12" i="2" l="1"/>
  <c r="U6" i="2"/>
  <c r="T12" i="2"/>
  <c r="O12" i="2"/>
  <c r="W6" i="2" l="1"/>
  <c r="V6" i="2"/>
  <c r="V12" i="2" s="1"/>
  <c r="U12" i="2"/>
</calcChain>
</file>

<file path=xl/sharedStrings.xml><?xml version="1.0" encoding="utf-8"?>
<sst xmlns="http://schemas.openxmlformats.org/spreadsheetml/2006/main" count="104" uniqueCount="83">
  <si>
    <t>Plan de Austeridad DIAN 2026</t>
  </si>
  <si>
    <t xml:space="preserve">Objetivo: </t>
  </si>
  <si>
    <t>Garantizar el cumplimiento de objetivos de austeridad del gasto sin afectar la prestación de bienes y servicios esenciales, en el marco de lo dispuesto por la Circular Externa  0004 del Ministerio de Hacienda y Crédito Público</t>
  </si>
  <si>
    <t>No.</t>
  </si>
  <si>
    <t>GASTO</t>
  </si>
  <si>
    <t>DESCRIPCIÓN DEL GASTO</t>
  </si>
  <si>
    <t>NORMATIVIDAD ASOCIADA</t>
  </si>
  <si>
    <t>DEPENDENCIA(S) LÍDER(ES) EN LA DIAN</t>
  </si>
  <si>
    <t>Seguimiento a ejecución de recursos
 I semestre 2025</t>
  </si>
  <si>
    <t>Seguimiento a ejecución de recursos
 I semestre 2026</t>
  </si>
  <si>
    <t>Ahorro general</t>
  </si>
  <si>
    <t>Obligación relacionada (La obligación se entiende como el monto que se debe pagar por concepto de bienes y servicios efectivamente recibidos o el cumplimiento de los requisitos de ley exigidos para efectuar ios giros respectivos)</t>
  </si>
  <si>
    <t xml:space="preserve"> Obligaciones de vigencia </t>
  </si>
  <si>
    <t>Obligaciones de Reservas</t>
  </si>
  <si>
    <t>Total Obligaciones
I semestre 2025</t>
  </si>
  <si>
    <t>Observaciones</t>
  </si>
  <si>
    <t>Total Obligaciones 
I semestre 2026</t>
  </si>
  <si>
    <t>Total Obligaciones 
I Semestre 2026</t>
  </si>
  <si>
    <t>Total Obligaciones 
I Semestre 2025</t>
  </si>
  <si>
    <t>Total ahorro en porcentaje (%)</t>
  </si>
  <si>
    <t>Explicar las acciones desarrolladas que contribuyeron al ahorro (Si aplica)</t>
  </si>
  <si>
    <t xml:space="preserve">Contratación de personal para la prestación de servicios profesionales y de apoyo a la gestión </t>
  </si>
  <si>
    <t>Artículo 3 - Decreto 199 de 2024</t>
  </si>
  <si>
    <t>Subdirección de Compras y Contratos</t>
  </si>
  <si>
    <t>De acuerdo con el clasificador por objeto de gasto que se aplica al presupuesto general de la Nación, la contratación de prestación de servicios no constituye un “objeto” en sí mismo, en tanto que constituye en una figura de procedimiento administrativo para llevar a cabo la ejecución de los objetos de gasto establecidos en el presupuesto. En este sentido, es uno de los tres casos en el Decreto en los cuales los conceptos no se relacionan directamente a rubros o usos presupuestales, como se verá en el resto de este documento. En su lugar, la estrategia en este caso consiste en tomar las cifras de obligaciones del sistema SIIF Nación mediante la identificación de aquellos que están registrados como ejecutados a través de contratos de prestación de servicios sin importar los rubros o usos presupuestales asociados. De esta manera, de todos los contratos de prestación del servicio con personas naturales y jurídicas registrados en el periodo, el aplicativo web muestra solo los suscritos con personas naturales.</t>
  </si>
  <si>
    <t xml:space="preserve">Racionalización en la contratación de estudios </t>
  </si>
  <si>
    <t>Antes de contratar estudios y/o diseños, cada entidad debe verificar si cuenta con otros estudios con el mismo o similar objeto (esto se puede determinar considerando el alcance y los entregables de los estudios). La respectiva entidad debe revisar si es posible utilizar, total o parcialmente, los estudios que ya se tienen, para obtener el fin que se propone, o si es necesario actualizar o complementar el estudio o el diseño que ya se tiene, en cuyo caso se aplican los principios de la contratación pública y solo contratar los trabajos adicionales que sean necesarios para actualizar dichos estudios.</t>
  </si>
  <si>
    <t>Artículo 20 Decreto 199 de 2024</t>
  </si>
  <si>
    <t>Subdirección Administrativa</t>
  </si>
  <si>
    <t xml:space="preserve">Papelería </t>
  </si>
  <si>
    <t>Se trata de las asignaciones destinadas a cubrir las erogaciones para la adquisición de papelería y material de oficina. En general comprende: lápices, lapiceros, borradores, cintas para máquina, clips, folders, libretas, cuadernos, ligas, limpia tipos, plumas, sobres, sacagrapas, carpetas, exactos, engrapadoras, perforadoras, agendas, broches, papel, papel extendido (bristol, bond, vellium, etc.) papel carbón, lápiz adhesivo, papelería en formas continuas (para computadora) de uso administrativo, incluyendo el papel membretado, cajas archivadoras, escuadras, graphos, foliadores, juegos de escritorio, portafolios, tijeras, repuestos para estilógrafo, tinta, toner o cartuchos para impresora etc.</t>
  </si>
  <si>
    <t>Artículo 16  -Decreto 199 de 2024</t>
  </si>
  <si>
    <t>3,8%</t>
  </si>
  <si>
    <t>Consumo de energía</t>
  </si>
  <si>
    <t>Comprende las erogaciones por conceptos de servicios energía como servicios públicos domiciliarios. Estas incluyen su instalación y traslado, recolección de elementos de oficina, herramientas de trabajo y tecnología que no se requieran utilizar para el desarrollo de las funciones de la entidad.</t>
  </si>
  <si>
    <t>Artículo 22 Decreto 199 de 2024</t>
  </si>
  <si>
    <t>Consumo de agua</t>
  </si>
  <si>
    <t>Comprende las erogaciones por conceptos de servicios de acueducto como servicios públicos domiciliarios. Estas incluyen su instalación y traslado, recolección de elementos de oficina, herramientas de trabajo y tecnología que no se requieran utilizar para el desarrollo de las funciones de la entidad.</t>
  </si>
  <si>
    <t>Ahorro en Publicidad Estatal</t>
  </si>
  <si>
    <t>Incluye todos los recursos destinados a las actividades relacionadas con publicidad de todo tipo sobre la misión y visión de la entidad, pero también de promoción de sus actividades y funciones asignadas. Comprende pautas, material impreso, audiovisual, vallas, pancartas, volantes, comerciales, entre otros.</t>
  </si>
  <si>
    <t>Artículo 15 - Decreto 199 de 2024</t>
  </si>
  <si>
    <t>Oficina de Comunicaciones Institucionales</t>
  </si>
  <si>
    <t>TOTAL</t>
  </si>
  <si>
    <t>No aplica</t>
  </si>
  <si>
    <t>DETALLE DE ACTIVIDADES DE SOSTENIBILIDAD AMBIENTAL</t>
  </si>
  <si>
    <r>
      <t xml:space="preserve">Responsable: </t>
    </r>
    <r>
      <rPr>
        <sz val="11"/>
        <rFont val="Calibri"/>
        <family val="2"/>
        <scheme val="minor"/>
      </rPr>
      <t>Subdirección Administrativa</t>
    </r>
  </si>
  <si>
    <t>Concepto</t>
  </si>
  <si>
    <t>Año 2025</t>
  </si>
  <si>
    <t>Año 2026</t>
  </si>
  <si>
    <t>I Semestre</t>
  </si>
  <si>
    <t>II Semestre</t>
  </si>
  <si>
    <r>
      <rPr>
        <b/>
        <sz val="11"/>
        <color theme="0"/>
        <rFont val="Calibri"/>
        <family val="2"/>
        <scheme val="minor"/>
      </rPr>
      <t>Objetivo</t>
    </r>
    <r>
      <rPr>
        <sz val="11"/>
        <color theme="0"/>
        <rFont val="Calibri"/>
        <family val="2"/>
        <scheme val="minor"/>
      </rPr>
      <t>: Detallar las iniciativas implementadas en cada trimestre con el objeto de lograr ahorros en cada rubro relacionado</t>
    </r>
  </si>
  <si>
    <t>Categoría asociada</t>
  </si>
  <si>
    <t>Se entiende por apoyo a la gestión la contratación de prestación de servicios que sean estrictamente necesarios para coadyuvar el cumplimiento de las funciones y fines de cada entidad, en concordancia con lo previsto en el artículo 2.8.4.4.5. y siguientes del Decreto 1068 de 2015, mediante la contratación de la prestación del servicio con personas naturales.</t>
  </si>
  <si>
    <t>Contratación de estudios y diseños</t>
  </si>
  <si>
    <t>Pasta de papel, papel y cartón
Libros de registros, libros de contabilidad, cuadernillos de notas, bloques para cartas, agendas y artículos similares, secantes, encuadernadores, clasificadores para archivos, formularios y otros artículos de escritorio, de papel o cartón
Otros artículos manufacturados n.c.p.
máquinas para oficina y contabilidad, y sus partes y accesorios
Otra maquinaria para usos especiales y sus partes y piezas
Servicios de edición, impresión y reproducción
Libros impresos mapas impresos; música impresa o en manuscrito; tarjetas postales, tarjetas de felicitación, fotografías y planos</t>
  </si>
  <si>
    <t>Energía eléctrica
Servicios de distribución de electricidad, y servicios de distribución de gas (por cuenta propia)</t>
  </si>
  <si>
    <t>Servicios de alcantarillado, servicios de limpieza, tratamiento de aguas residuales y tanques sépticos</t>
  </si>
  <si>
    <t>Servicios de publicidad y el suministro de espacio o tiempo publicitarios -adquisición de bienes y servicios
Servicios de publicidad y el suministro de espacio o tiempo publicitarios - gastos de comercialización y producción</t>
  </si>
  <si>
    <t>Indicador de seguimiento</t>
  </si>
  <si>
    <t>Fórmula de cálculo</t>
  </si>
  <si>
    <t xml:space="preserve">Ahorro en contratación de personal para la prestación de servicios profesionales y de apoyo a la gestión </t>
  </si>
  <si>
    <t xml:space="preserve">Ahorro en   racionalización en la contratación de estudios </t>
  </si>
  <si>
    <t>Ahorro en papelería</t>
  </si>
  <si>
    <t>Ahorro en el consumo de energía</t>
  </si>
  <si>
    <t>Ahorro en el consumo de agua</t>
  </si>
  <si>
    <t xml:space="preserve"> Publicidad Estatal</t>
  </si>
  <si>
    <t>((Obligaciones primer semestre 2026 - Obligaciones primer semestre 2025 /Obligaciones primer semestre 2025) X 100)</t>
  </si>
  <si>
    <t>Meta de ahorro por gasto</t>
  </si>
  <si>
    <t xml:space="preserve">Total Ahorro en  pesos ($)  </t>
  </si>
  <si>
    <t xml:space="preserve">Durante el primer semestre de 2026 no se registran obligaciones presupuestales asociadas al suministro de papelería y consumibles de impresión, debido a que los contratos respectivos iniciaron ejecución entre el 26 y el 28 de mayo de 2026. Las primeras cuentas de cobro corresponden a bienes y servicios suministrados entre el 26 de mayo y el 30 de junio de 2026, cuyas facturas fueron radicadas entre el 5 y el 9 de julio de 2026. En consecuencia, la ejecución presupuestal y el registro de obligaciones se reflejarán en el segundo semestre de 2026. </t>
  </si>
  <si>
    <t>La oficina de comunicaciones institucionales no tiene gasto publicitario, sin embargo, se hace uso de los códigos por normativa. Cabe resaltar que los costos y gastos asociados pertenecen al de personal requerido así como la publicación de actos administrativos en diarios de circulación nacional y Diario Oficial, Bajo las directrices del Decreto 4326 de 2011 (Artículos 1° y 2°), se diferencian claramente las actividades de publicidad de aquellas realizadas con la finalidad de promover o facilitar el cumplimiento de la ley dentro de las competencias misionales de la entidad, buscando la satisfacción del derecho a la información ciudadana sin incurrir en gastos publicitarios superfluos.</t>
  </si>
  <si>
    <t>Si bien la comparación semestral no permite evaluar el comportamiento real del gasto en este concepto, la Entidad ha implementado y dado continuidad a acciones como: Mantener controles sobre la solicitud y entrega de papelería y consumibles, limitar los pedidos a las necesidades mensuales de cada dependencia y exigir justificación para consumos atípicos. Adicionalmente, se promueve el uso racional del papel mediante impresión a doble cara, reutilización de papel reciclable y fortalecimiento del uso de medios electrónicos para la gestión documental y el intercambio de información.</t>
  </si>
  <si>
    <t>Durante el primer semestre de 2026 se registró una disminución del 15,61% en las obligaciones asociadas al servicio de energía eléctrica respecto del mismo período de 2025, resultado que supera la meta institucional de ahorro establecida para este concepto. Este comportamiento se encuentra asociado a la implementación de proyectos de eficiencia energética, modernización de infraestructura eléctrica, instalación y operación de sistemas fotovoltaicos en algunas sedes, reemplazo de luminarias por tecnología LED y el fortalecimiento de las campañas institucionales orientadas al uso racional de la energía.</t>
  </si>
  <si>
    <t>Durante el primer semestre de 2026 las obligaciones asociadas al servicio de acueducto registraron un incremento del 5,11 % frente al mismo período de 2025. Este comportamiento debe analizarse considerando factores operativos como el aumento de personal en algunas sedes, la ocupación de nuevas áreas de trabajo y las dinámicas propias de los inmuebles institucionales. No obstante, la Entidad continuó implementando medidas de uso eficiente del recurso hídrico mediante campañas de sensibilización, verificación de dispositivos hidromecánicos y actividades de mantenimiento preventivo de redes y sistemas sanitarios.</t>
  </si>
  <si>
    <t>N.A.</t>
  </si>
  <si>
    <t>Se generaron acciones de promoción y campañas organicas</t>
  </si>
  <si>
    <t>* Campañas de sensibilización por medio de comunicados internos tipo “tips” enfocadas al fortalecimiento del ahorro del agua en la Entidad.
* Socialización y sensibilización  sobre los beneficios ambientales y económicos que conllevan las obras de adecuación, mantenimiento o remodelación en las sedes de la entidad.  
* Inspecciones periódicas a las griferías, baterías sanitarias y redes hidráulicas.
* Instalación, mantenimiento o reemplazo de canales, cajas y cubiertas, dispositivos hidromecánicos, como grifería de tipo push y válvulas reguladoras de caudal.</t>
  </si>
  <si>
    <t>* Seguimiento mensual al comportamiento del consumo de agua mediante el FT-ADF-2627 "Seguimiento y Control a los Programas Ambientales" e informes institucionales de austeridad del gasto.
* Desarrollo de campañas de sensibilización orientadas al uso eficiente y racional del recurso hídrico.
* Verificación periódica de redes hidráulicas, griferías, sanitarios y dispositivos hidromecánicos para prevenir fugas y consumos innecesarios.
* Identificación y reporte oportuno de novedades asociadas al servicio de acueducto en las Direcciones Seccionales.
* Implementación de acciones locales orientadas al ahorro de agua, incluyendo campañas ambientales y actividades de mantenimiento preventivo de acometidas.
* Seguimiento a sedes que presentan variaciones significativas en el consumo, con el fin de identificar causas operativas y oportunidades de mejora.</t>
  </si>
  <si>
    <t xml:space="preserve">* Campañas de sensibilización sobre buenas prácticas y socialización sobre los beneficios ambientales y económicos que conllevan las obras de adecuación, mantenimiento o remodelación en las sedes de la entidad. 
* Revisión e instalación de paneles ahorradores, temporizadores, condensadores energéticos, sectorización de interruptores de luz. 
*Reemplazo de luminarias (LED) y de equipos de aire acondicionado en varios inmuebles de propiedad de la UAE-DIAN, además de la  instalación de paneles solares en las DSIA de Cartagena. </t>
  </si>
  <si>
    <t>* Seguimiento mensual al comportamiento del consumo energético mediante el FT-ADF-2627 "Seguimiento y Control a los Programas Ambientales" e informes institucionales de austeridad del gasto.
* Continuidad de campañas institucionales para el uso racional de la energía dirigidas a servidores públicos y contratistas.
* Implementación de proyectos de eficiencia energética mediante modernización de redes eléctricas e infraestructura asociada.
* Sustitución progresiva de luminarias convencionales por tecnología LED en sedes institucionales.
* Operación y aprovechamiento de sistemas fotovoltaicos instalados en inmuebles de la Entidad.
* Promoción de buenas prácticas de ahorro energético, incluyendo control de iluminación, desconexión de equipos y optimización del uso de sistemas de climatización.
* Seguimiento y análisis de variaciones significativas de consumo para determinar causas operativas y definir acciones de mejora.</t>
  </si>
  <si>
    <t>CONSUMO DE AGUA</t>
  </si>
  <si>
    <t>CONSUMO DE ENERGÍA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</si>
</sst>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b/>
      <sz val="11"/>
      <name val="Calibri"/>
      <family val="2"/>
      <scheme val="minor"/>
    </font>
    <font>
      <b/>
      <sz val="12"/>
      <name val="Calibri"/>
      <family val="2"/>
      <scheme val="minor"/>
    </font>
    <font>
      <b/>
      <sz val="14"/>
      <color theme="0"/>
      <name val="Calibri"/>
      <family val="2"/>
      <scheme val="minor"/>
    </font>
    <font>
      <sz val="14"/>
      <color theme="1"/>
      <name val="Calibri"/>
      <family val="2"/>
      <scheme val="minor"/>
    </font>
    <font>
      <sz val="16"/>
      <color theme="1"/>
      <name val="Calibri"/>
      <family val="2"/>
      <scheme val="minor"/>
    </font>
    <font>
      <b/>
      <sz val="26"/>
      <color theme="0"/>
      <name val="Calibri"/>
      <family val="2"/>
      <scheme val="minor"/>
    </font>
    <font>
      <sz val="8"/>
      <name val="Calibri"/>
      <family val="2"/>
      <scheme val="minor"/>
    </font>
    <font>
      <b/>
      <sz val="14"/>
      <color theme="1"/>
      <name val="Calibri"/>
      <family val="2"/>
      <scheme val="minor"/>
    </font>
    <font>
      <b/>
      <sz val="16"/>
      <color theme="1"/>
      <name val="Calibri"/>
      <family val="2"/>
      <scheme val="minor"/>
    </font>
    <font>
      <b/>
      <sz val="20"/>
      <color theme="0"/>
      <name val="Calibri"/>
      <family val="2"/>
      <scheme val="minor"/>
    </font>
    <font>
      <b/>
      <sz val="12"/>
      <color theme="1"/>
      <name val="Calibri"/>
      <family val="2"/>
      <scheme val="minor"/>
    </font>
  </fonts>
  <fills count="13">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rgb="FF00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56">
    <xf numFmtId="0" fontId="0" fillId="0" borderId="0" xfId="0"/>
    <xf numFmtId="0" fontId="0" fillId="0" borderId="0" xfId="0" applyAlignment="1">
      <alignment vertical="center"/>
    </xf>
    <xf numFmtId="0" fontId="0" fillId="0" borderId="1" xfId="0" applyBorder="1" applyAlignment="1">
      <alignment horizontal="center" vertical="center"/>
    </xf>
    <xf numFmtId="0" fontId="8" fillId="0" borderId="0" xfId="0" applyFont="1" applyAlignment="1">
      <alignment vertical="top" wrapText="1"/>
    </xf>
    <xf numFmtId="0" fontId="8" fillId="0" borderId="1" xfId="0" applyFont="1" applyBorder="1" applyAlignment="1">
      <alignment vertical="center" wrapText="1"/>
    </xf>
    <xf numFmtId="0" fontId="8" fillId="0" borderId="1" xfId="0" applyFont="1" applyBorder="1"/>
    <xf numFmtId="0" fontId="8"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164" fontId="8" fillId="0" borderId="1" xfId="0" applyNumberFormat="1" applyFont="1" applyBorder="1" applyAlignment="1">
      <alignment horizontal="center" vertical="center"/>
    </xf>
    <xf numFmtId="164" fontId="8" fillId="9" borderId="1" xfId="0" applyNumberFormat="1" applyFont="1" applyFill="1" applyBorder="1" applyAlignment="1">
      <alignment horizontal="center"/>
    </xf>
    <xf numFmtId="164" fontId="12" fillId="9" borderId="1" xfId="0" applyNumberFormat="1" applyFont="1" applyFill="1" applyBorder="1" applyAlignment="1">
      <alignment horizontal="center"/>
    </xf>
    <xf numFmtId="0" fontId="0" fillId="0" borderId="5" xfId="0" applyBorder="1" applyAlignment="1">
      <alignment horizontal="center" vertical="center"/>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6" fillId="6" borderId="10" xfId="0" applyFont="1" applyFill="1" applyBorder="1" applyAlignment="1">
      <alignment horizontal="center"/>
    </xf>
    <xf numFmtId="0" fontId="0" fillId="0" borderId="10" xfId="0" applyBorder="1"/>
    <xf numFmtId="0" fontId="15" fillId="5" borderId="10" xfId="0" applyFont="1" applyFill="1" applyBorder="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wrapText="1"/>
    </xf>
    <xf numFmtId="0" fontId="8" fillId="0" borderId="2" xfId="0" applyFont="1" applyBorder="1" applyAlignment="1">
      <alignment horizontal="center" vertical="center" wrapText="1"/>
    </xf>
    <xf numFmtId="9" fontId="8" fillId="0" borderId="1" xfId="0" applyNumberFormat="1" applyFont="1" applyBorder="1" applyAlignment="1">
      <alignment horizontal="center" vertical="center"/>
    </xf>
    <xf numFmtId="9" fontId="8" fillId="0" borderId="1" xfId="0" applyNumberFormat="1" applyFont="1" applyBorder="1" applyAlignment="1">
      <alignment horizontal="center" vertical="center" wrapText="1"/>
    </xf>
    <xf numFmtId="164" fontId="8" fillId="11" borderId="1" xfId="0" applyNumberFormat="1" applyFont="1" applyFill="1" applyBorder="1" applyAlignment="1">
      <alignment horizontal="center" vertical="center"/>
    </xf>
    <xf numFmtId="164" fontId="12" fillId="0" borderId="1" xfId="0" applyNumberFormat="1" applyFont="1" applyBorder="1" applyAlignment="1">
      <alignment horizontal="center" vertical="center"/>
    </xf>
    <xf numFmtId="10" fontId="12" fillId="0" borderId="1" xfId="0" applyNumberFormat="1" applyFont="1" applyBorder="1" applyAlignment="1">
      <alignment horizontal="center" vertical="center"/>
    </xf>
    <xf numFmtId="0" fontId="12" fillId="12" borderId="1" xfId="0" applyFont="1" applyFill="1" applyBorder="1" applyAlignment="1">
      <alignment horizontal="center" vertical="center" wrapText="1"/>
    </xf>
    <xf numFmtId="0" fontId="8" fillId="0" borderId="2" xfId="0" applyFont="1" applyBorder="1" applyAlignment="1">
      <alignment horizontal="justify" vertical="center" wrapText="1"/>
    </xf>
    <xf numFmtId="0" fontId="8" fillId="0" borderId="1" xfId="0" applyFont="1" applyBorder="1" applyAlignment="1">
      <alignment horizontal="justify" vertical="center" wrapText="1"/>
    </xf>
    <xf numFmtId="0" fontId="12"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5" xfId="0" applyFont="1" applyBorder="1" applyAlignment="1">
      <alignment horizontal="left" vertical="top" wrapText="1"/>
    </xf>
    <xf numFmtId="0" fontId="0" fillId="0" borderId="10" xfId="0" applyBorder="1" applyAlignment="1">
      <alignment horizontal="justify" vertical="center" wrapText="1"/>
    </xf>
    <xf numFmtId="0" fontId="0" fillId="0" borderId="10" xfId="0" applyBorder="1" applyAlignment="1">
      <alignment horizontal="center" vertical="center"/>
    </xf>
    <xf numFmtId="0" fontId="13" fillId="9" borderId="1" xfId="0" applyFont="1" applyFill="1" applyBorder="1" applyAlignment="1">
      <alignment horizontal="center" vertical="center"/>
    </xf>
    <xf numFmtId="0" fontId="10" fillId="2"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9" borderId="1" xfId="0" applyFont="1" applyFill="1" applyBorder="1" applyAlignment="1">
      <alignment horizontal="left" vertical="center" wrapText="1"/>
    </xf>
    <xf numFmtId="0" fontId="7" fillId="2" borderId="0" xfId="0" applyFont="1" applyFill="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3" xfId="0" applyFont="1" applyFill="1" applyBorder="1" applyAlignment="1">
      <alignment horizontal="center" vertical="center"/>
    </xf>
    <xf numFmtId="0" fontId="14" fillId="2" borderId="10" xfId="0" applyFont="1" applyFill="1" applyBorder="1" applyAlignment="1">
      <alignment horizontal="center" vertical="center"/>
    </xf>
    <xf numFmtId="0" fontId="0" fillId="9" borderId="10" xfId="0" applyFill="1" applyBorder="1" applyAlignment="1">
      <alignment horizontal="left" vertical="center" wrapText="1"/>
    </xf>
    <xf numFmtId="0" fontId="7" fillId="4" borderId="10" xfId="1" applyFont="1" applyFill="1" applyBorder="1" applyAlignment="1" applyProtection="1">
      <alignment horizontal="center" vertical="center" wrapText="1"/>
      <protection hidden="1"/>
    </xf>
    <xf numFmtId="0" fontId="3" fillId="2" borderId="10" xfId="0" applyFont="1" applyFill="1" applyBorder="1" applyAlignment="1">
      <alignment horizontal="center" vertical="center"/>
    </xf>
    <xf numFmtId="0" fontId="6" fillId="5" borderId="10" xfId="0" applyFont="1" applyFill="1" applyBorder="1" applyAlignment="1">
      <alignment horizontal="center"/>
    </xf>
    <xf numFmtId="0" fontId="6" fillId="5" borderId="10" xfId="0" applyFont="1" applyFill="1" applyBorder="1" applyAlignment="1">
      <alignment horizontal="center" vertical="center"/>
    </xf>
    <xf numFmtId="0" fontId="5" fillId="7" borderId="10" xfId="0" applyFont="1" applyFill="1" applyBorder="1" applyAlignment="1">
      <alignment horizontal="center"/>
    </xf>
  </cellXfs>
  <cellStyles count="2">
    <cellStyle name="Normal" xfId="0" builtinId="0"/>
    <cellStyle name="Normal 2" xfId="1" xr:uid="{F8D70510-5043-47F6-A6AF-06CE7066F86A}"/>
  </cellStyles>
  <dxfs count="0"/>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428625</xdr:colOff>
      <xdr:row>0</xdr:row>
      <xdr:rowOff>301625</xdr:rowOff>
    </xdr:from>
    <xdr:to>
      <xdr:col>4</xdr:col>
      <xdr:colOff>364096</xdr:colOff>
      <xdr:row>0</xdr:row>
      <xdr:rowOff>767276</xdr:rowOff>
    </xdr:to>
    <xdr:pic>
      <xdr:nvPicPr>
        <xdr:cNvPr id="2" name="Imagen 1">
          <a:extLst>
            <a:ext uri="{FF2B5EF4-FFF2-40B4-BE49-F238E27FC236}">
              <a16:creationId xmlns:a16="http://schemas.microsoft.com/office/drawing/2014/main" id="{1CFE33C3-AFA8-4441-857A-CB64248369F6}"/>
            </a:ext>
          </a:extLst>
        </xdr:cNvPr>
        <xdr:cNvPicPr>
          <a:picLocks noChangeAspect="1"/>
        </xdr:cNvPicPr>
      </xdr:nvPicPr>
      <xdr:blipFill>
        <a:blip xmlns:r="http://schemas.openxmlformats.org/officeDocument/2006/relationships" r:embed="rId1"/>
        <a:stretch>
          <a:fillRect/>
        </a:stretch>
      </xdr:blipFill>
      <xdr:spPr>
        <a:xfrm>
          <a:off x="1428750" y="301625"/>
          <a:ext cx="2221471" cy="4656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252413</xdr:colOff>
      <xdr:row>0</xdr:row>
      <xdr:rowOff>96837</xdr:rowOff>
    </xdr:from>
    <xdr:to>
      <xdr:col>1</xdr:col>
      <xdr:colOff>1373746</xdr:colOff>
      <xdr:row>0</xdr:row>
      <xdr:rowOff>431424</xdr:rowOff>
    </xdr:to>
    <xdr:pic>
      <xdr:nvPicPr>
        <xdr:cNvPr id="6" name="Imagen 5">
          <a:extLst>
            <a:ext uri="{FF2B5EF4-FFF2-40B4-BE49-F238E27FC236}">
              <a16:creationId xmlns:a16="http://schemas.microsoft.com/office/drawing/2014/main" id="{F5698994-5A59-47C2-861E-001C213D3B86}"/>
            </a:ext>
          </a:extLst>
        </xdr:cNvPr>
        <xdr:cNvPicPr>
          <a:picLocks noChangeAspect="1"/>
        </xdr:cNvPicPr>
      </xdr:nvPicPr>
      <xdr:blipFill>
        <a:blip xmlns:r="http://schemas.openxmlformats.org/officeDocument/2006/relationships" r:embed="rId1"/>
        <a:stretch>
          <a:fillRect/>
        </a:stretch>
      </xdr:blipFill>
      <xdr:spPr>
        <a:xfrm>
          <a:off x="1145382" y="96837"/>
          <a:ext cx="1121333" cy="334587"/>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E97EE-5944-42B6-B03B-571959AA6579}">
  <dimension ref="C1:X12"/>
  <sheetViews>
    <sheetView topLeftCell="A5" zoomScale="50" zoomScaleNormal="50" zoomScaleSheetLayoutView="40" zoomScalePageLayoutView="50" workbookViewId="0">
      <pane xSplit="3" ySplit="1" topLeftCell="D6" activePane="bottomRight" state="frozen"/>
      <selection activeCell="A5" sqref="A5"/>
      <selection pane="topRight" activeCell="D5" sqref="D5"/>
      <selection pane="bottomLeft" activeCell="A6" sqref="A6"/>
      <selection pane="bottomRight" activeCell="J6" sqref="J6"/>
    </sheetView>
  </sheetViews>
  <sheetFormatPr baseColWidth="10" defaultColWidth="11.42578125" defaultRowHeight="15" x14ac:dyDescent="0.25"/>
  <cols>
    <col min="1" max="1" width="6.42578125" customWidth="1"/>
    <col min="2" max="2" width="8.5703125" customWidth="1"/>
    <col min="3" max="3" width="7.5703125" customWidth="1"/>
    <col min="4" max="4" width="26.7109375" customWidth="1"/>
    <col min="5" max="5" width="67.7109375" customWidth="1"/>
    <col min="6" max="6" width="22.85546875" customWidth="1"/>
    <col min="7" max="7" width="26" customWidth="1"/>
    <col min="8" max="8" width="112.7109375" customWidth="1"/>
    <col min="9" max="11" width="28.140625" customWidth="1"/>
    <col min="12" max="12" width="75.28515625" customWidth="1"/>
    <col min="13" max="15" width="28.140625" customWidth="1"/>
    <col min="16" max="16" width="52.42578125" customWidth="1"/>
    <col min="17" max="21" width="28.140625" customWidth="1"/>
    <col min="22" max="22" width="35.85546875" customWidth="1"/>
    <col min="23" max="23" width="28.140625" customWidth="1"/>
    <col min="24" max="24" width="68.42578125" customWidth="1"/>
  </cols>
  <sheetData>
    <row r="1" spans="3:24" ht="90" customHeight="1" x14ac:dyDescent="0.25">
      <c r="C1" s="35" t="s">
        <v>0</v>
      </c>
      <c r="D1" s="35"/>
      <c r="E1" s="35"/>
      <c r="F1" s="35"/>
      <c r="G1" s="35"/>
      <c r="H1" s="35"/>
      <c r="I1" s="35"/>
      <c r="J1" s="35"/>
      <c r="K1" s="35"/>
      <c r="L1" s="35"/>
      <c r="M1" s="35"/>
      <c r="N1" s="35"/>
      <c r="O1" s="35"/>
      <c r="P1" s="35"/>
      <c r="Q1" s="35"/>
      <c r="R1" s="35"/>
      <c r="S1" s="35"/>
      <c r="T1" s="35"/>
      <c r="U1" s="35"/>
      <c r="V1" s="35"/>
      <c r="W1" s="35"/>
      <c r="X1" s="35"/>
    </row>
    <row r="2" spans="3:24" ht="42.75" customHeight="1" x14ac:dyDescent="0.25">
      <c r="C2" s="36" t="s">
        <v>1</v>
      </c>
      <c r="D2" s="36"/>
      <c r="E2" s="37" t="s">
        <v>2</v>
      </c>
      <c r="F2" s="37"/>
      <c r="G2" s="37"/>
      <c r="H2" s="37"/>
      <c r="I2" s="37"/>
      <c r="J2" s="37"/>
      <c r="K2" s="37"/>
      <c r="L2" s="37"/>
      <c r="M2" s="37"/>
      <c r="N2" s="37"/>
      <c r="O2" s="37"/>
      <c r="P2" s="37"/>
      <c r="Q2" s="37"/>
      <c r="R2" s="37"/>
      <c r="S2" s="37"/>
      <c r="T2" s="37"/>
      <c r="U2" s="37"/>
      <c r="V2" s="37"/>
      <c r="W2" s="37"/>
      <c r="X2" s="37"/>
    </row>
    <row r="3" spans="3:24" ht="71.25" customHeight="1" x14ac:dyDescent="0.25">
      <c r="C3" s="38" t="s">
        <v>3</v>
      </c>
      <c r="D3" s="40" t="s">
        <v>4</v>
      </c>
      <c r="E3" s="40" t="s">
        <v>5</v>
      </c>
      <c r="F3" s="40" t="s">
        <v>6</v>
      </c>
      <c r="G3" s="40" t="s">
        <v>7</v>
      </c>
      <c r="H3" s="43" t="s">
        <v>52</v>
      </c>
      <c r="I3" s="40" t="s">
        <v>8</v>
      </c>
      <c r="J3" s="40"/>
      <c r="K3" s="40"/>
      <c r="L3" s="40"/>
      <c r="M3" s="40" t="s">
        <v>9</v>
      </c>
      <c r="N3" s="40"/>
      <c r="O3" s="40"/>
      <c r="P3" s="40"/>
      <c r="Q3" s="45" t="s">
        <v>10</v>
      </c>
      <c r="R3" s="46"/>
      <c r="S3" s="46"/>
      <c r="T3" s="46"/>
      <c r="U3" s="46"/>
      <c r="V3" s="46"/>
      <c r="W3" s="46"/>
      <c r="X3" s="46"/>
    </row>
    <row r="4" spans="3:24" s="1" customFormat="1" ht="110.25" customHeight="1" x14ac:dyDescent="0.25">
      <c r="C4" s="38"/>
      <c r="D4" s="41"/>
      <c r="E4" s="41"/>
      <c r="F4" s="41"/>
      <c r="G4" s="41"/>
      <c r="H4" s="44"/>
      <c r="I4" s="42" t="s">
        <v>11</v>
      </c>
      <c r="J4" s="42"/>
      <c r="K4" s="42"/>
      <c r="L4" s="42"/>
      <c r="M4" s="42" t="s">
        <v>11</v>
      </c>
      <c r="N4" s="42"/>
      <c r="O4" s="42"/>
      <c r="P4" s="42"/>
      <c r="Q4" s="47"/>
      <c r="R4" s="48"/>
      <c r="S4" s="48"/>
      <c r="T4" s="48"/>
      <c r="U4" s="48"/>
      <c r="V4" s="48"/>
      <c r="W4" s="48"/>
      <c r="X4" s="48"/>
    </row>
    <row r="5" spans="3:24" s="1" customFormat="1" ht="193.5" customHeight="1" x14ac:dyDescent="0.25">
      <c r="C5" s="39"/>
      <c r="D5" s="41"/>
      <c r="E5" s="41"/>
      <c r="F5" s="41"/>
      <c r="G5" s="41"/>
      <c r="H5" s="40"/>
      <c r="I5" s="7" t="s">
        <v>12</v>
      </c>
      <c r="J5" s="7" t="s">
        <v>13</v>
      </c>
      <c r="K5" s="8" t="s">
        <v>14</v>
      </c>
      <c r="L5" s="7" t="s">
        <v>15</v>
      </c>
      <c r="M5" s="7" t="s">
        <v>12</v>
      </c>
      <c r="N5" s="7" t="s">
        <v>13</v>
      </c>
      <c r="O5" s="8" t="s">
        <v>16</v>
      </c>
      <c r="P5" s="7" t="s">
        <v>15</v>
      </c>
      <c r="Q5" s="7" t="s">
        <v>59</v>
      </c>
      <c r="R5" s="7" t="s">
        <v>68</v>
      </c>
      <c r="S5" s="7" t="s">
        <v>60</v>
      </c>
      <c r="T5" s="8" t="s">
        <v>17</v>
      </c>
      <c r="U5" s="8" t="s">
        <v>18</v>
      </c>
      <c r="V5" s="26" t="s">
        <v>69</v>
      </c>
      <c r="W5" s="26" t="s">
        <v>19</v>
      </c>
      <c r="X5" s="7" t="s">
        <v>20</v>
      </c>
    </row>
    <row r="6" spans="3:24" ht="257.25" customHeight="1" x14ac:dyDescent="0.3">
      <c r="C6" s="2">
        <v>1</v>
      </c>
      <c r="D6" s="4" t="s">
        <v>21</v>
      </c>
      <c r="E6" s="4" t="s">
        <v>53</v>
      </c>
      <c r="F6" s="4" t="s">
        <v>22</v>
      </c>
      <c r="G6" s="4" t="s">
        <v>23</v>
      </c>
      <c r="H6" s="18" t="s">
        <v>24</v>
      </c>
      <c r="I6" s="9">
        <f>4915425680/2</f>
        <v>2457712840</v>
      </c>
      <c r="J6" s="9">
        <v>0</v>
      </c>
      <c r="K6" s="23">
        <f>SUM(I6:J6)</f>
        <v>2457712840</v>
      </c>
      <c r="L6" s="5"/>
      <c r="M6" s="9">
        <f>5328480107/2</f>
        <v>2664240053.5</v>
      </c>
      <c r="N6" s="9">
        <v>0</v>
      </c>
      <c r="O6" s="23">
        <f>SUM(M6:N6)</f>
        <v>2664240053.5</v>
      </c>
      <c r="P6" s="6"/>
      <c r="Q6" s="6" t="s">
        <v>61</v>
      </c>
      <c r="R6" s="21">
        <v>0.05</v>
      </c>
      <c r="S6" s="22" t="s">
        <v>67</v>
      </c>
      <c r="T6" s="23">
        <f t="shared" ref="T6:T11" si="0">O6</f>
        <v>2664240053.5</v>
      </c>
      <c r="U6" s="23">
        <f t="shared" ref="U6:U11" si="1">K6</f>
        <v>2457712840</v>
      </c>
      <c r="V6" s="24">
        <f>T6-U6</f>
        <v>206527213.5</v>
      </c>
      <c r="W6" s="25">
        <f>((T6-U6)/U6)*-100%</f>
        <v>-8.4032279987600184E-2</v>
      </c>
      <c r="X6" s="29" t="s">
        <v>43</v>
      </c>
    </row>
    <row r="7" spans="3:24" ht="122.25" customHeight="1" x14ac:dyDescent="0.3">
      <c r="C7" s="2">
        <v>2</v>
      </c>
      <c r="D7" s="4" t="s">
        <v>25</v>
      </c>
      <c r="E7" s="3" t="s">
        <v>26</v>
      </c>
      <c r="F7" s="4" t="s">
        <v>27</v>
      </c>
      <c r="G7" s="4" t="s">
        <v>23</v>
      </c>
      <c r="H7" s="6" t="s">
        <v>54</v>
      </c>
      <c r="I7" s="9">
        <v>0</v>
      </c>
      <c r="J7" s="9">
        <v>0</v>
      </c>
      <c r="K7" s="23">
        <f t="shared" ref="K7:K11" si="2">SUM(I7:J7)</f>
        <v>0</v>
      </c>
      <c r="L7" s="5"/>
      <c r="M7" s="9">
        <v>0</v>
      </c>
      <c r="N7" s="9">
        <v>0</v>
      </c>
      <c r="O7" s="23">
        <f t="shared" ref="O7:O11" si="3">SUM(M7:N7)</f>
        <v>0</v>
      </c>
      <c r="P7" s="19"/>
      <c r="Q7" s="6" t="s">
        <v>62</v>
      </c>
      <c r="R7" s="21">
        <v>0.1</v>
      </c>
      <c r="S7" s="22" t="s">
        <v>67</v>
      </c>
      <c r="T7" s="23">
        <f t="shared" si="0"/>
        <v>0</v>
      </c>
      <c r="U7" s="23">
        <f t="shared" si="1"/>
        <v>0</v>
      </c>
      <c r="V7" s="24"/>
      <c r="W7" s="25"/>
      <c r="X7" s="29" t="s">
        <v>43</v>
      </c>
    </row>
    <row r="8" spans="3:24" ht="309" customHeight="1" x14ac:dyDescent="0.3">
      <c r="C8" s="12">
        <v>3</v>
      </c>
      <c r="D8" s="14" t="s">
        <v>29</v>
      </c>
      <c r="E8" s="13" t="s">
        <v>30</v>
      </c>
      <c r="F8" s="14" t="s">
        <v>31</v>
      </c>
      <c r="G8" s="13" t="s">
        <v>28</v>
      </c>
      <c r="H8" s="4" t="s">
        <v>55</v>
      </c>
      <c r="I8" s="9">
        <v>4851287823.2299995</v>
      </c>
      <c r="J8" s="9">
        <v>2756136051.4300003</v>
      </c>
      <c r="K8" s="23">
        <f t="shared" si="2"/>
        <v>7607423874.6599998</v>
      </c>
      <c r="L8" s="5"/>
      <c r="M8" s="9">
        <v>0</v>
      </c>
      <c r="N8" s="9">
        <v>0</v>
      </c>
      <c r="O8" s="23">
        <f t="shared" si="3"/>
        <v>0</v>
      </c>
      <c r="P8" s="27" t="s">
        <v>70</v>
      </c>
      <c r="Q8" s="20" t="s">
        <v>63</v>
      </c>
      <c r="R8" s="21" t="s">
        <v>32</v>
      </c>
      <c r="S8" s="22" t="s">
        <v>67</v>
      </c>
      <c r="T8" s="23">
        <f t="shared" si="0"/>
        <v>0</v>
      </c>
      <c r="U8" s="23">
        <f t="shared" si="1"/>
        <v>7607423874.6599998</v>
      </c>
      <c r="V8" s="24" t="s">
        <v>75</v>
      </c>
      <c r="W8" s="25" t="s">
        <v>75</v>
      </c>
      <c r="X8" s="28" t="s">
        <v>72</v>
      </c>
    </row>
    <row r="9" spans="3:24" ht="315.75" customHeight="1" x14ac:dyDescent="0.3">
      <c r="C9" s="12">
        <v>4</v>
      </c>
      <c r="D9" s="13" t="s">
        <v>33</v>
      </c>
      <c r="E9" s="13" t="s">
        <v>34</v>
      </c>
      <c r="F9" s="13" t="s">
        <v>35</v>
      </c>
      <c r="G9" s="13" t="s">
        <v>28</v>
      </c>
      <c r="H9" s="4" t="s">
        <v>56</v>
      </c>
      <c r="I9" s="9">
        <v>7919864995.1600027</v>
      </c>
      <c r="J9" s="9">
        <v>4723573</v>
      </c>
      <c r="K9" s="23">
        <f t="shared" si="2"/>
        <v>7924588568.1600027</v>
      </c>
      <c r="L9" s="5"/>
      <c r="M9" s="9">
        <v>6687443773.1799974</v>
      </c>
      <c r="N9" s="9">
        <v>0</v>
      </c>
      <c r="O9" s="23">
        <f t="shared" si="3"/>
        <v>6687443773.1799974</v>
      </c>
      <c r="P9" s="19"/>
      <c r="Q9" s="20" t="s">
        <v>64</v>
      </c>
      <c r="R9" s="21">
        <v>0.05</v>
      </c>
      <c r="S9" s="22" t="s">
        <v>67</v>
      </c>
      <c r="T9" s="23">
        <f t="shared" si="0"/>
        <v>6687443773.1799974</v>
      </c>
      <c r="U9" s="23">
        <f t="shared" si="1"/>
        <v>7924588568.1600027</v>
      </c>
      <c r="V9" s="24">
        <f t="shared" ref="V9:V11" si="4">T9-U9</f>
        <v>-1237144794.9800053</v>
      </c>
      <c r="W9" s="25">
        <f t="shared" ref="W9:W11" si="5">((T9-U9)/U9)*-100%</f>
        <v>0.15611470353813661</v>
      </c>
      <c r="X9" s="28" t="s">
        <v>73</v>
      </c>
    </row>
    <row r="10" spans="3:24" ht="316.5" customHeight="1" x14ac:dyDescent="0.3">
      <c r="C10" s="12">
        <v>5</v>
      </c>
      <c r="D10" s="13" t="s">
        <v>36</v>
      </c>
      <c r="E10" s="13" t="s">
        <v>37</v>
      </c>
      <c r="F10" s="13" t="s">
        <v>35</v>
      </c>
      <c r="G10" s="13" t="s">
        <v>28</v>
      </c>
      <c r="H10" s="4" t="s">
        <v>57</v>
      </c>
      <c r="I10" s="9">
        <v>591395689.82999992</v>
      </c>
      <c r="J10" s="9">
        <v>0</v>
      </c>
      <c r="K10" s="23">
        <f t="shared" si="2"/>
        <v>591395689.82999992</v>
      </c>
      <c r="L10" s="5"/>
      <c r="M10" s="9">
        <v>621638398.38000011</v>
      </c>
      <c r="N10" s="9">
        <v>0</v>
      </c>
      <c r="O10" s="23">
        <f t="shared" si="3"/>
        <v>621638398.38000011</v>
      </c>
      <c r="P10" s="19"/>
      <c r="Q10" s="20" t="s">
        <v>65</v>
      </c>
      <c r="R10" s="21">
        <v>0.03</v>
      </c>
      <c r="S10" s="22" t="s">
        <v>67</v>
      </c>
      <c r="T10" s="23">
        <f t="shared" si="0"/>
        <v>621638398.38000011</v>
      </c>
      <c r="U10" s="23">
        <f t="shared" si="1"/>
        <v>591395689.82999992</v>
      </c>
      <c r="V10" s="24">
        <f t="shared" si="4"/>
        <v>30242708.550000191</v>
      </c>
      <c r="W10" s="25">
        <f t="shared" si="5"/>
        <v>-5.1137857563171671E-2</v>
      </c>
      <c r="X10" s="28" t="s">
        <v>74</v>
      </c>
    </row>
    <row r="11" spans="3:24" ht="383.25" customHeight="1" x14ac:dyDescent="0.25">
      <c r="C11" s="12">
        <v>6</v>
      </c>
      <c r="D11" s="13" t="s">
        <v>66</v>
      </c>
      <c r="E11" s="31" t="s">
        <v>39</v>
      </c>
      <c r="F11" s="13" t="s">
        <v>40</v>
      </c>
      <c r="G11" s="13" t="s">
        <v>41</v>
      </c>
      <c r="H11" s="4" t="s">
        <v>58</v>
      </c>
      <c r="I11" s="9">
        <v>758012253</v>
      </c>
      <c r="J11" s="9">
        <v>0</v>
      </c>
      <c r="K11" s="23">
        <f t="shared" si="2"/>
        <v>758012253</v>
      </c>
      <c r="L11" s="30" t="s">
        <v>71</v>
      </c>
      <c r="M11" s="9">
        <v>591939460</v>
      </c>
      <c r="N11" s="9">
        <v>0</v>
      </c>
      <c r="O11" s="23">
        <f t="shared" si="3"/>
        <v>591939460</v>
      </c>
      <c r="P11" s="30" t="s">
        <v>71</v>
      </c>
      <c r="Q11" s="20" t="s">
        <v>38</v>
      </c>
      <c r="R11" s="21">
        <v>0.15</v>
      </c>
      <c r="S11" s="22" t="s">
        <v>67</v>
      </c>
      <c r="T11" s="23">
        <f t="shared" si="0"/>
        <v>591939460</v>
      </c>
      <c r="U11" s="23">
        <f t="shared" si="1"/>
        <v>758012253</v>
      </c>
      <c r="V11" s="24">
        <f t="shared" si="4"/>
        <v>-166072793</v>
      </c>
      <c r="W11" s="25">
        <f t="shared" si="5"/>
        <v>0.21908985289186347</v>
      </c>
      <c r="X11" s="6" t="s">
        <v>76</v>
      </c>
    </row>
    <row r="12" spans="3:24" ht="21" x14ac:dyDescent="0.3">
      <c r="C12" s="34" t="s">
        <v>42</v>
      </c>
      <c r="D12" s="34"/>
      <c r="E12" s="34"/>
      <c r="F12" s="34"/>
      <c r="G12" s="34"/>
      <c r="H12" s="34"/>
      <c r="I12" s="10">
        <f t="shared" ref="I12:O12" si="6">SUM(I6:I11)</f>
        <v>16578273601.220003</v>
      </c>
      <c r="J12" s="10">
        <f t="shared" si="6"/>
        <v>2760859624.4300003</v>
      </c>
      <c r="K12" s="10">
        <f t="shared" si="6"/>
        <v>19339133225.650002</v>
      </c>
      <c r="L12" s="10"/>
      <c r="M12" s="10">
        <f t="shared" si="6"/>
        <v>10565261685.059998</v>
      </c>
      <c r="N12" s="10">
        <f t="shared" si="6"/>
        <v>0</v>
      </c>
      <c r="O12" s="10">
        <f t="shared" si="6"/>
        <v>10565261685.059998</v>
      </c>
      <c r="P12" s="10"/>
      <c r="Q12" s="11"/>
      <c r="R12" s="11"/>
      <c r="S12" s="11"/>
      <c r="T12" s="10">
        <f>SUM(T6:T11)</f>
        <v>10565261685.059998</v>
      </c>
      <c r="U12" s="10">
        <f>SUM(U6:U11)</f>
        <v>19339133225.650002</v>
      </c>
      <c r="V12" s="10">
        <f>SUM(V6:V11)</f>
        <v>-1166447665.9300051</v>
      </c>
      <c r="W12" s="11"/>
      <c r="X12" s="11"/>
    </row>
  </sheetData>
  <sheetProtection algorithmName="SHA-512" hashValue="FWQImpvrCjeegLxKk5PcWf5xI/QuLvoHnX3wpq8JBSSMMfrfASHF+Ysk8Jag8u44vf2NmYS+KvWG4jJmrkgXYA==" saltValue="y4ZkfL1VJiAe7qhXJKTxZA==" spinCount="100000" sheet="1" formatCells="0" formatColumns="0" formatRows="0" insertColumns="0" insertRows="0" insertHyperlinks="0" deleteColumns="0" deleteRows="0" sort="0" autoFilter="0" pivotTables="0"/>
  <mergeCells count="15">
    <mergeCell ref="C12:H12"/>
    <mergeCell ref="C1:X1"/>
    <mergeCell ref="C2:D2"/>
    <mergeCell ref="E2:X2"/>
    <mergeCell ref="C3:C5"/>
    <mergeCell ref="D3:D5"/>
    <mergeCell ref="E3:E5"/>
    <mergeCell ref="F3:F5"/>
    <mergeCell ref="M4:P4"/>
    <mergeCell ref="I4:L4"/>
    <mergeCell ref="M3:P3"/>
    <mergeCell ref="I3:L3"/>
    <mergeCell ref="H3:H5"/>
    <mergeCell ref="G3:G5"/>
    <mergeCell ref="Q3:X4"/>
  </mergeCells>
  <phoneticPr fontId="11" type="noConversion"/>
  <pageMargins left="0.62992125984251968" right="0.19685039370078741" top="0.74803149606299213" bottom="0.74803149606299213" header="0.31496062992125984" footer="0.31496062992125984"/>
  <pageSetup paperSize="281" scale="20" orientation="landscape" r:id="rId1"/>
  <headerFooter>
    <oddFooter>&amp;R
&amp;1#&amp;"Calibri,Normal"&amp;10&amp;K000000 Información Pública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DCF76-7238-4806-91E2-407DDFC21ADA}">
  <dimension ref="B1:F18"/>
  <sheetViews>
    <sheetView tabSelected="1" zoomScale="80" zoomScaleNormal="80" workbookViewId="0">
      <selection activeCell="E10" sqref="E10"/>
    </sheetView>
  </sheetViews>
  <sheetFormatPr baseColWidth="10" defaultColWidth="11.42578125" defaultRowHeight="15" x14ac:dyDescent="0.25"/>
  <cols>
    <col min="1" max="1" width="13.42578125" customWidth="1"/>
    <col min="2" max="2" width="32.5703125" customWidth="1"/>
    <col min="3" max="3" width="49.140625" customWidth="1"/>
    <col min="4" max="4" width="30.42578125" customWidth="1"/>
    <col min="5" max="5" width="95.5703125" customWidth="1"/>
    <col min="6" max="6" width="30.42578125" customWidth="1"/>
  </cols>
  <sheetData>
    <row r="1" spans="2:6" ht="40.5" customHeight="1" thickBot="1" x14ac:dyDescent="0.3">
      <c r="B1" s="49" t="s">
        <v>0</v>
      </c>
      <c r="C1" s="49"/>
      <c r="D1" s="49"/>
      <c r="E1" s="49"/>
      <c r="F1" s="49"/>
    </row>
    <row r="2" spans="2:6" ht="47.25" customHeight="1" thickBot="1" x14ac:dyDescent="0.3">
      <c r="B2" s="17" t="s">
        <v>1</v>
      </c>
      <c r="C2" s="50" t="s">
        <v>2</v>
      </c>
      <c r="D2" s="50"/>
      <c r="E2" s="50"/>
      <c r="F2" s="50"/>
    </row>
    <row r="3" spans="2:6" ht="15.75" thickBot="1" x14ac:dyDescent="0.3"/>
    <row r="4" spans="2:6" ht="28.5" customHeight="1" thickBot="1" x14ac:dyDescent="0.3">
      <c r="B4" s="51" t="s">
        <v>44</v>
      </c>
      <c r="C4" s="51"/>
      <c r="D4" s="51"/>
      <c r="E4" s="51"/>
      <c r="F4" s="51"/>
    </row>
    <row r="5" spans="2:6" ht="25.5" customHeight="1" thickBot="1" x14ac:dyDescent="0.3">
      <c r="B5" s="52" t="s">
        <v>51</v>
      </c>
      <c r="C5" s="52"/>
      <c r="D5" s="52"/>
      <c r="E5" s="52"/>
      <c r="F5" s="52"/>
    </row>
    <row r="6" spans="2:6" ht="15.75" thickBot="1" x14ac:dyDescent="0.3">
      <c r="B6" s="55" t="s">
        <v>45</v>
      </c>
      <c r="C6" s="55"/>
      <c r="D6" s="55"/>
      <c r="E6" s="55"/>
      <c r="F6" s="55"/>
    </row>
    <row r="7" spans="2:6" ht="16.5" thickBot="1" x14ac:dyDescent="0.3">
      <c r="B7" s="54" t="s">
        <v>46</v>
      </c>
      <c r="C7" s="53" t="s">
        <v>47</v>
      </c>
      <c r="D7" s="53"/>
      <c r="E7" s="53" t="s">
        <v>48</v>
      </c>
      <c r="F7" s="53"/>
    </row>
    <row r="8" spans="2:6" ht="16.5" thickBot="1" x14ac:dyDescent="0.3">
      <c r="B8" s="54"/>
      <c r="C8" s="15" t="s">
        <v>49</v>
      </c>
      <c r="D8" s="15" t="s">
        <v>50</v>
      </c>
      <c r="E8" s="15" t="s">
        <v>49</v>
      </c>
      <c r="F8" s="15" t="s">
        <v>50</v>
      </c>
    </row>
    <row r="9" spans="2:6" ht="253.5" customHeight="1" thickBot="1" x14ac:dyDescent="0.3">
      <c r="B9" s="33" t="s">
        <v>81</v>
      </c>
      <c r="C9" s="32" t="s">
        <v>77</v>
      </c>
      <c r="D9" s="32"/>
      <c r="E9" s="32" t="s">
        <v>78</v>
      </c>
      <c r="F9" s="16"/>
    </row>
    <row r="10" spans="2:6" ht="240.75" customHeight="1" thickBot="1" x14ac:dyDescent="0.3">
      <c r="B10" s="33" t="s">
        <v>82</v>
      </c>
      <c r="C10" s="32" t="s">
        <v>79</v>
      </c>
      <c r="D10" s="32"/>
      <c r="E10" s="32" t="s">
        <v>80</v>
      </c>
      <c r="F10" s="16"/>
    </row>
    <row r="13" spans="2:6" ht="12" customHeight="1" x14ac:dyDescent="0.25"/>
    <row r="18" ht="9.75" customHeight="1" x14ac:dyDescent="0.25"/>
  </sheetData>
  <sheetProtection algorithmName="SHA-512" hashValue="ni3hNvMj8f4+ZM00jTwjGW2kQEjIkkl4BXe24sSBTDmy3Xp1K5SyGZnXzavu4jt6CoPuTBBEwvxGECmNJEjyqQ==" saltValue="jhxmXRsMnWOaJG5OEA3YTw==" spinCount="100000" sheet="1" formatCells="0" formatColumns="0" formatRows="0" insertColumns="0" insertRows="0" insertHyperlinks="0" deleteColumns="0" deleteRows="0" sort="0" autoFilter="0" pivotTables="0"/>
  <mergeCells count="8">
    <mergeCell ref="B1:F1"/>
    <mergeCell ref="C2:F2"/>
    <mergeCell ref="B4:F4"/>
    <mergeCell ref="B5:F5"/>
    <mergeCell ref="C7:D7"/>
    <mergeCell ref="E7:F7"/>
    <mergeCell ref="B7:B8"/>
    <mergeCell ref="B6:F6"/>
  </mergeCells>
  <pageMargins left="0.11811023622047245" right="0.70866141732283472" top="0.74803149606299213" bottom="0.74803149606299213" header="0.31496062992125984" footer="0.31496062992125984"/>
  <pageSetup paperSize="5" scale="6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F9D58-0ABC-4028-B816-BFC7E66C4233}">
  <dimension ref="A1"/>
  <sheetViews>
    <sheetView zoomScaleNormal="100" workbookViewId="0">
      <selection activeCell="C7" sqref="C7"/>
    </sheetView>
  </sheetViews>
  <sheetFormatPr baseColWidth="10" defaultColWidth="11.42578125" defaultRowHeight="15" x14ac:dyDescent="0.25"/>
  <cols>
    <col min="1" max="1" width="6.5703125" customWidth="1"/>
    <col min="2" max="2" width="26.85546875" customWidth="1"/>
    <col min="3" max="3" width="68.5703125" customWidth="1"/>
  </cols>
  <sheetData/>
  <pageMargins left="0.70866141732283472" right="0.70866141732283472" top="0.74803149606299213" bottom="0.74803149606299213" header="0.31496062992125984" footer="0.31496062992125984"/>
  <pageSetup paperSize="5"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8E050D038F7314585E5B03A4EA6FFCB" ma:contentTypeVersion="3" ma:contentTypeDescription="Crear nuevo documento." ma:contentTypeScope="" ma:versionID="e45fdcb7123c8b6bb5f15984ea93eecb">
  <xsd:schema xmlns:xsd="http://www.w3.org/2001/XMLSchema" xmlns:xs="http://www.w3.org/2001/XMLSchema" xmlns:p="http://schemas.microsoft.com/office/2006/metadata/properties" xmlns:ns2="0c7e947a-2df5-4c14-b96a-f29f1e43ed1a" targetNamespace="http://schemas.microsoft.com/office/2006/metadata/properties" ma:root="true" ma:fieldsID="481d8a13d6426873ee6303d232b269fb" ns2:_="">
    <xsd:import namespace="0c7e947a-2df5-4c14-b96a-f29f1e43ed1a"/>
    <xsd:element name="properties">
      <xsd:complexType>
        <xsd:sequence>
          <xsd:element name="documentManagement">
            <xsd:complexType>
              <xsd:all>
                <xsd:element ref="ns2:axfs" minOccurs="0"/>
                <xsd:element ref="ns2:_x002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7e947a-2df5-4c14-b96a-f29f1e43ed1a" elementFormDefault="qualified">
    <xsd:import namespace="http://schemas.microsoft.com/office/2006/documentManagement/types"/>
    <xsd:import namespace="http://schemas.microsoft.com/office/infopath/2007/PartnerControls"/>
    <xsd:element name="axfs" ma:index="2" nillable="true" ma:displayName="-" ma:internalName="axfs">
      <xsd:simpleType>
        <xsd:restriction base="dms:Text">
          <xsd:maxLength value="255"/>
        </xsd:restriction>
      </xsd:simpleType>
    </xsd:element>
    <xsd:element name="_x0023_" ma:index="3" nillable="true" ma:displayName="#" ma:internalName="_x0023_">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23_ xmlns="0c7e947a-2df5-4c14-b96a-f29f1e43ed1a" xsi:nil="true"/>
    <axfs xmlns="0c7e947a-2df5-4c14-b96a-f29f1e43ed1a">P. Plan Estratégico 2026 y Planes Institucionales asociados según Decreto 612 de 2018 </axfs>
  </documentManagement>
</p:properties>
</file>

<file path=customXml/itemProps1.xml><?xml version="1.0" encoding="utf-8"?>
<ds:datastoreItem xmlns:ds="http://schemas.openxmlformats.org/officeDocument/2006/customXml" ds:itemID="{1781875C-5777-4733-89A8-4CBB8BBAB871}"/>
</file>

<file path=customXml/itemProps2.xml><?xml version="1.0" encoding="utf-8"?>
<ds:datastoreItem xmlns:ds="http://schemas.openxmlformats.org/officeDocument/2006/customXml" ds:itemID="{E0E04E48-D467-43A2-A3EB-16A9E1ACB5A3}"/>
</file>

<file path=customXml/itemProps3.xml><?xml version="1.0" encoding="utf-8"?>
<ds:datastoreItem xmlns:ds="http://schemas.openxmlformats.org/officeDocument/2006/customXml" ds:itemID="{475B7436-59AD-4588-9C05-186BEC8396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Plan de Austeridad DIAN 2026</vt:lpstr>
      <vt:lpstr> Sostenibilidad Ambiental</vt:lpstr>
      <vt:lpstr>Trasferencias Corrientes</vt:lpstr>
      <vt:lpstr>'Plan de Austeridad DIAN 2026'!Área_de_impresión</vt:lpstr>
      <vt:lpstr>'Plan de Austeridad DIAN 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Luz Angelica Villamizar Campos</cp:lastModifiedBy>
  <cp:revision/>
  <dcterms:created xsi:type="dcterms:W3CDTF">2026-04-29T14:08:07Z</dcterms:created>
  <dcterms:modified xsi:type="dcterms:W3CDTF">2026-07-14T20:38:21Z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38af61-cfb1-43e3-a724-fe68a71eee05_Enabled">
    <vt:lpwstr>true</vt:lpwstr>
  </property>
  <property fmtid="{D5CDD505-2E9C-101B-9397-08002B2CF9AE}" pid="3" name="MSIP_Label_9238af61-cfb1-43e3-a724-fe68a71eee05_SetDate">
    <vt:lpwstr>2026-04-30T20:26:28Z</vt:lpwstr>
  </property>
  <property fmtid="{D5CDD505-2E9C-101B-9397-08002B2CF9AE}" pid="4" name="MSIP_Label_9238af61-cfb1-43e3-a724-fe68a71eee05_Method">
    <vt:lpwstr>Privileged</vt:lpwstr>
  </property>
  <property fmtid="{D5CDD505-2E9C-101B-9397-08002B2CF9AE}" pid="5" name="MSIP_Label_9238af61-cfb1-43e3-a724-fe68a71eee05_Name">
    <vt:lpwstr>Pública</vt:lpwstr>
  </property>
  <property fmtid="{D5CDD505-2E9C-101B-9397-08002B2CF9AE}" pid="6" name="MSIP_Label_9238af61-cfb1-43e3-a724-fe68a71eee05_SiteId">
    <vt:lpwstr>fab26e5a-737a-4438-8ccd-8e465ecf21d8</vt:lpwstr>
  </property>
  <property fmtid="{D5CDD505-2E9C-101B-9397-08002B2CF9AE}" pid="7" name="MSIP_Label_9238af61-cfb1-43e3-a724-fe68a71eee05_ActionId">
    <vt:lpwstr>cd559edb-db8a-4915-95ed-e1720322123a</vt:lpwstr>
  </property>
  <property fmtid="{D5CDD505-2E9C-101B-9397-08002B2CF9AE}" pid="8" name="MSIP_Label_9238af61-cfb1-43e3-a724-fe68a71eee05_ContentBits">
    <vt:lpwstr>2</vt:lpwstr>
  </property>
  <property fmtid="{D5CDD505-2E9C-101B-9397-08002B2CF9AE}" pid="9" name="ContentTypeId">
    <vt:lpwstr>0x01010048E050D038F7314585E5B03A4EA6FFCB</vt:lpwstr>
  </property>
</Properties>
</file>